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nicolas.kakouros\Downloads\"/>
    </mc:Choice>
  </mc:AlternateContent>
  <xr:revisionPtr revIDLastSave="0" documentId="13_ncr:1_{16D3048D-F95F-45B8-AC5A-7E79F0CD855C}" xr6:coauthVersionLast="47" xr6:coauthVersionMax="47" xr10:uidLastSave="{00000000-0000-0000-0000-000000000000}"/>
  <bookViews>
    <workbookView xWindow="-28920" yWindow="-120" windowWidth="29040" windowHeight="15840" tabRatio="915" firstSheet="16" activeTab="19" xr2:uid="{00000000-000D-0000-FFFF-FFFF00000000}"/>
  </bookViews>
  <sheets>
    <sheet name="General Information" sheetId="1" r:id="rId1"/>
    <sheet name="Enums" sheetId="2" state="hidden" r:id="rId2"/>
    <sheet name="C_18.00" sheetId="3" r:id="rId3"/>
    <sheet name="C_19.00" sheetId="4" r:id="rId4"/>
    <sheet name="C_20.00" sheetId="5" r:id="rId5"/>
    <sheet name="C_21.00" sheetId="6" r:id="rId6"/>
    <sheet name="C_22.00" sheetId="7" r:id="rId7"/>
    <sheet name="C_23.00" sheetId="8" r:id="rId8"/>
    <sheet name="C_24.00" sheetId="9" r:id="rId9"/>
    <sheet name="C_25.00" sheetId="10" r:id="rId10"/>
    <sheet name="C_34.02" sheetId="11" r:id="rId11"/>
    <sheet name="I_01.00" sheetId="12" r:id="rId12"/>
    <sheet name="I_02.01" sheetId="13" r:id="rId13"/>
    <sheet name="I_02.02" sheetId="14" r:id="rId14"/>
    <sheet name="I_03.00" sheetId="15" r:id="rId15"/>
    <sheet name="I_04.00" sheetId="16" r:id="rId16"/>
    <sheet name="I_05.00" sheetId="17" r:id="rId17"/>
    <sheet name="I_06.01" sheetId="18" r:id="rId18"/>
    <sheet name="I_06.02" sheetId="19" r:id="rId19"/>
    <sheet name="I_06.03" sheetId="20" r:id="rId20"/>
    <sheet name="I_06.04" sheetId="21" r:id="rId21"/>
    <sheet name="I_06.05" sheetId="22" r:id="rId22"/>
    <sheet name="I_06.06" sheetId="23" r:id="rId23"/>
    <sheet name="I_06.07" sheetId="24" r:id="rId24"/>
    <sheet name="I_06.08" sheetId="25" r:id="rId25"/>
    <sheet name="I_06.09" sheetId="26" r:id="rId26"/>
    <sheet name="I_06.10" sheetId="27" r:id="rId27"/>
    <sheet name="I_06.11" sheetId="28" r:id="rId28"/>
    <sheet name="I_06.12" sheetId="29" r:id="rId29"/>
    <sheet name="I_06.13" sheetId="30" r:id="rId30"/>
    <sheet name="I_07.00" sheetId="31" r:id="rId31"/>
    <sheet name="I_08.01" sheetId="32" r:id="rId32"/>
    <sheet name="I_08.02" sheetId="33" r:id="rId33"/>
    <sheet name="I_08.03" sheetId="34" r:id="rId34"/>
    <sheet name="I_08.04" sheetId="35" r:id="rId35"/>
    <sheet name="I_08.05" sheetId="36" r:id="rId36"/>
    <sheet name="I_08.06" sheetId="37" r:id="rId37"/>
    <sheet name="I_09.00" sheetId="38" r:id="rId38"/>
  </sheets>
  <definedNames>
    <definedName name="_1422c6320a6f4541a012498556d773e2" localSheetId="1">Enums!$E$1:$E$3</definedName>
    <definedName name="_4b9f8261f46f48b6aefc401271722f63" localSheetId="1">Enums!$I$1:$I$3</definedName>
    <definedName name="_58cf027c486543d1956d396b4bc04785" localSheetId="1">Enums!$F$1:$F$3</definedName>
    <definedName name="_69bdedc3eb86405a80b66f671202defb" localSheetId="1">Enums!$B$1:$B$3</definedName>
    <definedName name="_73ca3bb4635c492eada064415c8984c4" localSheetId="1">Enums!$D$1:$D$4</definedName>
    <definedName name="_8849da775bc949bba78c05fc42c3a923" localSheetId="1">Enums!$A$1:$A$3</definedName>
    <definedName name="_8de7ba93c4544443bdea8b19db82f2a7" localSheetId="1">Enums!$H$1:$H$3</definedName>
    <definedName name="_958785d351144e0c8b452c64ed5f9b56" localSheetId="1">Enums!$C$1:$C$3</definedName>
    <definedName name="_e832757424124401babee4542d972b2b" localSheetId="1">Enums!$G$1:$G$3</definedName>
    <definedName name="addFilingIndicatorPositiveFiledAttribute">'General Information'!$B$11</definedName>
    <definedName name="addNegativeFilingIndicator">'General Information'!$B$10</definedName>
    <definedName name="applyEiopaMinimumMonetaryDecimals">'General Information'!$B$9</definedName>
    <definedName name="C_18.00__0000" comment="C_18.00_Z_8ed65fbafa7c439fb941">'C_18.00'!$F$6:$L$50</definedName>
    <definedName name="C_18.00__0001" comment="C_18.00_Z_79232d78457e4d9b9f0f">'C_18.00'!$F$57:$L$101</definedName>
    <definedName name="C_18.00__0002" comment="C_18.00_Z_b73204c5e38d4ae6b757">'C_18.00'!$F$108:$L$152</definedName>
    <definedName name="C_18.00__0003" comment="C_18.00_Z_dcd6ce364252445db641">'C_18.00'!$F$159:$L$203</definedName>
    <definedName name="C_18.00__0004" comment="C_18.00_Z_2f6888ce0d2b447c8010">'C_18.00'!$F$210:$L$254</definedName>
    <definedName name="C_18.00__0005" comment="C_18.00_Z_90707d008e144b3fb3ae">'C_18.00'!$F$261:$L$305</definedName>
    <definedName name="C_18.00__0006" comment="C_18.00_Z_a681cff113a6453dbdbb">'C_18.00'!$F$312:$L$356</definedName>
    <definedName name="C_18.00__0007" comment="C_18.00_Z_371b8edcfbd24ae9807a">'C_18.00'!$F$363:$L$407</definedName>
    <definedName name="C_18.00__0008" comment="C_18.00_Z_f839d54f1e23467b888d">'C_18.00'!$F$414:$L$458</definedName>
    <definedName name="C_18.00__0009" comment="C_18.00_Z_f2677b0772d841d7a79a">'C_18.00'!$F$465:$L$509</definedName>
    <definedName name="C_18.00__0010" comment="C_18.00_Z_fd56b884365144fd9ddf">'C_18.00'!$F$516:$L$560</definedName>
    <definedName name="C_18.00__0011" comment="C_18.00_Z_45c9d59dd48c420bb9e0">'C_18.00'!$F$567:$L$611</definedName>
    <definedName name="C_18.00__0012" comment="C_18.00_Z_1ee4939938a244e98b08">'C_18.00'!$F$618:$L$662</definedName>
    <definedName name="C_18.00__0013" comment="C_18.00_Z_5b536df1ed834e54b6c3">'C_18.00'!$F$669:$L$713</definedName>
    <definedName name="C_18.00__0014" comment="C_18.00_Z_02bbb12447ca416abea7">'C_18.00'!$F$720:$L$764</definedName>
    <definedName name="C_18.00__0015" comment="C_18.00_Z_9451fa20c08347bfba8c">'C_18.00'!$F$771:$L$815</definedName>
    <definedName name="C_18.00__0016" comment="C_18.00_Z_14201979093649d3b6e5">'C_18.00'!$F$822:$L$866</definedName>
    <definedName name="C_18.00__0017" comment="C_18.00_Z_38730f39a6034ae3a3c8">'C_18.00'!$F$873:$L$917</definedName>
    <definedName name="C_18.00__0018" comment="C_18.00_Z_68ad0b3345394533b8fd">'C_18.00'!$F$924:$L$968</definedName>
    <definedName name="C_18.00__0019" comment="C_18.00_Z_4d7b34db85744bd0ab81">'C_18.00'!$F$975:$L$1019</definedName>
    <definedName name="C_18.00__0020" comment="C_18.00_Z_011934c745584ee295cf">'C_18.00'!$F$1026:$L$1070</definedName>
    <definedName name="C_18.00__0021" comment="C_18.00_Z_f23060e208fc4a75a4a8">'C_18.00'!$F$1077:$L$1121</definedName>
    <definedName name="C_18.00__0022" comment="C_18.00_Z_e775d15f8d6b4bb8838f">'C_18.00'!$F$1128:$L$1172</definedName>
    <definedName name="C_18.00__0023" comment="C_18.00_Z_a265d5c5ef2a4349b481">'C_18.00'!$F$1179:$L$1223</definedName>
    <definedName name="C_18.00_Z_011934c745584ee295cf" comment="Sheets">'C_18.00'!$B$1021</definedName>
    <definedName name="C_18.00_Z_02bbb12447ca416abea7" comment="Sheets">'C_18.00'!$B$715</definedName>
    <definedName name="C_18.00_Z_14201979093649d3b6e5" comment="Sheets">'C_18.00'!$B$817</definedName>
    <definedName name="C_18.00_Z_1ee4939938a244e98b08" comment="Sheets">'C_18.00'!$B$613</definedName>
    <definedName name="C_18.00_Z_2f6888ce0d2b447c8010" comment="Sheets">'C_18.00'!$B$205</definedName>
    <definedName name="C_18.00_Z_371b8edcfbd24ae9807a" comment="Sheets">'C_18.00'!$B$358</definedName>
    <definedName name="C_18.00_Z_38730f39a6034ae3a3c8" comment="Sheets">'C_18.00'!$B$868</definedName>
    <definedName name="C_18.00_Z_45c9d59dd48c420bb9e0" comment="Sheets">'C_18.00'!$B$562</definedName>
    <definedName name="C_18.00_Z_4d7b34db85744bd0ab81" comment="Sheets">'C_18.00'!$B$970</definedName>
    <definedName name="C_18.00_Z_5b536df1ed834e54b6c3" comment="Sheets">'C_18.00'!$B$664</definedName>
    <definedName name="C_18.00_Z_68ad0b3345394533b8fd" comment="Sheets">'C_18.00'!$B$919</definedName>
    <definedName name="C_18.00_Z_79232d78457e4d9b9f0f" comment="Sheets">'C_18.00'!$B$52</definedName>
    <definedName name="C_18.00_Z_8ed65fbafa7c439fb941" comment="Sheets">'C_18.00'!$B$1</definedName>
    <definedName name="C_18.00_Z_90707d008e144b3fb3ae" comment="Sheets">'C_18.00'!$B$256</definedName>
    <definedName name="C_18.00_Z_9451fa20c08347bfba8c" comment="Sheets">'C_18.00'!$B$766</definedName>
    <definedName name="C_18.00_Z_a265d5c5ef2a4349b481" comment="Sheets">'C_18.00'!$B$1174</definedName>
    <definedName name="C_18.00_Z_a681cff113a6453dbdbb" comment="Sheets">'C_18.00'!$B$307</definedName>
    <definedName name="C_18.00_Z_b73204c5e38d4ae6b757" comment="Sheets">'C_18.00'!$B$103</definedName>
    <definedName name="C_18.00_Z_dcd6ce364252445db641" comment="Sheets">'C_18.00'!$B$154</definedName>
    <definedName name="C_18.00_Z_e775d15f8d6b4bb8838f" comment="Sheets">'C_18.00'!$B$1123</definedName>
    <definedName name="C_18.00_Z_f23060e208fc4a75a4a8" comment="Sheets">'C_18.00'!$B$1072</definedName>
    <definedName name="C_18.00_Z_f2677b0772d841d7a79a" comment="Sheets">'C_18.00'!$B$460</definedName>
    <definedName name="C_18.00_Z_f839d54f1e23467b888d" comment="Sheets">'C_18.00'!$B$409</definedName>
    <definedName name="C_18.00_Z_fd56b884365144fd9ddf" comment="Sheets">'C_18.00'!$B$511</definedName>
    <definedName name="C_19.00__0000">'C_19.00'!$E$5:$BC$18</definedName>
    <definedName name="C_20.00__0000">'C_20.00'!$E$5:$AP$16</definedName>
    <definedName name="C_21.00__0000" comment="C_21.00_Z_98d9a779455641b2919f">'C_21.00'!$D$5:$J$17</definedName>
    <definedName name="C_21.00__0001" comment="C_21.00_Z_62c2e785942243809b55">'C_21.00'!$D$23:$J$35</definedName>
    <definedName name="C_21.00__0002" comment="C_21.00_Z_232a7e88a8f7461aa74b">'C_21.00'!$D$41:$J$53</definedName>
    <definedName name="C_21.00__0003" comment="C_21.00_Z_817b2862012a44bba398">'C_21.00'!$D$59:$J$71</definedName>
    <definedName name="C_21.00__0004" comment="C_21.00_Z_cae5389ae32743bba48d">'C_21.00'!$D$77:$J$89</definedName>
    <definedName name="C_21.00__0005" comment="C_21.00_Z_bdb8036bfe5f4c648899">'C_21.00'!$D$95:$J$107</definedName>
    <definedName name="C_21.00__0006" comment="C_21.00_Z_1df8d97355fa4f7b8f6c">'C_21.00'!$D$113:$J$125</definedName>
    <definedName name="C_21.00__0007" comment="C_21.00_Z_57a7e56cb79e4ad1853e">'C_21.00'!$D$131:$J$143</definedName>
    <definedName name="C_21.00__0008" comment="C_21.00_Z_51e151672f804fcfa99a">'C_21.00'!$D$149:$J$161</definedName>
    <definedName name="C_21.00__0009" comment="C_21.00_Z_defeaef036634feb8857">'C_21.00'!$D$167:$J$179</definedName>
    <definedName name="C_21.00__0010" comment="C_21.00_Z_ea59787eefc6405ea654">'C_21.00'!$D$185:$J$197</definedName>
    <definedName name="C_21.00__0011" comment="C_21.00_Z_558e591738bd445e9ebc">'C_21.00'!$D$203:$J$215</definedName>
    <definedName name="C_21.00__0012" comment="C_21.00_Z_335d1045d6bf4303884e">'C_21.00'!$D$221:$J$233</definedName>
    <definedName name="C_21.00__0013" comment="C_21.00_Z_762fa2bc8b8c4439bcbe">'C_21.00'!$D$239:$J$251</definedName>
    <definedName name="C_21.00__0014" comment="C_21.00_Z_2493855a271f4860a2cd">'C_21.00'!$D$257:$J$269</definedName>
    <definedName name="C_21.00__0015" comment="C_21.00_Z_d6e7b572116340719a3d">'C_21.00'!$D$275:$J$287</definedName>
    <definedName name="C_21.00__0016" comment="C_21.00_Z_23f20df70a954ad39fd5">'C_21.00'!$D$293:$J$305</definedName>
    <definedName name="C_21.00__0017" comment="C_21.00_Z_2ce2aadfba1c4585bd03">'C_21.00'!$D$311:$J$323</definedName>
    <definedName name="C_21.00__0018" comment="C_21.00_Z_3cc02c7daf4b4e0c8cbc">'C_21.00'!$D$329:$J$341</definedName>
    <definedName name="C_21.00__0019" comment="C_21.00_Z_31e40f16822e4c078bf4">'C_21.00'!$D$347:$J$359</definedName>
    <definedName name="C_21.00__0020" comment="C_21.00_Z_93edbe86d1194f989caa">'C_21.00'!$D$365:$J$377</definedName>
    <definedName name="C_21.00__0021" comment="C_21.00_Z_f0fbbe1978a74113a2c9">'C_21.00'!$D$383:$J$395</definedName>
    <definedName name="C_21.00__0022" comment="C_21.00_Z_57cac52681b44297a3c1">'C_21.00'!$D$401:$J$413</definedName>
    <definedName name="C_21.00__0023" comment="C_21.00_Z_fd82a25a9cf24b3991d6">'C_21.00'!$D$419:$J$431</definedName>
    <definedName name="C_21.00__0024" comment="C_21.00_Z_354a96ea3e5a4c4eb1ba">'C_21.00'!$D$437:$J$449</definedName>
    <definedName name="C_21.00_Z_1df8d97355fa4f7b8f6c" comment="Sheets">'C_21.00'!$B$109</definedName>
    <definedName name="C_21.00_Z_232a7e88a8f7461aa74b" comment="Sheets">'C_21.00'!$B$37</definedName>
    <definedName name="C_21.00_Z_23f20df70a954ad39fd5" comment="Sheets">'C_21.00'!$B$289</definedName>
    <definedName name="C_21.00_Z_2493855a271f4860a2cd" comment="Sheets">'C_21.00'!$B$253</definedName>
    <definedName name="C_21.00_Z_2ce2aadfba1c4585bd03" comment="Sheets">'C_21.00'!$B$307</definedName>
    <definedName name="C_21.00_Z_31e40f16822e4c078bf4" comment="Sheets">'C_21.00'!$B$343</definedName>
    <definedName name="C_21.00_Z_335d1045d6bf4303884e" comment="Sheets">'C_21.00'!$B$217</definedName>
    <definedName name="C_21.00_Z_354a96ea3e5a4c4eb1ba" comment="Sheets">'C_21.00'!$B$433</definedName>
    <definedName name="C_21.00_Z_3cc02c7daf4b4e0c8cbc" comment="Sheets">'C_21.00'!$B$325</definedName>
    <definedName name="C_21.00_Z_51e151672f804fcfa99a" comment="Sheets">'C_21.00'!$B$145</definedName>
    <definedName name="C_21.00_Z_558e591738bd445e9ebc" comment="Sheets">'C_21.00'!$B$199</definedName>
    <definedName name="C_21.00_Z_57a7e56cb79e4ad1853e" comment="Sheets">'C_21.00'!$B$127</definedName>
    <definedName name="C_21.00_Z_57cac52681b44297a3c1" comment="Sheets">'C_21.00'!$B$397</definedName>
    <definedName name="C_21.00_Z_62c2e785942243809b55" comment="Sheets">'C_21.00'!$B$19</definedName>
    <definedName name="C_21.00_Z_762fa2bc8b8c4439bcbe" comment="Sheets">'C_21.00'!$B$235</definedName>
    <definedName name="C_21.00_Z_817b2862012a44bba398" comment="Sheets">'C_21.00'!$B$55</definedName>
    <definedName name="C_21.00_Z_93edbe86d1194f989caa" comment="Sheets">'C_21.00'!$B$361</definedName>
    <definedName name="C_21.00_Z_98d9a779455641b2919f" comment="Sheets">'C_21.00'!$B$1</definedName>
    <definedName name="C_21.00_Z_bdb8036bfe5f4c648899" comment="Sheets">'C_21.00'!$B$91</definedName>
    <definedName name="C_21.00_Z_cae5389ae32743bba48d" comment="Sheets">'C_21.00'!$B$73</definedName>
    <definedName name="C_21.00_Z_d6e7b572116340719a3d" comment="Sheets">'C_21.00'!$B$271</definedName>
    <definedName name="C_21.00_Z_defeaef036634feb8857" comment="Sheets">'C_21.00'!$B$163</definedName>
    <definedName name="C_21.00_Z_ea59787eefc6405ea654" comment="Sheets">'C_21.00'!$B$181</definedName>
    <definedName name="C_21.00_Z_f0fbbe1978a74113a2c9" comment="Sheets">'C_21.00'!$B$379</definedName>
    <definedName name="C_21.00_Z_fd82a25a9cf24b3991d6" comment="Sheets">'C_21.00'!$B$415</definedName>
    <definedName name="C_22.00__0000">'C_22.00'!$E$5:$M$53</definedName>
    <definedName name="C_23.00__0000">'C_23.00'!$E$5:$K$19</definedName>
    <definedName name="C_24.00__0000">'C_24.00'!$E$5:$T$15</definedName>
    <definedName name="C_25.00__0000">'C_25.00'!$C$6:$P$9</definedName>
    <definedName name="C_34.02__0000" comment="C_34.02_Z_c7873df7cc9e4ccbb297">'C_34.02'!$D$5:$Y$18</definedName>
    <definedName name="C_34.02__0001" comment="C_34.02_Z_50a6ea04663d4b91a1cf">'C_34.02'!$D$24:$Y$37</definedName>
    <definedName name="C_34.02_Z_50a6ea04663d4b91a1cf" comment="Sheets">'C_34.02'!$B$20</definedName>
    <definedName name="C_34.02_Z_c7873df7cc9e4ccbb297" comment="Sheets">'C_34.02'!$B$1</definedName>
    <definedName name="contextIdentifier">'General Information'!$B$3</definedName>
    <definedName name="contextIdentifierSchema">'General Information'!$B$4</definedName>
    <definedName name="currency">'General Information'!$B$5</definedName>
    <definedName name="defaultMonetaryDecimals">'General Information'!$B$7</definedName>
    <definedName name="defaultPureDecimals">'General Information'!$B$8</definedName>
    <definedName name="I_01.00__0000">'I_01.00'!$H$4:$H$55</definedName>
    <definedName name="I_02.01__0000">'I_02.01'!$D$4:$D$16</definedName>
    <definedName name="I_02.02__0000">'I_02.02'!$C$4:$C$9</definedName>
    <definedName name="I_03.00__0000">'I_03.00'!$E$4:$E$24</definedName>
    <definedName name="I_04.00__0000">'I_04.00'!$E$4:$F$19</definedName>
    <definedName name="I_05.00__0000">'I_05.00'!$D$4:$D$32</definedName>
    <definedName name="I_06.01__0000">'I_06.01'!$E$5:$G$8</definedName>
    <definedName name="I_06.02__0000">'I_06.02'!$E$5:$R$8</definedName>
    <definedName name="I_06.03__0000">'I_06.03'!$C$5:$E$6</definedName>
    <definedName name="I_06.04__0000">'I_06.04'!$C$5:$J$6</definedName>
    <definedName name="I_06.05__0000">'I_06.05'!$D$5:$F$9</definedName>
    <definedName name="I_06.06__0000">'I_06.06'!$D$5:$K$9</definedName>
    <definedName name="I_06.07__0000">'I_06.07'!$D$5:$F$10</definedName>
    <definedName name="I_06.08__0000">'I_06.08'!$D$5:$H$10</definedName>
    <definedName name="I_06.09__0000">'I_06.09'!$F$4:$F$12</definedName>
    <definedName name="I_06.10__0000">'I_06.10'!$A$6:$F$15008</definedName>
    <definedName name="I_06.11__0000">'I_06.11'!$E$4:$I$14</definedName>
    <definedName name="I_06.12__0000">'I_06.12'!$C$5:$E$6</definedName>
    <definedName name="I_06.13__0000">'I_06.13'!$C$5:$J$6</definedName>
    <definedName name="I_07.00__0000">'I_07.00'!$A$6:$K$15008</definedName>
    <definedName name="I_08.01__0000">'I_08.01'!$A$6:$F$15008</definedName>
    <definedName name="I_08.02__0000">'I_08.02'!$A$6:$F$15008</definedName>
    <definedName name="I_08.03__0000">'I_08.03'!$A$7:$F$15009</definedName>
    <definedName name="I_08.04__0000">'I_08.04'!$A$7:$K$15009</definedName>
    <definedName name="I_08.05__0000">'I_08.05'!$A$6:$E$15008</definedName>
    <definedName name="I_08.06__0000">'I_08.06'!$A$6:$E$15008</definedName>
    <definedName name="I_09.00__0000">'I_09.00'!$E$4:$E$33</definedName>
    <definedName name="reportingPeriod">'General Information'!$B$2</definedName>
    <definedName name="taxonomyEntryPoint">'General Information'!$B$1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3" l="1"/>
  <c r="F9" i="33"/>
  <c r="F8" i="33"/>
  <c r="F7" i="33"/>
  <c r="F6" i="33"/>
  <c r="G8" i="31"/>
  <c r="G7" i="31"/>
  <c r="G6" i="31"/>
  <c r="E14" i="16"/>
  <c r="E8" i="15"/>
  <c r="H17" i="12"/>
  <c r="H6" i="12"/>
  <c r="H5" i="12"/>
  <c r="H4" i="12"/>
  <c r="Y34" i="11"/>
  <c r="R34" i="11"/>
  <c r="X34" i="11"/>
  <c r="W34" i="11"/>
  <c r="V34" i="11"/>
  <c r="U34" i="11"/>
  <c r="T34" i="11"/>
  <c r="S34" i="11"/>
  <c r="E34" i="11"/>
  <c r="H34" i="11"/>
  <c r="G34" i="11"/>
  <c r="F34" i="11"/>
  <c r="X15" i="11"/>
  <c r="Y15" i="11"/>
  <c r="W15" i="11"/>
  <c r="V15" i="11"/>
  <c r="U15" i="11"/>
  <c r="T15" i="11"/>
  <c r="S15" i="11"/>
  <c r="R15" i="11"/>
  <c r="H15" i="11"/>
  <c r="F15" i="11"/>
  <c r="G15" i="11"/>
  <c r="E15" i="11"/>
  <c r="L10" i="7"/>
  <c r="L9" i="7"/>
  <c r="L8" i="7"/>
  <c r="J9" i="7"/>
  <c r="I9" i="7"/>
  <c r="J8" i="7"/>
  <c r="I8" i="7"/>
  <c r="H438" i="6"/>
  <c r="H420" i="6"/>
  <c r="H402" i="6"/>
  <c r="H384" i="6"/>
  <c r="H366" i="6"/>
  <c r="H348" i="6"/>
  <c r="H330" i="6"/>
  <c r="J311" i="6"/>
  <c r="G312" i="6"/>
  <c r="F312" i="6"/>
  <c r="H312" i="6"/>
  <c r="I293" i="6"/>
  <c r="I294" i="6"/>
  <c r="H294" i="6"/>
  <c r="H276" i="6"/>
  <c r="H258" i="6"/>
  <c r="H240" i="6"/>
  <c r="I222" i="6"/>
  <c r="I221" i="6"/>
  <c r="H222" i="6"/>
  <c r="E204" i="6"/>
  <c r="H204" i="6"/>
  <c r="H186" i="6"/>
  <c r="H168" i="6"/>
  <c r="H150" i="6"/>
  <c r="H132" i="6"/>
  <c r="H114" i="6"/>
  <c r="H101" i="6"/>
  <c r="H96" i="6"/>
  <c r="J77" i="6"/>
  <c r="I77" i="6"/>
  <c r="I84" i="6"/>
  <c r="I83" i="6"/>
  <c r="I78" i="6"/>
  <c r="H83" i="6"/>
  <c r="H78" i="6"/>
  <c r="I59" i="6"/>
  <c r="I60" i="6"/>
  <c r="J41" i="6"/>
  <c r="J59" i="6"/>
  <c r="I66" i="6"/>
  <c r="I65" i="6"/>
  <c r="H65" i="6"/>
  <c r="H60" i="6"/>
  <c r="G60" i="6"/>
  <c r="F60" i="6"/>
  <c r="E60" i="6"/>
  <c r="D60" i="6"/>
  <c r="H42" i="6"/>
  <c r="H24" i="6"/>
  <c r="I14" i="6"/>
  <c r="I15" i="6"/>
  <c r="I16" i="6"/>
  <c r="I17" i="6"/>
  <c r="H11" i="6"/>
  <c r="D6" i="6"/>
  <c r="F10" i="6"/>
  <c r="G10" i="6"/>
  <c r="F11" i="6"/>
  <c r="G11" i="6"/>
  <c r="G9" i="6"/>
  <c r="F9" i="6"/>
  <c r="D8" i="6"/>
  <c r="E8" i="6"/>
  <c r="D9" i="6"/>
  <c r="E9" i="6"/>
  <c r="D10" i="6"/>
  <c r="E10" i="6"/>
  <c r="D11" i="6"/>
  <c r="E11" i="6"/>
  <c r="E6" i="6"/>
  <c r="J7" i="5"/>
  <c r="J10" i="5"/>
  <c r="J13" i="5"/>
  <c r="V5" i="5"/>
  <c r="I316" i="3"/>
  <c r="H316" i="3"/>
  <c r="G316" i="3"/>
  <c r="K33" i="3"/>
  <c r="K29" i="3"/>
  <c r="K10" i="3"/>
  <c r="H6" i="6" l="1"/>
  <c r="J33" i="3" l="1"/>
  <c r="J29" i="3"/>
  <c r="J10" i="3"/>
  <c r="I10" i="3"/>
  <c r="H33" i="3"/>
  <c r="I33" i="3"/>
  <c r="F35" i="3"/>
  <c r="F33" i="3"/>
  <c r="G33" i="3"/>
  <c r="F8" i="3" l="1"/>
  <c r="I5" i="7" l="1"/>
  <c r="G20" i="3"/>
  <c r="F20" i="3"/>
  <c r="F16" i="3"/>
  <c r="G16" i="3"/>
  <c r="D24" i="6" l="1"/>
  <c r="J35" i="3"/>
  <c r="J36" i="3"/>
  <c r="J37" i="3"/>
  <c r="J38" i="3"/>
  <c r="J41" i="3"/>
  <c r="J39" i="3"/>
  <c r="J40" i="3"/>
  <c r="J42" i="3"/>
  <c r="K50" i="3"/>
  <c r="K48" i="3"/>
  <c r="K47" i="3"/>
  <c r="K46" i="3"/>
  <c r="K45" i="3"/>
  <c r="K43" i="3"/>
  <c r="K6" i="3" s="1"/>
  <c r="K42" i="3"/>
  <c r="K41" i="3"/>
  <c r="K40" i="3"/>
  <c r="K39" i="3"/>
  <c r="K38" i="3"/>
  <c r="K37" i="3"/>
  <c r="K36" i="3"/>
  <c r="K35" i="3"/>
  <c r="K34" i="3"/>
  <c r="K7" i="3"/>
  <c r="F10" i="3"/>
  <c r="K1218" i="3" l="1"/>
  <c r="K1214" i="3"/>
  <c r="K1213" i="3"/>
  <c r="K1209" i="3"/>
  <c r="K1207" i="3"/>
  <c r="K1206" i="3"/>
  <c r="I1193" i="3"/>
  <c r="H1193" i="3"/>
  <c r="I1189" i="3"/>
  <c r="H1189" i="3"/>
  <c r="I1184" i="3"/>
  <c r="H1184" i="3"/>
  <c r="I1183" i="3"/>
  <c r="H1183" i="3"/>
  <c r="G1183" i="3"/>
  <c r="F1183" i="3"/>
  <c r="K1180" i="3"/>
  <c r="K1179" i="3"/>
  <c r="L1179" i="3" s="1"/>
  <c r="K1167" i="3"/>
  <c r="K1163" i="3"/>
  <c r="K1162" i="3"/>
  <c r="K1158" i="3"/>
  <c r="K1156" i="3"/>
  <c r="K1155" i="3"/>
  <c r="I1142" i="3"/>
  <c r="H1142" i="3"/>
  <c r="I1138" i="3"/>
  <c r="H1138" i="3"/>
  <c r="I1133" i="3"/>
  <c r="H1133" i="3"/>
  <c r="I1132" i="3"/>
  <c r="H1132" i="3"/>
  <c r="G1132" i="3"/>
  <c r="F1132" i="3"/>
  <c r="K1129" i="3"/>
  <c r="K1128" i="3" s="1"/>
  <c r="L1128" i="3" s="1"/>
  <c r="K1116" i="3"/>
  <c r="K1112" i="3"/>
  <c r="K1111" i="3"/>
  <c r="K1107" i="3"/>
  <c r="K1105" i="3"/>
  <c r="K1104" i="3" s="1"/>
  <c r="K1077" i="3" s="1"/>
  <c r="L1077" i="3" s="1"/>
  <c r="I1091" i="3"/>
  <c r="H1091" i="3"/>
  <c r="I1087" i="3"/>
  <c r="H1087" i="3"/>
  <c r="I1082" i="3"/>
  <c r="H1082" i="3"/>
  <c r="I1081" i="3"/>
  <c r="H1081" i="3"/>
  <c r="G1081" i="3"/>
  <c r="F1081" i="3"/>
  <c r="K1078" i="3"/>
  <c r="K1065" i="3"/>
  <c r="K1061" i="3"/>
  <c r="K1060" i="3"/>
  <c r="K1056" i="3"/>
  <c r="K1054" i="3" s="1"/>
  <c r="K1053" i="3" s="1"/>
  <c r="K1026" i="3" s="1"/>
  <c r="L1026" i="3" s="1"/>
  <c r="I1040" i="3"/>
  <c r="H1040" i="3"/>
  <c r="I1036" i="3"/>
  <c r="H1036" i="3"/>
  <c r="I1031" i="3"/>
  <c r="H1031" i="3"/>
  <c r="I1030" i="3"/>
  <c r="H1030" i="3"/>
  <c r="G1030" i="3"/>
  <c r="F1030" i="3"/>
  <c r="K1027" i="3"/>
  <c r="K1014" i="3"/>
  <c r="K1010" i="3"/>
  <c r="K1009" i="3"/>
  <c r="K1005" i="3"/>
  <c r="K1003" i="3"/>
  <c r="K1002" i="3"/>
  <c r="K975" i="3" s="1"/>
  <c r="L975" i="3" s="1"/>
  <c r="I989" i="3"/>
  <c r="H989" i="3"/>
  <c r="I985" i="3"/>
  <c r="H985" i="3"/>
  <c r="I980" i="3"/>
  <c r="H980" i="3"/>
  <c r="I979" i="3"/>
  <c r="H979" i="3"/>
  <c r="G979" i="3"/>
  <c r="F979" i="3"/>
  <c r="K976" i="3"/>
  <c r="K963" i="3"/>
  <c r="K959" i="3"/>
  <c r="K958" i="3"/>
  <c r="K954" i="3"/>
  <c r="K952" i="3"/>
  <c r="K951" i="3"/>
  <c r="K924" i="3" s="1"/>
  <c r="L924" i="3" s="1"/>
  <c r="I938" i="3"/>
  <c r="H938" i="3"/>
  <c r="I934" i="3"/>
  <c r="H934" i="3"/>
  <c r="I929" i="3"/>
  <c r="H929" i="3"/>
  <c r="I928" i="3"/>
  <c r="H928" i="3"/>
  <c r="G928" i="3"/>
  <c r="F928" i="3"/>
  <c r="K925" i="3"/>
  <c r="K912" i="3"/>
  <c r="K908" i="3"/>
  <c r="K901" i="3" s="1"/>
  <c r="K900" i="3" s="1"/>
  <c r="K873" i="3" s="1"/>
  <c r="L873" i="3" s="1"/>
  <c r="K907" i="3"/>
  <c r="K903" i="3"/>
  <c r="I887" i="3"/>
  <c r="H887" i="3"/>
  <c r="I883" i="3"/>
  <c r="H883" i="3"/>
  <c r="I878" i="3"/>
  <c r="H878" i="3"/>
  <c r="I877" i="3"/>
  <c r="H877" i="3"/>
  <c r="G877" i="3"/>
  <c r="F877" i="3"/>
  <c r="K874" i="3"/>
  <c r="K861" i="3"/>
  <c r="K857" i="3"/>
  <c r="K856" i="3"/>
  <c r="K852" i="3"/>
  <c r="K850" i="3"/>
  <c r="K849" i="3" s="1"/>
  <c r="K822" i="3" s="1"/>
  <c r="L822" i="3" s="1"/>
  <c r="I836" i="3"/>
  <c r="H836" i="3"/>
  <c r="I832" i="3"/>
  <c r="H832" i="3"/>
  <c r="I827" i="3"/>
  <c r="H827" i="3"/>
  <c r="I826" i="3"/>
  <c r="H826" i="3"/>
  <c r="G826" i="3"/>
  <c r="F826" i="3"/>
  <c r="K823" i="3"/>
  <c r="K810" i="3"/>
  <c r="K806" i="3"/>
  <c r="K805" i="3"/>
  <c r="K801" i="3"/>
  <c r="K799" i="3"/>
  <c r="K798" i="3"/>
  <c r="K771" i="3" s="1"/>
  <c r="L771" i="3" s="1"/>
  <c r="I785" i="3"/>
  <c r="H785" i="3"/>
  <c r="I781" i="3"/>
  <c r="H781" i="3"/>
  <c r="I776" i="3"/>
  <c r="H776" i="3"/>
  <c r="I775" i="3"/>
  <c r="H775" i="3"/>
  <c r="G775" i="3"/>
  <c r="F775" i="3"/>
  <c r="K772" i="3"/>
  <c r="K759" i="3"/>
  <c r="K755" i="3"/>
  <c r="K754" i="3"/>
  <c r="K750" i="3"/>
  <c r="K748" i="3"/>
  <c r="K747" i="3"/>
  <c r="K720" i="3" s="1"/>
  <c r="L720" i="3" s="1"/>
  <c r="I734" i="3"/>
  <c r="H734" i="3"/>
  <c r="I730" i="3"/>
  <c r="H730" i="3"/>
  <c r="I725" i="3"/>
  <c r="H725" i="3"/>
  <c r="I724" i="3"/>
  <c r="H724" i="3"/>
  <c r="G724" i="3"/>
  <c r="F724" i="3"/>
  <c r="K721" i="3"/>
  <c r="K708" i="3"/>
  <c r="K704" i="3"/>
  <c r="K703" i="3"/>
  <c r="K699" i="3"/>
  <c r="K697" i="3"/>
  <c r="K696" i="3"/>
  <c r="K669" i="3" s="1"/>
  <c r="L669" i="3" s="1"/>
  <c r="I683" i="3"/>
  <c r="H683" i="3"/>
  <c r="I679" i="3"/>
  <c r="H679" i="3"/>
  <c r="I674" i="3"/>
  <c r="H674" i="3"/>
  <c r="I673" i="3"/>
  <c r="H673" i="3"/>
  <c r="G673" i="3"/>
  <c r="F673" i="3"/>
  <c r="K670" i="3"/>
  <c r="K657" i="3"/>
  <c r="K653" i="3"/>
  <c r="K652" i="3"/>
  <c r="K648" i="3"/>
  <c r="K646" i="3"/>
  <c r="K645" i="3" s="1"/>
  <c r="K618" i="3" s="1"/>
  <c r="L618" i="3" s="1"/>
  <c r="I632" i="3"/>
  <c r="H632" i="3"/>
  <c r="I628" i="3"/>
  <c r="H628" i="3"/>
  <c r="I623" i="3"/>
  <c r="H623" i="3"/>
  <c r="I622" i="3"/>
  <c r="H622" i="3"/>
  <c r="G622" i="3"/>
  <c r="F622" i="3"/>
  <c r="K619" i="3"/>
  <c r="K606" i="3"/>
  <c r="K602" i="3"/>
  <c r="K601" i="3"/>
  <c r="K597" i="3"/>
  <c r="K595" i="3"/>
  <c r="K594" i="3"/>
  <c r="K567" i="3" s="1"/>
  <c r="L567" i="3" s="1"/>
  <c r="I581" i="3"/>
  <c r="H581" i="3"/>
  <c r="I577" i="3"/>
  <c r="H577" i="3"/>
  <c r="I572" i="3"/>
  <c r="H572" i="3"/>
  <c r="I571" i="3"/>
  <c r="H571" i="3"/>
  <c r="G571" i="3"/>
  <c r="F571" i="3"/>
  <c r="K568" i="3"/>
  <c r="K555" i="3"/>
  <c r="K551" i="3"/>
  <c r="K550" i="3"/>
  <c r="K546" i="3"/>
  <c r="K544" i="3"/>
  <c r="K543" i="3"/>
  <c r="K516" i="3" s="1"/>
  <c r="L516" i="3" s="1"/>
  <c r="I530" i="3"/>
  <c r="H530" i="3"/>
  <c r="I526" i="3"/>
  <c r="H526" i="3"/>
  <c r="I521" i="3"/>
  <c r="H521" i="3"/>
  <c r="I520" i="3"/>
  <c r="H520" i="3"/>
  <c r="G520" i="3"/>
  <c r="F520" i="3"/>
  <c r="K517" i="3"/>
  <c r="K504" i="3"/>
  <c r="K500" i="3"/>
  <c r="K499" i="3"/>
  <c r="K495" i="3"/>
  <c r="K493" i="3"/>
  <c r="K492" i="3" s="1"/>
  <c r="K465" i="3" s="1"/>
  <c r="L465" i="3" s="1"/>
  <c r="I479" i="3"/>
  <c r="H479" i="3"/>
  <c r="I475" i="3"/>
  <c r="H475" i="3"/>
  <c r="I470" i="3"/>
  <c r="H470" i="3"/>
  <c r="I469" i="3"/>
  <c r="H469" i="3"/>
  <c r="G469" i="3"/>
  <c r="F469" i="3"/>
  <c r="K466" i="3"/>
  <c r="K453" i="3"/>
  <c r="K449" i="3"/>
  <c r="K448" i="3"/>
  <c r="K444" i="3"/>
  <c r="K442" i="3"/>
  <c r="K441" i="3" s="1"/>
  <c r="K414" i="3" s="1"/>
  <c r="L414" i="3" s="1"/>
  <c r="I428" i="3"/>
  <c r="H428" i="3"/>
  <c r="I424" i="3"/>
  <c r="H424" i="3"/>
  <c r="I419" i="3"/>
  <c r="H419" i="3"/>
  <c r="I418" i="3"/>
  <c r="H418" i="3"/>
  <c r="G418" i="3"/>
  <c r="F418" i="3"/>
  <c r="K415" i="3"/>
  <c r="K402" i="3"/>
  <c r="K398" i="3"/>
  <c r="K397" i="3"/>
  <c r="K393" i="3"/>
  <c r="K391" i="3"/>
  <c r="K390" i="3" s="1"/>
  <c r="K363" i="3" s="1"/>
  <c r="L363" i="3" s="1"/>
  <c r="I377" i="3"/>
  <c r="H377" i="3"/>
  <c r="I373" i="3"/>
  <c r="H373" i="3"/>
  <c r="I368" i="3"/>
  <c r="H368" i="3"/>
  <c r="I367" i="3"/>
  <c r="H367" i="3"/>
  <c r="G367" i="3"/>
  <c r="F367" i="3"/>
  <c r="K364" i="3"/>
  <c r="K351" i="3"/>
  <c r="K347" i="3"/>
  <c r="K346" i="3"/>
  <c r="K342" i="3"/>
  <c r="K340" i="3"/>
  <c r="K339" i="3" s="1"/>
  <c r="K312" i="3" s="1"/>
  <c r="L312" i="3" s="1"/>
  <c r="I326" i="3"/>
  <c r="H326" i="3"/>
  <c r="I322" i="3"/>
  <c r="H322" i="3"/>
  <c r="I317" i="3"/>
  <c r="H317" i="3"/>
  <c r="F316" i="3"/>
  <c r="K313" i="3"/>
  <c r="K300" i="3"/>
  <c r="K296" i="3"/>
  <c r="K295" i="3"/>
  <c r="K291" i="3"/>
  <c r="K289" i="3"/>
  <c r="K288" i="3" s="1"/>
  <c r="K261" i="3" s="1"/>
  <c r="L261" i="3" s="1"/>
  <c r="I275" i="3"/>
  <c r="H275" i="3"/>
  <c r="I271" i="3"/>
  <c r="H271" i="3"/>
  <c r="I266" i="3"/>
  <c r="H266" i="3"/>
  <c r="I265" i="3"/>
  <c r="H265" i="3"/>
  <c r="G265" i="3"/>
  <c r="F265" i="3"/>
  <c r="K262" i="3"/>
  <c r="K249" i="3"/>
  <c r="K245" i="3"/>
  <c r="K244" i="3"/>
  <c r="K240" i="3"/>
  <c r="K238" i="3"/>
  <c r="K237" i="3"/>
  <c r="K210" i="3" s="1"/>
  <c r="L210" i="3" s="1"/>
  <c r="I224" i="3"/>
  <c r="H224" i="3"/>
  <c r="I220" i="3"/>
  <c r="H220" i="3"/>
  <c r="I215" i="3"/>
  <c r="H215" i="3"/>
  <c r="I214" i="3"/>
  <c r="H214" i="3"/>
  <c r="G214" i="3"/>
  <c r="F214" i="3"/>
  <c r="K211" i="3"/>
  <c r="K198" i="3"/>
  <c r="K194" i="3"/>
  <c r="K193" i="3"/>
  <c r="K189" i="3"/>
  <c r="K187" i="3"/>
  <c r="K186" i="3" s="1"/>
  <c r="I173" i="3"/>
  <c r="H173" i="3"/>
  <c r="I169" i="3"/>
  <c r="H169" i="3"/>
  <c r="I164" i="3"/>
  <c r="H164" i="3"/>
  <c r="I163" i="3"/>
  <c r="H163" i="3"/>
  <c r="G163" i="3"/>
  <c r="F163" i="3"/>
  <c r="K160" i="3"/>
  <c r="K159" i="3" s="1"/>
  <c r="L159" i="3" s="1"/>
  <c r="K108" i="3"/>
  <c r="K147" i="3"/>
  <c r="K143" i="3"/>
  <c r="K142" i="3"/>
  <c r="K138" i="3"/>
  <c r="K136" i="3"/>
  <c r="K135" i="3" s="1"/>
  <c r="I122" i="3"/>
  <c r="I112" i="3" s="1"/>
  <c r="H122" i="3"/>
  <c r="I118" i="3"/>
  <c r="H118" i="3"/>
  <c r="I113" i="3"/>
  <c r="H113" i="3"/>
  <c r="H112" i="3"/>
  <c r="G112" i="3"/>
  <c r="F112" i="3"/>
  <c r="K109" i="3"/>
  <c r="K58" i="3"/>
  <c r="K85" i="3"/>
  <c r="K84" i="3"/>
  <c r="L108" i="3" l="1"/>
  <c r="K87" i="3"/>
  <c r="K91" i="3"/>
  <c r="K92" i="3"/>
  <c r="K96" i="3"/>
  <c r="K57" i="3"/>
  <c r="L57" i="3" s="1"/>
  <c r="I71" i="3"/>
  <c r="H71" i="3"/>
  <c r="I67" i="3"/>
  <c r="H67" i="3"/>
  <c r="I62" i="3"/>
  <c r="H62" i="3"/>
  <c r="G61" i="3"/>
  <c r="F61" i="3"/>
  <c r="J5" i="7"/>
  <c r="H5" i="7"/>
  <c r="G5" i="7"/>
  <c r="F5" i="7"/>
  <c r="E5" i="7"/>
  <c r="J7" i="10"/>
  <c r="J6" i="10" s="1"/>
  <c r="K6" i="10" s="1"/>
  <c r="E6" i="10"/>
  <c r="D6" i="10"/>
  <c r="C6" i="10"/>
  <c r="F29" i="3"/>
  <c r="F31" i="3"/>
  <c r="I61" i="3" l="1"/>
  <c r="H61" i="3"/>
  <c r="AP5" i="5"/>
  <c r="E5" i="5"/>
  <c r="AF6" i="5"/>
  <c r="W6" i="5"/>
  <c r="AE6" i="5"/>
  <c r="AD6" i="5"/>
  <c r="AC6" i="5"/>
  <c r="AB6" i="5"/>
  <c r="AA6" i="5"/>
  <c r="Z6" i="5"/>
  <c r="Y6" i="5"/>
  <c r="X6" i="5"/>
  <c r="U6" i="5"/>
  <c r="T6" i="5"/>
  <c r="S6" i="5"/>
  <c r="R6" i="5"/>
  <c r="Q6" i="5"/>
  <c r="P6" i="5"/>
  <c r="O6" i="5"/>
  <c r="N6" i="5"/>
  <c r="M6" i="5"/>
  <c r="L6" i="5"/>
  <c r="I7" i="5"/>
  <c r="I6" i="5"/>
  <c r="H6" i="5"/>
  <c r="G6" i="5"/>
  <c r="F6" i="5"/>
  <c r="E6" i="5"/>
  <c r="AF9" i="5"/>
  <c r="AE9" i="5"/>
  <c r="AD9" i="5"/>
  <c r="AC9" i="5"/>
  <c r="AB9" i="5"/>
  <c r="AA9" i="5"/>
  <c r="Z9" i="5"/>
  <c r="Y9" i="5"/>
  <c r="X9" i="5"/>
  <c r="W9" i="5"/>
  <c r="U9" i="5"/>
  <c r="T9" i="5"/>
  <c r="S9" i="5"/>
  <c r="R9" i="5"/>
  <c r="Q9" i="5"/>
  <c r="P9" i="5"/>
  <c r="O9" i="5"/>
  <c r="N9" i="5"/>
  <c r="M9" i="5"/>
  <c r="L9" i="5"/>
  <c r="J9" i="5"/>
  <c r="I10" i="5"/>
  <c r="I13" i="5"/>
  <c r="I9" i="5"/>
  <c r="H9" i="5"/>
  <c r="G9" i="5"/>
  <c r="F9" i="5"/>
  <c r="E9" i="5"/>
  <c r="AF12" i="5"/>
  <c r="AE12" i="5"/>
  <c r="AD12" i="5"/>
  <c r="AC12" i="5"/>
  <c r="AB12" i="5"/>
  <c r="AA12" i="5"/>
  <c r="Z12" i="5"/>
  <c r="Y12" i="5"/>
  <c r="X12" i="5"/>
  <c r="W12" i="5"/>
  <c r="U12" i="5"/>
  <c r="E12" i="5"/>
  <c r="K5" i="8"/>
  <c r="J5" i="8"/>
  <c r="J14" i="8"/>
  <c r="J13" i="8"/>
  <c r="F5" i="8"/>
  <c r="G5" i="8"/>
  <c r="H5" i="8"/>
  <c r="I5" i="8"/>
  <c r="E5" i="8"/>
  <c r="J6" i="5" l="1"/>
  <c r="E24" i="15" l="1"/>
  <c r="E5" i="15"/>
  <c r="E4" i="15"/>
  <c r="F5" i="16"/>
  <c r="E5" i="18"/>
  <c r="E5" i="19"/>
  <c r="C5" i="20"/>
  <c r="F8" i="26"/>
  <c r="E5" i="28"/>
  <c r="K7" i="31" l="1"/>
  <c r="K8" i="31"/>
  <c r="K6" i="31"/>
  <c r="E26" i="38" l="1"/>
  <c r="E20" i="38"/>
  <c r="E6" i="38" s="1"/>
  <c r="E9" i="38"/>
  <c r="E4" i="38" l="1"/>
  <c r="K5" i="7"/>
  <c r="L6" i="7"/>
  <c r="L5" i="7" s="1"/>
  <c r="M5" i="7" s="1"/>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3" i="7"/>
  <c r="H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3" i="7"/>
  <c r="G19" i="7"/>
  <c r="I444" i="6"/>
  <c r="I443" i="6"/>
  <c r="H443" i="6"/>
  <c r="I438" i="6"/>
  <c r="I437" i="6" s="1"/>
  <c r="J437" i="6" s="1"/>
  <c r="G438" i="6"/>
  <c r="F438" i="6"/>
  <c r="E438" i="6"/>
  <c r="D438" i="6"/>
  <c r="I426" i="6"/>
  <c r="H425" i="6"/>
  <c r="I425" i="6" s="1"/>
  <c r="I420" i="6"/>
  <c r="I419" i="6" s="1"/>
  <c r="J419" i="6" s="1"/>
  <c r="G420" i="6"/>
  <c r="F420" i="6"/>
  <c r="E420" i="6"/>
  <c r="D420" i="6"/>
  <c r="I408" i="6"/>
  <c r="H407" i="6"/>
  <c r="I407" i="6" s="1"/>
  <c r="I402" i="6"/>
  <c r="I401" i="6" s="1"/>
  <c r="J401" i="6" s="1"/>
  <c r="G402" i="6"/>
  <c r="F402" i="6"/>
  <c r="E402" i="6"/>
  <c r="D402" i="6"/>
  <c r="I390" i="6"/>
  <c r="H389" i="6"/>
  <c r="I389" i="6" s="1"/>
  <c r="I384" i="6"/>
  <c r="I383" i="6" s="1"/>
  <c r="J383" i="6" s="1"/>
  <c r="G384" i="6"/>
  <c r="F384" i="6"/>
  <c r="E384" i="6"/>
  <c r="D384" i="6"/>
  <c r="I372" i="6"/>
  <c r="H371" i="6"/>
  <c r="I371" i="6" s="1"/>
  <c r="I366" i="6"/>
  <c r="I365" i="6" s="1"/>
  <c r="J365" i="6" s="1"/>
  <c r="G366" i="6"/>
  <c r="F366" i="6"/>
  <c r="E366" i="6"/>
  <c r="D366" i="6"/>
  <c r="I354" i="6"/>
  <c r="H353" i="6"/>
  <c r="I353" i="6" s="1"/>
  <c r="I347" i="6" s="1"/>
  <c r="J347" i="6" s="1"/>
  <c r="I348" i="6"/>
  <c r="G348" i="6"/>
  <c r="F348" i="6"/>
  <c r="E348" i="6"/>
  <c r="D348" i="6"/>
  <c r="I336" i="6"/>
  <c r="H335" i="6"/>
  <c r="I335" i="6" s="1"/>
  <c r="I330" i="6"/>
  <c r="G330" i="6"/>
  <c r="F330" i="6"/>
  <c r="E330" i="6"/>
  <c r="D330" i="6"/>
  <c r="I318" i="6"/>
  <c r="H317" i="6"/>
  <c r="I317" i="6" s="1"/>
  <c r="I312" i="6"/>
  <c r="I311" i="6" s="1"/>
  <c r="E312" i="6"/>
  <c r="D312" i="6"/>
  <c r="I300" i="6"/>
  <c r="H299" i="6"/>
  <c r="I299" i="6" s="1"/>
  <c r="J293" i="6"/>
  <c r="G294" i="6"/>
  <c r="F294" i="6"/>
  <c r="E294" i="6"/>
  <c r="D294" i="6"/>
  <c r="I282" i="6"/>
  <c r="H281" i="6"/>
  <c r="I281" i="6" s="1"/>
  <c r="I276" i="6"/>
  <c r="I275" i="6" s="1"/>
  <c r="J275" i="6" s="1"/>
  <c r="G276" i="6"/>
  <c r="F276" i="6"/>
  <c r="E276" i="6"/>
  <c r="D276" i="6"/>
  <c r="I264" i="6"/>
  <c r="H263" i="6"/>
  <c r="I263" i="6" s="1"/>
  <c r="I258" i="6"/>
  <c r="I257" i="6" s="1"/>
  <c r="J257" i="6" s="1"/>
  <c r="G258" i="6"/>
  <c r="F258" i="6"/>
  <c r="E258" i="6"/>
  <c r="D258" i="6"/>
  <c r="I246" i="6"/>
  <c r="H245" i="6"/>
  <c r="I245" i="6" s="1"/>
  <c r="I240" i="6"/>
  <c r="I239" i="6" s="1"/>
  <c r="J239" i="6" s="1"/>
  <c r="G240" i="6"/>
  <c r="F240" i="6"/>
  <c r="E240" i="6"/>
  <c r="D240" i="6"/>
  <c r="I228" i="6"/>
  <c r="H227" i="6"/>
  <c r="I227" i="6" s="1"/>
  <c r="J221" i="6"/>
  <c r="G222" i="6"/>
  <c r="F222" i="6"/>
  <c r="E222" i="6"/>
  <c r="D222" i="6"/>
  <c r="I210" i="6"/>
  <c r="H209" i="6"/>
  <c r="I209" i="6" s="1"/>
  <c r="I204" i="6"/>
  <c r="I203" i="6" s="1"/>
  <c r="J203" i="6" s="1"/>
  <c r="G204" i="6"/>
  <c r="F204" i="6"/>
  <c r="D204" i="6"/>
  <c r="I192" i="6"/>
  <c r="H191" i="6"/>
  <c r="I191" i="6" s="1"/>
  <c r="I186" i="6"/>
  <c r="I185" i="6" s="1"/>
  <c r="J185" i="6" s="1"/>
  <c r="G186" i="6"/>
  <c r="F186" i="6"/>
  <c r="E186" i="6"/>
  <c r="D186" i="6"/>
  <c r="I174" i="6"/>
  <c r="H173" i="6"/>
  <c r="I173" i="6" s="1"/>
  <c r="I168" i="6"/>
  <c r="I167" i="6" s="1"/>
  <c r="J167" i="6" s="1"/>
  <c r="G168" i="6"/>
  <c r="F168" i="6"/>
  <c r="E168" i="6"/>
  <c r="D168" i="6"/>
  <c r="I156" i="6"/>
  <c r="H155" i="6"/>
  <c r="I155" i="6" s="1"/>
  <c r="I150" i="6"/>
  <c r="I149" i="6" s="1"/>
  <c r="J149" i="6" s="1"/>
  <c r="G150" i="6"/>
  <c r="F150" i="6"/>
  <c r="E150" i="6"/>
  <c r="D150" i="6"/>
  <c r="I138" i="6"/>
  <c r="H137" i="6"/>
  <c r="I137" i="6" s="1"/>
  <c r="I132" i="6"/>
  <c r="I131" i="6" s="1"/>
  <c r="J131" i="6" s="1"/>
  <c r="G132" i="6"/>
  <c r="F132" i="6"/>
  <c r="E132" i="6"/>
  <c r="D132" i="6"/>
  <c r="I120" i="6"/>
  <c r="H119" i="6"/>
  <c r="I119" i="6" s="1"/>
  <c r="I114" i="6"/>
  <c r="I113" i="6" s="1"/>
  <c r="J113" i="6" s="1"/>
  <c r="G114" i="6"/>
  <c r="F114" i="6"/>
  <c r="E114" i="6"/>
  <c r="D114" i="6"/>
  <c r="I102" i="6"/>
  <c r="I101" i="6"/>
  <c r="I96" i="6"/>
  <c r="G96" i="6"/>
  <c r="F96" i="6"/>
  <c r="E96" i="6"/>
  <c r="D96" i="6"/>
  <c r="G78" i="6"/>
  <c r="F78" i="6"/>
  <c r="E78" i="6"/>
  <c r="D78" i="6"/>
  <c r="I13" i="6"/>
  <c r="E7" i="6"/>
  <c r="D7" i="6"/>
  <c r="I48" i="6"/>
  <c r="I47" i="6"/>
  <c r="H47" i="6"/>
  <c r="I42" i="6"/>
  <c r="I41" i="6" s="1"/>
  <c r="G42" i="6"/>
  <c r="F42" i="6"/>
  <c r="E42" i="6"/>
  <c r="D42" i="6"/>
  <c r="E24" i="6"/>
  <c r="F24" i="6"/>
  <c r="G24" i="6"/>
  <c r="I24" i="6"/>
  <c r="H29" i="6"/>
  <c r="I29" i="6" s="1"/>
  <c r="I30" i="6"/>
  <c r="K49" i="3"/>
  <c r="AC5" i="5"/>
  <c r="Z5" i="5"/>
  <c r="W5" i="5"/>
  <c r="AB5" i="5"/>
  <c r="AE5" i="5"/>
  <c r="K44" i="3"/>
  <c r="G35" i="3"/>
  <c r="H35" i="3"/>
  <c r="I35" i="3"/>
  <c r="F36" i="3"/>
  <c r="G36" i="3"/>
  <c r="H36" i="3"/>
  <c r="I36" i="3"/>
  <c r="F37" i="3"/>
  <c r="G37" i="3"/>
  <c r="H37" i="3"/>
  <c r="I37" i="3"/>
  <c r="F38" i="3"/>
  <c r="G38" i="3"/>
  <c r="H38" i="3"/>
  <c r="I38" i="3"/>
  <c r="F39" i="3"/>
  <c r="G39" i="3"/>
  <c r="H39" i="3"/>
  <c r="I39" i="3"/>
  <c r="F40" i="3"/>
  <c r="G40" i="3"/>
  <c r="H40" i="3"/>
  <c r="I40" i="3"/>
  <c r="F41" i="3"/>
  <c r="G41" i="3"/>
  <c r="H41" i="3"/>
  <c r="I41" i="3"/>
  <c r="F42" i="3"/>
  <c r="G42" i="3"/>
  <c r="H42" i="3"/>
  <c r="I42" i="3"/>
  <c r="G30" i="3"/>
  <c r="G31" i="3"/>
  <c r="G32" i="3"/>
  <c r="F30" i="3"/>
  <c r="F32" i="3"/>
  <c r="G29" i="3"/>
  <c r="H11" i="3"/>
  <c r="H12" i="3"/>
  <c r="H13" i="3"/>
  <c r="H14" i="3"/>
  <c r="H15" i="3"/>
  <c r="H16" i="3"/>
  <c r="H17" i="3"/>
  <c r="H18" i="3"/>
  <c r="H19" i="3"/>
  <c r="H20" i="3"/>
  <c r="H21" i="3"/>
  <c r="H22" i="3"/>
  <c r="H23" i="3"/>
  <c r="H24" i="3"/>
  <c r="H25" i="3"/>
  <c r="H26" i="3"/>
  <c r="H27" i="3"/>
  <c r="H28" i="3"/>
  <c r="H29" i="3"/>
  <c r="H30" i="3"/>
  <c r="H31" i="3"/>
  <c r="H32" i="3"/>
  <c r="I11" i="3"/>
  <c r="I12" i="3"/>
  <c r="I13" i="3"/>
  <c r="I14" i="3"/>
  <c r="I15" i="3"/>
  <c r="I16" i="3"/>
  <c r="I17" i="3"/>
  <c r="I18" i="3"/>
  <c r="I19" i="3"/>
  <c r="I20" i="3"/>
  <c r="I21" i="3"/>
  <c r="I22" i="3"/>
  <c r="I23" i="3"/>
  <c r="I24" i="3"/>
  <c r="I25" i="3"/>
  <c r="I26" i="3"/>
  <c r="I27" i="3"/>
  <c r="I28" i="3"/>
  <c r="I29" i="3"/>
  <c r="I30" i="3"/>
  <c r="I31" i="3"/>
  <c r="I32" i="3"/>
  <c r="H10" i="3"/>
  <c r="G9" i="3"/>
  <c r="G10" i="3"/>
  <c r="G11" i="3"/>
  <c r="F9" i="3"/>
  <c r="F11" i="3"/>
  <c r="G8" i="3"/>
  <c r="E6" i="29"/>
  <c r="E5" i="29"/>
  <c r="D6" i="29"/>
  <c r="D5" i="29"/>
  <c r="C6" i="29"/>
  <c r="C5" i="29"/>
  <c r="F8" i="24"/>
  <c r="E8" i="24"/>
  <c r="D8" i="24"/>
  <c r="F5" i="24"/>
  <c r="E5" i="24"/>
  <c r="D5" i="24"/>
  <c r="F5" i="22"/>
  <c r="E5" i="22"/>
  <c r="D5" i="22"/>
  <c r="E6" i="20"/>
  <c r="E5" i="20"/>
  <c r="D6" i="20"/>
  <c r="D5" i="20"/>
  <c r="C6" i="20"/>
  <c r="F12" i="5"/>
  <c r="G12" i="5"/>
  <c r="H12" i="5"/>
  <c r="I12" i="5"/>
  <c r="J12" i="5"/>
  <c r="J5" i="5" s="1"/>
  <c r="L12" i="5"/>
  <c r="M12" i="5"/>
  <c r="N12" i="5"/>
  <c r="O12" i="5"/>
  <c r="P12" i="5"/>
  <c r="Q12" i="5"/>
  <c r="R12" i="5"/>
  <c r="S12" i="5"/>
  <c r="T12" i="5"/>
  <c r="L5" i="5"/>
  <c r="T5" i="5"/>
  <c r="G5" i="5"/>
  <c r="R5" i="5"/>
  <c r="S5" i="5"/>
  <c r="AL5" i="5"/>
  <c r="AM5" i="5"/>
  <c r="AN5" i="5"/>
  <c r="AO5" i="5"/>
  <c r="O5" i="5"/>
  <c r="P5" i="5"/>
  <c r="Q5" i="5"/>
  <c r="X5" i="5"/>
  <c r="AD5" i="5"/>
  <c r="F5" i="5"/>
  <c r="H5" i="5"/>
  <c r="K7" i="10"/>
  <c r="K8" i="10"/>
  <c r="K9" i="10"/>
  <c r="F5" i="28"/>
  <c r="I95" i="6" l="1"/>
  <c r="J95" i="6" s="1"/>
  <c r="I329" i="6"/>
  <c r="J329" i="6" s="1"/>
  <c r="I6" i="6"/>
  <c r="I11" i="6"/>
  <c r="I23" i="6"/>
  <c r="J23" i="6" s="1"/>
  <c r="G6" i="6"/>
  <c r="F6" i="6"/>
  <c r="I12" i="6"/>
  <c r="I5" i="5"/>
  <c r="AA5" i="5"/>
  <c r="AF5" i="5"/>
  <c r="Y5" i="5"/>
  <c r="L6" i="3"/>
  <c r="N5" i="5"/>
  <c r="U5" i="5"/>
  <c r="M5" i="5"/>
  <c r="F11" i="26"/>
  <c r="F10" i="26"/>
  <c r="F5" i="19"/>
  <c r="G5" i="19"/>
  <c r="H5" i="19"/>
  <c r="I5" i="19"/>
  <c r="F5" i="18" s="1"/>
  <c r="J5" i="19"/>
  <c r="K5" i="19"/>
  <c r="L5" i="19"/>
  <c r="M5" i="19"/>
  <c r="N5" i="19"/>
  <c r="O5" i="19"/>
  <c r="P5" i="19"/>
  <c r="Q5" i="19"/>
  <c r="R5" i="19"/>
  <c r="G5" i="18"/>
  <c r="E18" i="16"/>
  <c r="E17" i="16"/>
  <c r="E11" i="16"/>
  <c r="E10" i="16"/>
  <c r="E9" i="16"/>
  <c r="I5" i="6" l="1"/>
  <c r="F7" i="26"/>
  <c r="F9" i="16"/>
  <c r="E8" i="16"/>
  <c r="F8" i="16" s="1"/>
  <c r="E7" i="16"/>
  <c r="F7" i="16" s="1"/>
  <c r="E6" i="16"/>
  <c r="F6" i="16" s="1"/>
  <c r="F19" i="16"/>
  <c r="F18" i="16"/>
  <c r="F17" i="16"/>
  <c r="F14" i="16"/>
  <c r="F11" i="16"/>
  <c r="F10" i="16"/>
  <c r="J5" i="6" l="1"/>
  <c r="F6" i="26"/>
  <c r="F5" i="26" s="1"/>
  <c r="F4" i="26" s="1"/>
  <c r="F13" i="16" s="1"/>
  <c r="F12" i="16" s="1"/>
  <c r="H45" i="12" l="1"/>
  <c r="D6" i="13"/>
  <c r="H48" i="12" l="1"/>
  <c r="H36" i="12"/>
  <c r="H33" i="12"/>
  <c r="H9" i="12"/>
  <c r="F16" i="16" l="1"/>
  <c r="F15" i="16" l="1"/>
  <c r="F4" i="16" s="1"/>
  <c r="D7" i="13" s="1"/>
  <c r="D4" i="13" s="1"/>
  <c r="C6" i="14" l="1"/>
  <c r="C9" i="14"/>
  <c r="C8" i="14"/>
  <c r="C5" i="14"/>
  <c r="D16" i="13"/>
  <c r="C4" i="14"/>
  <c r="C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AMANA XBRL Engine</author>
  </authors>
  <commentList>
    <comment ref="B5" authorId="0" shapeId="0" xr:uid="{00000000-0006-0000-0000-000001000000}">
      <text>
        <r>
          <rPr>
            <sz val="11"/>
            <rFont val="Calibri"/>
            <family val="2"/>
            <charset val="161"/>
          </rPr>
          <t>The three lettered currency code for monetary facts according to ISO 4217,
e.g. EUR for Euro or USD for US Dollar.</t>
        </r>
      </text>
    </comment>
    <comment ref="B6" authorId="0" shapeId="0" xr:uid="{00000000-0006-0000-0000-000002000000}">
      <text>
        <r>
          <rPr>
            <sz val="11"/>
            <rFont val="Calibri"/>
            <family val="2"/>
            <charset val="161"/>
          </rPr>
          <t>All units used in the report sorted by number of facts using this unit.
This value is not used when converting the Excel document to XBRL.</t>
        </r>
      </text>
    </comment>
    <comment ref="B7" authorId="0" shapeId="0" xr:uid="{00000000-0006-0000-0000-000003000000}">
      <text>
        <r>
          <rPr>
            <sz val="11"/>
            <rFont val="Calibri"/>
            <family val="2"/>
            <charset val="161"/>
          </rPr>
          <t>The precision of reported monetary values,
i.e. the number of exact decimal places. E.g.:
-3 if the values are reported in thousands,
2 if the values are reported with two exact decimal places.</t>
        </r>
      </text>
    </comment>
    <comment ref="B8" authorId="0" shapeId="0" xr:uid="{00000000-0006-0000-0000-000004000000}">
      <text>
        <r>
          <rPr>
            <sz val="11"/>
            <rFont val="Calibri"/>
            <family val="2"/>
            <charset val="161"/>
          </rPr>
          <t>The precision of reported non-monetary numeric values,
i.e. the number of exact decimal places. E.g.:
-3 if the values are reported in thousands,
2 if the values are reported with two exact decimal places.</t>
        </r>
      </text>
    </comment>
    <comment ref="B9" authorId="0" shapeId="0" xr:uid="{00000000-0006-0000-0000-000005000000}">
      <text>
        <r>
          <rPr>
            <sz val="11"/>
            <rFont val="Calibri"/>
            <family val="2"/>
            <charset val="161"/>
          </rPr>
          <t>Determines if the numbers of exact decimal places
should be set automatically according to EIOPA's filing rules.</t>
        </r>
      </text>
    </comment>
    <comment ref="B10" authorId="0" shapeId="0" xr:uid="{00000000-0006-0000-0000-000006000000}">
      <text>
        <r>
          <rPr>
            <sz val="11"/>
            <rFont val="Calibri"/>
            <family val="2"/>
            <charset val="161"/>
          </rPr>
          <t>Determines if the instance document should include elements
stating that templates which do not contain any values
are not included in the report.
Regulators might require to report negative filing indicators.</t>
        </r>
      </text>
    </comment>
    <comment ref="B11" authorId="0" shapeId="0" xr:uid="{00000000-0006-0000-0000-000007000000}">
      <text>
        <r>
          <rPr>
            <sz val="11"/>
            <rFont val="Calibri"/>
            <family val="2"/>
            <charset val="161"/>
          </rPr>
          <t>Determines if elements which states that a template
is included in the report should also
contain an additional attribute which also states
that the table is included.
Regulators might require to report the additional attribute.</t>
        </r>
      </text>
    </comment>
  </commentList>
</comments>
</file>

<file path=xl/sharedStrings.xml><?xml version="1.0" encoding="utf-8"?>
<sst xmlns="http://schemas.openxmlformats.org/spreadsheetml/2006/main" count="8575" uniqueCount="808">
  <si>
    <t>Taxonomy Entry Point</t>
  </si>
  <si>
    <t>Reporting Period</t>
  </si>
  <si>
    <t>Context Identifier (LEI)</t>
  </si>
  <si>
    <t>Context Identifier Schema</t>
  </si>
  <si>
    <t>Default Currency (ISO Code)</t>
  </si>
  <si>
    <t>EUR</t>
  </si>
  <si>
    <t>All used Units</t>
  </si>
  <si>
    <t/>
  </si>
  <si>
    <t>Default Monetary Decimals</t>
  </si>
  <si>
    <t>Default Pure Decimals</t>
  </si>
  <si>
    <t>Apply EIOPA Minimum Decimals</t>
  </si>
  <si>
    <t>Add Negative Filing Indicator</t>
  </si>
  <si>
    <t>Add Filing Indicator Positive Filed Attribute</t>
  </si>
  <si>
    <t>Table ID</t>
  </si>
  <si>
    <t>Table Name (click to jump)</t>
  </si>
  <si>
    <t>C_18.00</t>
  </si>
  <si>
    <t>C 18.00 (MKR SA TDI) Market risk: Standardised Approach for traded debt instruments</t>
  </si>
  <si>
    <t>-</t>
  </si>
  <si>
    <t>C_19.00</t>
  </si>
  <si>
    <t>C 19.00 (MKR SA SEC) Market risk: Standardised Approach for specific risk in securitisations</t>
  </si>
  <si>
    <t>C_20.00</t>
  </si>
  <si>
    <t>C 20.00 (MKR SA CTP) Market risk: Standardised Approach for specific risk in the correlation trading portfolio</t>
  </si>
  <si>
    <t>C_21.00</t>
  </si>
  <si>
    <t>C 21.00 (MKR SA EQU) Market risk: Standardised Approach for position risk in equities</t>
  </si>
  <si>
    <t>C_22.00</t>
  </si>
  <si>
    <t>C 22.00 (MKR SA FX) Market risk: Standardised Approaches for foreign exchange risk</t>
  </si>
  <si>
    <t>C_23.00</t>
  </si>
  <si>
    <t>C 23.00 (MKR SA COM) Market risk: Standardised Approach for position risk in commodities</t>
  </si>
  <si>
    <t>C_24.00</t>
  </si>
  <si>
    <t>C 24.00 (MKR IM 1) Market risk: Internal models - Total</t>
  </si>
  <si>
    <t>C_25.00</t>
  </si>
  <si>
    <t>C 25.00 (CVA) CVA RISK</t>
  </si>
  <si>
    <t>C_34.02</t>
  </si>
  <si>
    <t>C 34.02 CCR exposures by approach (CCR 2)</t>
  </si>
  <si>
    <t>I_01.00</t>
  </si>
  <si>
    <t>I 01.00 Own funds composition</t>
  </si>
  <si>
    <t>I_02.01</t>
  </si>
  <si>
    <t>I 02.01 Own funds requirements</t>
  </si>
  <si>
    <t>I_02.02</t>
  </si>
  <si>
    <t>I 02.02 Capital ratios</t>
  </si>
  <si>
    <t>I_03.00</t>
  </si>
  <si>
    <t>I 03.00 Fixed overheads requirements calculation</t>
  </si>
  <si>
    <t>I_04.00</t>
  </si>
  <si>
    <t>I 04.00 K-Factor requirement calculations</t>
  </si>
  <si>
    <t>I_05.00</t>
  </si>
  <si>
    <t>I 05.00 Level of activity - Thresholds review</t>
  </si>
  <si>
    <t>I_06.01</t>
  </si>
  <si>
    <t>I 06.01 Assets under management -  AUM additional detail</t>
  </si>
  <si>
    <t>I_06.02</t>
  </si>
  <si>
    <t>I 06.02 Average value of total monthly AUM</t>
  </si>
  <si>
    <t>I_06.03</t>
  </si>
  <si>
    <t>I 06.03 Client money held - CMH additional detail</t>
  </si>
  <si>
    <t>I_06.04</t>
  </si>
  <si>
    <t>I 06.04 Average value of total daily CMH</t>
  </si>
  <si>
    <t>I_06.05</t>
  </si>
  <si>
    <t>I 06.05 Assets safeguarded and administered - ASA additional detail</t>
  </si>
  <si>
    <t>I_06.06</t>
  </si>
  <si>
    <t>I 06.06 Average value of total daily ASA</t>
  </si>
  <si>
    <t>I_06.07</t>
  </si>
  <si>
    <t>I 06.07 Client orders handled - COH additional detail</t>
  </si>
  <si>
    <t>I_06.08</t>
  </si>
  <si>
    <t>I 06.08 Average value of total daily COH</t>
  </si>
  <si>
    <t>I_06.09</t>
  </si>
  <si>
    <t>I 06.09 K-Net position risk - K-NPR additional detail</t>
  </si>
  <si>
    <t>I_06.10</t>
  </si>
  <si>
    <t>I 06.10 Clearing Margin given - CMG additional detail</t>
  </si>
  <si>
    <t>I_06.11</t>
  </si>
  <si>
    <t>I 06.11 Trading counterparty default - TCD additional detail</t>
  </si>
  <si>
    <t>I_06.12</t>
  </si>
  <si>
    <t>I 06.12 Daily trading flow - DTF additional detail</t>
  </si>
  <si>
    <t>I_06.13</t>
  </si>
  <si>
    <t>I 06.13 Average value of total daily DTF</t>
  </si>
  <si>
    <t>I_07.00</t>
  </si>
  <si>
    <t>I 07.00 K-CON - additional detail</t>
  </si>
  <si>
    <t>I_08.01</t>
  </si>
  <si>
    <t>I 08.01 Level of concentration risk - Client money held</t>
  </si>
  <si>
    <t>I_08.02</t>
  </si>
  <si>
    <t>I 08.02 Level of concentration risk - Assets seafeguarded and administered</t>
  </si>
  <si>
    <t>I_08.03</t>
  </si>
  <si>
    <t>I 08.03 Level of concentration risk -Total own cash deposited</t>
  </si>
  <si>
    <t>I_08.04</t>
  </si>
  <si>
    <t>I 08.04 Level of concentration risk - Total earnings</t>
  </si>
  <si>
    <t>I_08.05</t>
  </si>
  <si>
    <t>I 08.05 Trading book exposures</t>
  </si>
  <si>
    <t>I_08.06</t>
  </si>
  <si>
    <t>I 08.06 Non-trading book and off-balance sheet items</t>
  </si>
  <si>
    <t>I_09.00</t>
  </si>
  <si>
    <t>I 09.00 Liquidity requirements</t>
  </si>
  <si>
    <t>LEI code type (eba_BT:x15)</t>
  </si>
  <si>
    <t>1 - Exposures to individual clients (eba_ZZ:x1)</t>
  </si>
  <si>
    <t>Credit institution or group of connected clients that includes a credit institution (eba_ZZ:x468)</t>
  </si>
  <si>
    <t>National code type (eba_BT:x16)</t>
  </si>
  <si>
    <t>2 - Exposures to groups of connected clients (eba_ZZ:x2)</t>
  </si>
  <si>
    <t>Investment firm or a group of connected clients that includes an investment firm (eba_ZZ:x469)</t>
  </si>
  <si>
    <t>xsi:nil</t>
  </si>
  <si>
    <t>Clients other than credit institutions/investment firms/groups of connected clients that include an investment firm or credit institution (eba_ZZ:x470)</t>
  </si>
  <si>
    <t>Sheets:</t>
  </si>
  <si>
    <t>Total (0001)</t>
  </si>
  <si>
    <t>Positions</t>
  </si>
  <si>
    <t>Own funds requirements</t>
  </si>
  <si>
    <t>Total risk exposure amount</t>
  </si>
  <si>
    <t>All positions</t>
  </si>
  <si>
    <t>Net positions</t>
  </si>
  <si>
    <t>Positions subject to capital charge</t>
  </si>
  <si>
    <t>Long</t>
  </si>
  <si>
    <t>Short</t>
  </si>
  <si>
    <t>0010</t>
  </si>
  <si>
    <t>0020</t>
  </si>
  <si>
    <t>0030</t>
  </si>
  <si>
    <t>0040</t>
  </si>
  <si>
    <t>0050</t>
  </si>
  <si>
    <t>0060</t>
  </si>
  <si>
    <t>0070</t>
  </si>
  <si>
    <t>TRADED DEBT INSTRUMENTS IN TRADING BOOK</t>
  </si>
  <si>
    <t>General risk</t>
  </si>
  <si>
    <t>0011</t>
  </si>
  <si>
    <t>Derivatives</t>
  </si>
  <si>
    <t>0012</t>
  </si>
  <si>
    <t>Other assets and liabilities</t>
  </si>
  <si>
    <t>0013</t>
  </si>
  <si>
    <t>Maturity-based approach</t>
  </si>
  <si>
    <t>Zone 1</t>
  </si>
  <si>
    <t>0 &lt;= 1 month</t>
  </si>
  <si>
    <t>&gt; 1 &lt;= 3 months</t>
  </si>
  <si>
    <t>&gt; 3 &lt;= 6 months</t>
  </si>
  <si>
    <t>&gt; 6 &lt;= 12 months</t>
  </si>
  <si>
    <t>1.2 Zone 2</t>
  </si>
  <si>
    <t>0080</t>
  </si>
  <si>
    <t>&gt; 1 &lt;= 2 (1,9 for coupon of less than 3%) years</t>
  </si>
  <si>
    <t>0090</t>
  </si>
  <si>
    <t>&gt; 2 &lt;= 3 (&gt; 1,9 &lt;= 2,8 for coupon of less than 3%) years</t>
  </si>
  <si>
    <t>0100</t>
  </si>
  <si>
    <t>&gt; 3 &lt;= 4 (&gt; 2,8 &lt;= 3,6 for coupon of less than 3%) years</t>
  </si>
  <si>
    <t>0110</t>
  </si>
  <si>
    <t>1.3 Zone 3</t>
  </si>
  <si>
    <t>0120</t>
  </si>
  <si>
    <t>&gt; 4 &lt;= 5 (&gt; 3,6 &lt;= 4,3 for coupon of less than 3%) years</t>
  </si>
  <si>
    <t>0130</t>
  </si>
  <si>
    <t>&gt; 5 &lt;= 7 (&gt; 4,3 &lt;= 5,7 for coupon of less than 3%) years</t>
  </si>
  <si>
    <t>0140</t>
  </si>
  <si>
    <t>&gt; 7 &lt;= 10 (&gt; 5,7 &lt;= 7,3 for coupon of less than 3%) years</t>
  </si>
  <si>
    <t>0150</t>
  </si>
  <si>
    <t>&gt; 10 &lt;= 15 (&gt; 7,3 &lt;= 9,3 for coupon of less than 3%) years</t>
  </si>
  <si>
    <t>0160</t>
  </si>
  <si>
    <t>&gt; 15 &lt;= 20 (&gt; 9,3 &lt;= 10,6 for coupon of less than 3%) years</t>
  </si>
  <si>
    <t>0170</t>
  </si>
  <si>
    <t>&gt; 20 (&gt; 10,6 &lt;= 12,0 for coupon of less than 3%) years</t>
  </si>
  <si>
    <t>0180</t>
  </si>
  <si>
    <t>&gt; 20 (&gt; 12,0 &lt;= 20,0 for coupon of less than 3%) years</t>
  </si>
  <si>
    <t>0190</t>
  </si>
  <si>
    <t>&gt; 20 (&gt; 20 for coupon of less than 3%) years</t>
  </si>
  <si>
    <t>0200</t>
  </si>
  <si>
    <t>Duration-based approach</t>
  </si>
  <si>
    <t>0210</t>
  </si>
  <si>
    <t>0220</t>
  </si>
  <si>
    <t>Zone 2</t>
  </si>
  <si>
    <t>0230</t>
  </si>
  <si>
    <t>Zone 3</t>
  </si>
  <si>
    <t>0240</t>
  </si>
  <si>
    <t>Specific risk</t>
  </si>
  <si>
    <t>0250</t>
  </si>
  <si>
    <t>Own funds requirement for non-securitisation debt instruments</t>
  </si>
  <si>
    <t>0251</t>
  </si>
  <si>
    <t>Debt securities under the first category</t>
  </si>
  <si>
    <t>0260</t>
  </si>
  <si>
    <t>Debt securities under the second category</t>
  </si>
  <si>
    <t>0270</t>
  </si>
  <si>
    <t>With residual term &lt;= 6 months</t>
  </si>
  <si>
    <t>0280</t>
  </si>
  <si>
    <t>With a residual term &gt; 6 months and &lt;= 24 months</t>
  </si>
  <si>
    <t>0290</t>
  </si>
  <si>
    <t>With a residual term &gt; 24 months</t>
  </si>
  <si>
    <t>0300</t>
  </si>
  <si>
    <t>Debt securities under the third category</t>
  </si>
  <si>
    <t>0310</t>
  </si>
  <si>
    <t>Debt securities under the fourth category</t>
  </si>
  <si>
    <t>0320</t>
  </si>
  <si>
    <t>Rated nth-to default credit derivatives</t>
  </si>
  <si>
    <t>0321</t>
  </si>
  <si>
    <t>Own funds requirement for securitisation instruments</t>
  </si>
  <si>
    <t>0325</t>
  </si>
  <si>
    <t>Own funds requirement for the correlation trading portfolio</t>
  </si>
  <si>
    <t>0330</t>
  </si>
  <si>
    <t>Additional requirements for options (non-delta risks)</t>
  </si>
  <si>
    <t>0350</t>
  </si>
  <si>
    <t>Simplified method</t>
  </si>
  <si>
    <t>0360</t>
  </si>
  <si>
    <t>Delta plus approach - additional requirements for gamma risk</t>
  </si>
  <si>
    <t>0370</t>
  </si>
  <si>
    <t>Delta plus approach - additional requirements for vega risk</t>
  </si>
  <si>
    <t>0380</t>
  </si>
  <si>
    <t>Delta plus approach - non-continuous options and warrants</t>
  </si>
  <si>
    <t>0385</t>
  </si>
  <si>
    <t>Scenario matrix approach</t>
  </si>
  <si>
    <t>0390</t>
  </si>
  <si>
    <t>Euro (0002)</t>
  </si>
  <si>
    <t>Lek (0003)</t>
  </si>
  <si>
    <t>Bulgarian Lev (0004)</t>
  </si>
  <si>
    <t>Czech Koruna (0005)</t>
  </si>
  <si>
    <t>Danish Krone (0006)</t>
  </si>
  <si>
    <t>Pound Sterling (0007)</t>
  </si>
  <si>
    <t>Forint (0008)</t>
  </si>
  <si>
    <t>Yen (0009)</t>
  </si>
  <si>
    <t>Denar (0012)</t>
  </si>
  <si>
    <t>Zloty (0013)</t>
  </si>
  <si>
    <t>Romanian Leu (0014)</t>
  </si>
  <si>
    <t>Russian Ruble (0015)</t>
  </si>
  <si>
    <t>Serbian Dinar (0016)</t>
  </si>
  <si>
    <t>Swedish Krona (0017)</t>
  </si>
  <si>
    <t>Swiss Franc (0018)</t>
  </si>
  <si>
    <t>Turkish Lira (0019)</t>
  </si>
  <si>
    <t>Hryvnia (0020)</t>
  </si>
  <si>
    <t>US Dollar (0021)</t>
  </si>
  <si>
    <t>Iceland Krona (0022)</t>
  </si>
  <si>
    <t>Norwegian Krone (0023)</t>
  </si>
  <si>
    <t>Egyptian Pound (0024)</t>
  </si>
  <si>
    <t>Other (0025)</t>
  </si>
  <si>
    <t>Croatian Kuna (0026)</t>
  </si>
  <si>
    <t>(-) POSITIONS DEDUCTED FROM OWN FUNDS</t>
  </si>
  <si>
    <t>BREAKDOWN OF THE NET POSITIONS (LONG) ACCORDING TO RISK WEIGHTS</t>
  </si>
  <si>
    <t>BREAKDOWN OF THE NET POSITIONS (SHORT) ACCORDING TO RISK WEIGHTS</t>
  </si>
  <si>
    <t>BREAKDOWN OF THE NET POSITION ACCORDING TO APPROACHES</t>
  </si>
  <si>
    <t>OVERALL EFFECT (ADJUSTMENT) DUE TO INFRINGEMENT  OF CHAPTER 2 OF REGULATION (EU) 2017/2402</t>
  </si>
  <si>
    <t>BEFORE CAP</t>
  </si>
  <si>
    <t>AFTER CAP</t>
  </si>
  <si>
    <t>(-) Long</t>
  </si>
  <si>
    <t>(-) Short</t>
  </si>
  <si>
    <t>[0-10%[</t>
  </si>
  <si>
    <t>[10-12%[</t>
  </si>
  <si>
    <t>[12-20%[</t>
  </si>
  <si>
    <t>[20-40%[</t>
  </si>
  <si>
    <t>[40-100%[</t>
  </si>
  <si>
    <t>[100-150%[</t>
  </si>
  <si>
    <t>[150-200%[</t>
  </si>
  <si>
    <t>[200-225%[</t>
  </si>
  <si>
    <t>[225-250%[</t>
  </si>
  <si>
    <t>[250-300%[</t>
  </si>
  <si>
    <t>[300-350%[</t>
  </si>
  <si>
    <t>[350-425%[</t>
  </si>
  <si>
    <t>[425-500%[</t>
  </si>
  <si>
    <t>[500-650%[</t>
  </si>
  <si>
    <t>[650-750%[</t>
  </si>
  <si>
    <t>[750-850%[</t>
  </si>
  <si>
    <t>[850-1250%[</t>
  </si>
  <si>
    <t>1250%</t>
  </si>
  <si>
    <t>SEC-IRBA</t>
  </si>
  <si>
    <t>SEC-SA</t>
  </si>
  <si>
    <t>SEC-ERBA</t>
  </si>
  <si>
    <t>INTERNAL ASSESSMENT APPROACH</t>
  </si>
  <si>
    <t>OTHER (RW=1250%)</t>
  </si>
  <si>
    <t>WEIGHTED NET LONG POSITIONS</t>
  </si>
  <si>
    <t>WEIGHTED NET SHORT POSITIONS</t>
  </si>
  <si>
    <t>0061</t>
  </si>
  <si>
    <t>0062</t>
  </si>
  <si>
    <t>0063</t>
  </si>
  <si>
    <t>0064</t>
  </si>
  <si>
    <t>0065</t>
  </si>
  <si>
    <t>0066</t>
  </si>
  <si>
    <t>0071</t>
  </si>
  <si>
    <t>0072</t>
  </si>
  <si>
    <t>0073</t>
  </si>
  <si>
    <t>0074</t>
  </si>
  <si>
    <t>0075</t>
  </si>
  <si>
    <t>0076</t>
  </si>
  <si>
    <t>0077</t>
  </si>
  <si>
    <t>0078</t>
  </si>
  <si>
    <t>0079</t>
  </si>
  <si>
    <t>0081</t>
  </si>
  <si>
    <t>0082</t>
  </si>
  <si>
    <t>0083</t>
  </si>
  <si>
    <t>0085</t>
  </si>
  <si>
    <t>0086</t>
  </si>
  <si>
    <t>0087</t>
  </si>
  <si>
    <t>0088</t>
  </si>
  <si>
    <t>0089</t>
  </si>
  <si>
    <t>0091</t>
  </si>
  <si>
    <t>0092</t>
  </si>
  <si>
    <t>0093</t>
  </si>
  <si>
    <t>0094</t>
  </si>
  <si>
    <t>0095</t>
  </si>
  <si>
    <t>0096</t>
  </si>
  <si>
    <t>0097</t>
  </si>
  <si>
    <t>0098</t>
  </si>
  <si>
    <t>0099</t>
  </si>
  <si>
    <t>0101</t>
  </si>
  <si>
    <t>0102</t>
  </si>
  <si>
    <t>0103</t>
  </si>
  <si>
    <t>0104</t>
  </si>
  <si>
    <t>0402</t>
  </si>
  <si>
    <t>0403</t>
  </si>
  <si>
    <t>0404</t>
  </si>
  <si>
    <t>0405</t>
  </si>
  <si>
    <t>0406</t>
  </si>
  <si>
    <t>0530</t>
  </si>
  <si>
    <t>0540</t>
  </si>
  <si>
    <t>0570</t>
  </si>
  <si>
    <t>0601</t>
  </si>
  <si>
    <t>TOTAL EXPOSURES</t>
  </si>
  <si>
    <t>Of which: RE-SECURITISATIONS</t>
  </si>
  <si>
    <t>ORIGINATOR: TOTAL EXPOSURES</t>
  </si>
  <si>
    <t>SECURITISATIONS</t>
  </si>
  <si>
    <t>OF WHICH: QUALIFYING FOR DIFFERENTIATED CAPITAL TREATMENT</t>
  </si>
  <si>
    <t>0041</t>
  </si>
  <si>
    <t>RE-SECURITISATIONS</t>
  </si>
  <si>
    <t>INVESTOR: TOTAL EXPOSURES</t>
  </si>
  <si>
    <t>SPONSOR: TOTAL EXPOSURES</t>
  </si>
  <si>
    <t>BREAKDOWN OF THE NET POSITION (LONG) ACCORDING TO RISK WEIGHTS</t>
  </si>
  <si>
    <t>BREAKDOWN OF THE NET POSITION (SHORT) ACCORDING TO RISK WEIGHTS</t>
  </si>
  <si>
    <t>TOTAL OWN FUNDS REQUIREMENTS</t>
  </si>
  <si>
    <t>[100-250%[</t>
  </si>
  <si>
    <t>[250-350%[</t>
  </si>
  <si>
    <t>[425-650%[</t>
  </si>
  <si>
    <t>[650-1250%[</t>
  </si>
  <si>
    <t>0410</t>
  </si>
  <si>
    <t>0420</t>
  </si>
  <si>
    <t>0430</t>
  </si>
  <si>
    <t>0440</t>
  </si>
  <si>
    <t>0450</t>
  </si>
  <si>
    <t>Securitisation Positions</t>
  </si>
  <si>
    <t>Other CTP positions</t>
  </si>
  <si>
    <t>N-th to default credit derivatives</t>
  </si>
  <si>
    <t>EQUITIES IN TRADING BOOK</t>
  </si>
  <si>
    <t>0021</t>
  </si>
  <si>
    <t>0022</t>
  </si>
  <si>
    <t>Exchange traded stock-index futures broadly diversified subject to particular approach</t>
  </si>
  <si>
    <t>Other equities than exchange traded stock-index futures broadly diversified</t>
  </si>
  <si>
    <t>0125</t>
  </si>
  <si>
    <t>Bulgaria (0004)</t>
  </si>
  <si>
    <t>Czech Republic (0006)</t>
  </si>
  <si>
    <t>Denmark (0007)</t>
  </si>
  <si>
    <t>Hungary (0013)</t>
  </si>
  <si>
    <t>Poland (0021)</t>
  </si>
  <si>
    <t>Romania (0023)</t>
  </si>
  <si>
    <t>Sweden (0027)</t>
  </si>
  <si>
    <t>United Kingdom (0028)</t>
  </si>
  <si>
    <t>Albania (0029)</t>
  </si>
  <si>
    <t>Japan (0030)</t>
  </si>
  <si>
    <t>Macedonia (0031)</t>
  </si>
  <si>
    <t>Russian Federation (0032)</t>
  </si>
  <si>
    <t>Serbia (0033)</t>
  </si>
  <si>
    <t>Switzerland (0034)</t>
  </si>
  <si>
    <t>Turkey (0035)</t>
  </si>
  <si>
    <t>Ukraine (0036)</t>
  </si>
  <si>
    <t>USA (0037)</t>
  </si>
  <si>
    <t>Norway (0038)</t>
  </si>
  <si>
    <t>Egypt (0039)</t>
  </si>
  <si>
    <t>Iceland (0040)</t>
  </si>
  <si>
    <t>Liechtenstein (0041)</t>
  </si>
  <si>
    <t>Other (0042)</t>
  </si>
  <si>
    <t>Croatia (0043)</t>
  </si>
  <si>
    <t>Euro Area (0044)</t>
  </si>
  <si>
    <t>POSITIONS SUBJECT TO CAPITAL CHARGE (Including redistribution of unmatched positions in non-reporting currencies subject to special treatment for matched positions)</t>
  </si>
  <si>
    <t>Matched</t>
  </si>
  <si>
    <t>TOTAL POSITIONS</t>
  </si>
  <si>
    <t>Currencies closely correlated</t>
  </si>
  <si>
    <t>Of which: reporting currency</t>
  </si>
  <si>
    <t>0025</t>
  </si>
  <si>
    <t>All other currencies (including CIUs treated as different currencies)</t>
  </si>
  <si>
    <t>Gold</t>
  </si>
  <si>
    <t>BREAKDOWN OF TOTAL POSITIONS (REPORTING CURRENCY INCLUDED) BY EXPOSURE TYPES</t>
  </si>
  <si>
    <t>Other assets and liabilities other than off-balance sheet items and derivatives</t>
  </si>
  <si>
    <t>Off-balance sheet items</t>
  </si>
  <si>
    <t>Memorandum items: CURRENCY POSITIONS</t>
  </si>
  <si>
    <t>Euro</t>
  </si>
  <si>
    <t>Lek</t>
  </si>
  <si>
    <t>Argentine Peso</t>
  </si>
  <si>
    <t>Australian Dollar</t>
  </si>
  <si>
    <t>Brazilian Real</t>
  </si>
  <si>
    <t>Bulgarian Lev</t>
  </si>
  <si>
    <t>Canadian Dollar</t>
  </si>
  <si>
    <t>Czech Koruna</t>
  </si>
  <si>
    <t>Danish Krone</t>
  </si>
  <si>
    <t>Egyptian Pound</t>
  </si>
  <si>
    <t>Pound Sterling</t>
  </si>
  <si>
    <t>Forint</t>
  </si>
  <si>
    <t>Yen</t>
  </si>
  <si>
    <t>Lithuanian Litas</t>
  </si>
  <si>
    <t>Denar</t>
  </si>
  <si>
    <t>Mexican Peso</t>
  </si>
  <si>
    <t>Zloty</t>
  </si>
  <si>
    <t>Romanian Leu</t>
  </si>
  <si>
    <t>Russian Ruble</t>
  </si>
  <si>
    <t>Serbian Dinar</t>
  </si>
  <si>
    <t>Swedish Krona</t>
  </si>
  <si>
    <t>0340</t>
  </si>
  <si>
    <t>Swiss Franc</t>
  </si>
  <si>
    <t>Turkish Lira</t>
  </si>
  <si>
    <t>Hryvnia</t>
  </si>
  <si>
    <t>US Dollar</t>
  </si>
  <si>
    <t>Iceland Krona</t>
  </si>
  <si>
    <t>Norwegian Krone</t>
  </si>
  <si>
    <t>0400</t>
  </si>
  <si>
    <t>Hong Kong Dollar</t>
  </si>
  <si>
    <t>New Taiwan Dollar</t>
  </si>
  <si>
    <t>New Zealand Dollar</t>
  </si>
  <si>
    <t>Singapore Dollar</t>
  </si>
  <si>
    <t>Won</t>
  </si>
  <si>
    <t>Yuan Renminbi</t>
  </si>
  <si>
    <t>0460</t>
  </si>
  <si>
    <t>Other</t>
  </si>
  <si>
    <t>0470</t>
  </si>
  <si>
    <t>Croatian Kuna</t>
  </si>
  <si>
    <t>0480</t>
  </si>
  <si>
    <t>Capital requirements</t>
  </si>
  <si>
    <t>TOTAL POSITIONS IN COMMODITIES</t>
  </si>
  <si>
    <t>Precious metals (except gold)</t>
  </si>
  <si>
    <t>Base metals</t>
  </si>
  <si>
    <t>Agricultural products (softs)</t>
  </si>
  <si>
    <t>Others</t>
  </si>
  <si>
    <t>Of which energy products (oil, gas)</t>
  </si>
  <si>
    <t>Maturity ladder approach</t>
  </si>
  <si>
    <t>Extended maturity ladder approach</t>
  </si>
  <si>
    <t>Simplified approach: All positions</t>
  </si>
  <si>
    <t>0135</t>
  </si>
  <si>
    <t>VaR</t>
  </si>
  <si>
    <t>Stressed VaR</t>
  </si>
  <si>
    <t>Incremental default and migration risk capital charge</t>
  </si>
  <si>
    <t>All price risks capital charge for CTP</t>
  </si>
  <si>
    <t>Number of overshootings</t>
  </si>
  <si>
    <t>VaR Multiplication Factor (mc)</t>
  </si>
  <si>
    <t>SVaR Multiplication Factor (ms)</t>
  </si>
  <si>
    <t>Assumed charge for CTP floor - weighted net long positions after cap</t>
  </si>
  <si>
    <t>Assumed charge for CTP floor - weighted net short positions after cap</t>
  </si>
  <si>
    <t>Multiplication factor (mc) x average of previous 60 working days (VaRavg)</t>
  </si>
  <si>
    <t>Previous day (VaRt-1)</t>
  </si>
  <si>
    <t>Multiplication factor (ms) x average of previous 60 working days (SVaRavg)</t>
  </si>
  <si>
    <t>Latest available (SVaRt-1)</t>
  </si>
  <si>
    <t>12 weeks average measure</t>
  </si>
  <si>
    <t>Last measure</t>
  </si>
  <si>
    <t>Floor</t>
  </si>
  <si>
    <t>Memorandum items: BREAKDOWN OF MARKET RISK</t>
  </si>
  <si>
    <t>Traded debt instruments</t>
  </si>
  <si>
    <t>TDI - General risk</t>
  </si>
  <si>
    <t>TDI - Specific Risk</t>
  </si>
  <si>
    <t>Equities</t>
  </si>
  <si>
    <t>Equities - General risk</t>
  </si>
  <si>
    <t>Equities - Specific Risk</t>
  </si>
  <si>
    <t>Foreign Exchange risk</t>
  </si>
  <si>
    <t>Commodities risk</t>
  </si>
  <si>
    <t>Total amount for general risk</t>
  </si>
  <si>
    <t>Total amount for specific risk</t>
  </si>
  <si>
    <t>EXPOSURE VALUE</t>
  </si>
  <si>
    <t>OTC Derivatives</t>
  </si>
  <si>
    <t>SFT</t>
  </si>
  <si>
    <t>STRESSED VaR</t>
  </si>
  <si>
    <t>MEMORANDUM ITEMS</t>
  </si>
  <si>
    <t>CVA Risk Hedge Notionals</t>
  </si>
  <si>
    <t>MULTIPLICATION FACTOR (mc) x AVERAGE OF PREVIOUS 60 WORKING DAYS (VaRavg)</t>
  </si>
  <si>
    <t>PREVIOUS DAY (VaRt-1)</t>
  </si>
  <si>
    <t>MULTIPLICATION FACTOR (ms) x AVERAGE OF PREVIOUS 60 WORKING DAYS (SVaRavg)</t>
  </si>
  <si>
    <t>LATEST AVAILABLE (SVaRt-1)</t>
  </si>
  <si>
    <t>Number of counterparties</t>
  </si>
  <si>
    <t>Incurred CVA</t>
  </si>
  <si>
    <t>Single Name CDS</t>
  </si>
  <si>
    <t>Index CDS</t>
  </si>
  <si>
    <t>of which: proxy was used to determine credit spread</t>
  </si>
  <si>
    <t>CVA risk total</t>
  </si>
  <si>
    <t>According to Advanced method</t>
  </si>
  <si>
    <t>According to Standardised method</t>
  </si>
  <si>
    <t>Based on OEM</t>
  </si>
  <si>
    <t>All CCR exposures (0001)</t>
  </si>
  <si>
    <t>Number of transactions</t>
  </si>
  <si>
    <t>Notional amounts</t>
  </si>
  <si>
    <t>Current market value (CMV), positive</t>
  </si>
  <si>
    <t>Current market value (CMV), negative</t>
  </si>
  <si>
    <t>Variation margin (VM), received</t>
  </si>
  <si>
    <t>Variation margin (VM), posted</t>
  </si>
  <si>
    <t>Net independent collateral amount (NICA), received</t>
  </si>
  <si>
    <t>Net independent collateral amount (NICA), posted</t>
  </si>
  <si>
    <t>Replacement cost (RC)</t>
  </si>
  <si>
    <t>Potential future exposure  (PFE)</t>
  </si>
  <si>
    <t>Current exposure</t>
  </si>
  <si>
    <t>EEPE</t>
  </si>
  <si>
    <t>Alpha used for computing regulatory exposure value</t>
  </si>
  <si>
    <t>Exposure value pre-CRM</t>
  </si>
  <si>
    <t>Exposure value post-CRM</t>
  </si>
  <si>
    <t>Exposure value</t>
  </si>
  <si>
    <t>Risk weighted exposure amounts</t>
  </si>
  <si>
    <t>Positions treated with the CR standardised approach</t>
  </si>
  <si>
    <t>Positions treated with the CR IRB approach</t>
  </si>
  <si>
    <t>Original exposure method (for derivatives)</t>
  </si>
  <si>
    <t>Simplified SA-CCR (for derivatives)</t>
  </si>
  <si>
    <t>SA-CCR (for derivatives)</t>
  </si>
  <si>
    <t>IMM (for derivatives and SFTS)</t>
  </si>
  <si>
    <t>Securities financing transactions netting sets</t>
  </si>
  <si>
    <t>Derivatives and long settlement transactions netting sets</t>
  </si>
  <si>
    <t>From contractual cross-product netting sets</t>
  </si>
  <si>
    <t>Financial collateral simple method (for SFTS)</t>
  </si>
  <si>
    <t>Financial collateral comprehensive method (for SFTS)</t>
  </si>
  <si>
    <t>VAR for SFTS</t>
  </si>
  <si>
    <t>Total</t>
  </si>
  <si>
    <t>Of which: SWWR positions</t>
  </si>
  <si>
    <t>Margined business</t>
  </si>
  <si>
    <t>Unmargined business</t>
  </si>
  <si>
    <t>All CCR exposures excluding exposures to central counterparties (CCPs) (0002)</t>
  </si>
  <si>
    <t>Amount</t>
  </si>
  <si>
    <t>Own funds</t>
  </si>
  <si>
    <t>Tier 1 Capital</t>
  </si>
  <si>
    <t>Common Equity Tier 1 Capital</t>
  </si>
  <si>
    <t>Fully paid up capital instruments</t>
  </si>
  <si>
    <t>Share premium</t>
  </si>
  <si>
    <t>Retained earnings</t>
  </si>
  <si>
    <t>Previous years retained earnings</t>
  </si>
  <si>
    <t>Profit eligible</t>
  </si>
  <si>
    <t>Accumulated other comprehensive income</t>
  </si>
  <si>
    <t>Other reserves</t>
  </si>
  <si>
    <t>Minority interest given recognition in CET1 capital</t>
  </si>
  <si>
    <t>Adjustments to CET1 due to prudential filters</t>
  </si>
  <si>
    <t>Other funds</t>
  </si>
  <si>
    <t>(-)Total deductions from Common Equity Tier 1</t>
  </si>
  <si>
    <t>(-) Own CET1 instruments</t>
  </si>
  <si>
    <t>(-) Direct holdings of CET1 instruments</t>
  </si>
  <si>
    <t>(-) Indirect holdings of CET1 instruments</t>
  </si>
  <si>
    <t>(-) Synthetic holdings of CET1 instruments</t>
  </si>
  <si>
    <t>(-) Losses for the current financial year</t>
  </si>
  <si>
    <t>(-) Goodwill</t>
  </si>
  <si>
    <t>(-) Other intangible assets</t>
  </si>
  <si>
    <t>(-) Deferred tax assets that rely on future profitability and do not arise from temporary differences net of associated tax liabilities</t>
  </si>
  <si>
    <t>(-) Qualifying holding outside the financial sector which exceeds 15% of own funds</t>
  </si>
  <si>
    <t>(-) Total qualifying holdings in undertaking other than financial sector entities which exceeds 60% of its own funds</t>
  </si>
  <si>
    <t>(-) CET1 instruments of financial sector entites where the investment firm does not have a significant investment</t>
  </si>
  <si>
    <t>(-) CET1 instruments of financial sector entities where the investment firm has a significant investment</t>
  </si>
  <si>
    <t>(-) Defined benefit pension fund assets</t>
  </si>
  <si>
    <t>(-) Other deductions</t>
  </si>
  <si>
    <t>CET1: Other capital elements, deductions and adjustments</t>
  </si>
  <si>
    <t>Additional Tier 1 Capital</t>
  </si>
  <si>
    <t>Fully paid up, directly issued capital instruments</t>
  </si>
  <si>
    <t>(-) Total deductions from Additional Tier 1</t>
  </si>
  <si>
    <t>(-) Own AT1 instruments</t>
  </si>
  <si>
    <t>(-) Direct holdings of AT1 instruments</t>
  </si>
  <si>
    <t>(-) Indirect holdings of AT1 instruments</t>
  </si>
  <si>
    <t>(-) Synthetic holdings of AT1 instruments</t>
  </si>
  <si>
    <t>(-) AT1 instruments of financial sector entities where the investment firm does not have a significant investment</t>
  </si>
  <si>
    <t>(-) AT1 instruments of financial sector entities where the investment firm has a significant investment</t>
  </si>
  <si>
    <t>Additional Tier 1: Other capital elements, deductions and adjustments</t>
  </si>
  <si>
    <t>Tier 2 Capital</t>
  </si>
  <si>
    <t>(-) Total deductions fromTier 2</t>
  </si>
  <si>
    <t>(-) Own T2 instruments</t>
  </si>
  <si>
    <t>(-) Direct holdings of T2 instruments</t>
  </si>
  <si>
    <t>(-) Indirect holdings of T2 instruments</t>
  </si>
  <si>
    <t>(-) Synthetic holdings of T2 instruments</t>
  </si>
  <si>
    <t>0490</t>
  </si>
  <si>
    <t>(-) T2 instruments of financial sector entities where the investment firm does not have a significant investment</t>
  </si>
  <si>
    <t>0500</t>
  </si>
  <si>
    <t>(-) T2 instruments of financial sector entities where the investment firm has a significant investment</t>
  </si>
  <si>
    <t>0510</t>
  </si>
  <si>
    <t>Tier 2: Other capital elements, deductions and adjustments</t>
  </si>
  <si>
    <t>0520</t>
  </si>
  <si>
    <t>Own fund requirement</t>
  </si>
  <si>
    <t>Permanent minimum capital requirement</t>
  </si>
  <si>
    <t>Fixed overhead requirement</t>
  </si>
  <si>
    <t>Total K-Factor Requirement</t>
  </si>
  <si>
    <t>Transitional own funds requirements</t>
  </si>
  <si>
    <t>Transitional requirement based on CRR own funds requirements</t>
  </si>
  <si>
    <t>Transitional requirement based on fixed overhead requirements</t>
  </si>
  <si>
    <t>Transitional requirement for investment firms previously subject only to an initial capital requirement</t>
  </si>
  <si>
    <t>Transitional requirement based on initial capital requirement at authorisation</t>
  </si>
  <si>
    <t>Transitional requirement for investment firms that are not authorised to provide certain services </t>
  </si>
  <si>
    <t>Transitional requirement of at least 250 000 EUR</t>
  </si>
  <si>
    <t>Memorandum items</t>
  </si>
  <si>
    <t>Additional own funds requirement</t>
  </si>
  <si>
    <t>Additional own funds guidance</t>
  </si>
  <si>
    <t>Total own funds requirement</t>
  </si>
  <si>
    <t>CET 1 Ratio</t>
  </si>
  <si>
    <t>Surplus(+)/Deficit(-) of CET 1 Capital</t>
  </si>
  <si>
    <t>Tier 1 Ratio</t>
  </si>
  <si>
    <t>Surplus(+)/Deficit(-) of Tier 1 Capital</t>
  </si>
  <si>
    <t>Own Funds Ratio</t>
  </si>
  <si>
    <t>Surplus(+)/Deficit(-) of Total capital</t>
  </si>
  <si>
    <t>Annual fixed overheads of the previous year after distribution of profits</t>
  </si>
  <si>
    <t>Total expenses of the previous year after distribution of profits</t>
  </si>
  <si>
    <t>Of which: Fixed expenses incurred on behalf of the investment firms by third parties</t>
  </si>
  <si>
    <t>(-)Total deductions</t>
  </si>
  <si>
    <t>(-)Staff bonuses and other remuneration</t>
  </si>
  <si>
    <t>(-)Employees', directors' and partners' shares in net profits</t>
  </si>
  <si>
    <t>(-)Other discretionary payments of profits and variable remuneration</t>
  </si>
  <si>
    <t>(-)Shared commission and fees payable</t>
  </si>
  <si>
    <t>(-)Fees, brokerage and other charges paid to CCPs that are charged to customers</t>
  </si>
  <si>
    <t>(-)Fees to tied agents</t>
  </si>
  <si>
    <t>(-)Interest paid to customers on client money where this is at the firm's discretion</t>
  </si>
  <si>
    <t>(-)Non-recurring expenses from non-ordinary activities</t>
  </si>
  <si>
    <t>(-)Expenditures from taxes</t>
  </si>
  <si>
    <t>(-)Losses from trading on own account in financial instruments</t>
  </si>
  <si>
    <t>(-)Contract based profit and loss transfer agreements</t>
  </si>
  <si>
    <t>(-)Expenditure on raw materials</t>
  </si>
  <si>
    <t>(-)Payments into a fund for general banking risk</t>
  </si>
  <si>
    <t>(-)Expenses related to items that have already been deducted from own funds</t>
  </si>
  <si>
    <t>Projected fixed overheads of the current year</t>
  </si>
  <si>
    <t>Variation of fixed overheads (%)</t>
  </si>
  <si>
    <t>Factor amount</t>
  </si>
  <si>
    <t>K-factor requirement</t>
  </si>
  <si>
    <t>Total K-Factor requirement</t>
  </si>
  <si>
    <t>Risk to client</t>
  </si>
  <si>
    <t>Assets under management</t>
  </si>
  <si>
    <t>Client money held - Segregated</t>
  </si>
  <si>
    <t>Client money held - Non-segregated</t>
  </si>
  <si>
    <t>Assets safeguarded and administered</t>
  </si>
  <si>
    <t>Client orders handled - Cash trades</t>
  </si>
  <si>
    <t>Client orders handled - Derivatives trades</t>
  </si>
  <si>
    <t>Risk to market</t>
  </si>
  <si>
    <t>K-Net positions risk requirement</t>
  </si>
  <si>
    <t>Clearing margin given</t>
  </si>
  <si>
    <t>Risk to firm</t>
  </si>
  <si>
    <t>Trading counterparty default</t>
  </si>
  <si>
    <t>Daily trading flow - Cash trades</t>
  </si>
  <si>
    <t>Daily trading flow - Derivative trades</t>
  </si>
  <si>
    <t>K-Concentration risk requirement</t>
  </si>
  <si>
    <t>(Combined) assets under management</t>
  </si>
  <si>
    <t>(Combined) client orders handled - Cash trades</t>
  </si>
  <si>
    <t>(Combined) client orders handled - Derivatives</t>
  </si>
  <si>
    <t>Client money held</t>
  </si>
  <si>
    <t>Daily trading flow - cash trades and derivative trades</t>
  </si>
  <si>
    <t>Net position risk</t>
  </si>
  <si>
    <t>(Combined) on - and off-balance sheet total</t>
  </si>
  <si>
    <t>Combined total annual gross revenue</t>
  </si>
  <si>
    <t>Total annual gross revenue</t>
  </si>
  <si>
    <t>(-) Intragroup part of the annual gross revenue</t>
  </si>
  <si>
    <t>Of which: revenue from reception and transmission of orders</t>
  </si>
  <si>
    <t>Of which: revenue from execution of orders</t>
  </si>
  <si>
    <t>Of which: revenue from dealing on own account</t>
  </si>
  <si>
    <t>Of which: revenue from portfolio management</t>
  </si>
  <si>
    <t>Of which: revenue from investment advice</t>
  </si>
  <si>
    <t>Of which: revenue from underwriting of financial instruments/placing on a firm commitment basis</t>
  </si>
  <si>
    <t>Of which: revenue from placing without a firm commitment basis</t>
  </si>
  <si>
    <t>Of which: revenue from operation of an MTF</t>
  </si>
  <si>
    <t>Of which: revenue from operation of an OTF</t>
  </si>
  <si>
    <t>Of which: revenue from safekeeping and administration of financial instruments</t>
  </si>
  <si>
    <t>Of which: revenue from granting credits or loans to investors</t>
  </si>
  <si>
    <t>Of which: revenue from advice to undertakings on capital structure, industrial strategy and related matters and advice and services relating to mergers and the purchase of undertakings</t>
  </si>
  <si>
    <t>Of which: revenue from foreign exchange services</t>
  </si>
  <si>
    <t>Of which: investment research and financial analysis</t>
  </si>
  <si>
    <t>Of which: revenue from services related to underwriting</t>
  </si>
  <si>
    <t>Of which: investment services and ancillary activities related with the underlying of derivatives</t>
  </si>
  <si>
    <t>Month t</t>
  </si>
  <si>
    <t>Month t-1</t>
  </si>
  <si>
    <t>Month t-2</t>
  </si>
  <si>
    <t>Total AUM (average amounts)</t>
  </si>
  <si>
    <t>Of which: AUM - Discretionary portfolio management</t>
  </si>
  <si>
    <t>Of which: AUM formally delegated to another entity</t>
  </si>
  <si>
    <t>AUM - Ongoing non-discretionary advice</t>
  </si>
  <si>
    <t>End-of-month values</t>
  </si>
  <si>
    <t>Month t-3</t>
  </si>
  <si>
    <t>Month t-4</t>
  </si>
  <si>
    <t>Month t-5</t>
  </si>
  <si>
    <t>Month t-6</t>
  </si>
  <si>
    <t>Month t-7</t>
  </si>
  <si>
    <t>Month t-8</t>
  </si>
  <si>
    <t>Month t-9</t>
  </si>
  <si>
    <t>Month t-10</t>
  </si>
  <si>
    <t>Month t-11</t>
  </si>
  <si>
    <t>Month t-12</t>
  </si>
  <si>
    <t>Month t-13</t>
  </si>
  <si>
    <t>Month t-14</t>
  </si>
  <si>
    <t>Month t-15</t>
  </si>
  <si>
    <t>Month t-16</t>
  </si>
  <si>
    <t>Total monthly assets under management</t>
  </si>
  <si>
    <t>Monthly assets under management - discretionary portfolio management</t>
  </si>
  <si>
    <t>of which: assets formally delegated to another entity</t>
  </si>
  <si>
    <t>Monthly assets under management - Ongoing non-discretionary advice</t>
  </si>
  <si>
    <t>CMH - Segregated (average amounts)</t>
  </si>
  <si>
    <t>CMH - Non-segregated (average amounts)</t>
  </si>
  <si>
    <t>Monthly averages of total daily client money held values</t>
  </si>
  <si>
    <t>Total daily client money held - Segregated</t>
  </si>
  <si>
    <t>Total daily client money held - Non-segregated</t>
  </si>
  <si>
    <t>Total ASA (average amounts)</t>
  </si>
  <si>
    <t>Of which: Fair value of financial instruments (Level 2)</t>
  </si>
  <si>
    <t>Of which: Fair value of financial instruments (Level 3)</t>
  </si>
  <si>
    <t>Of which: assets formally delegated to another financial entity</t>
  </si>
  <si>
    <t>Of which: assets of another financial entity that has formally delegated to the investment firm</t>
  </si>
  <si>
    <t>Monthly averages of total daily ASA values</t>
  </si>
  <si>
    <t>COH - Cash trades (average amounts)</t>
  </si>
  <si>
    <t>Of which: Execution of client orders</t>
  </si>
  <si>
    <t>Of which: Reception and transmission of client orders</t>
  </si>
  <si>
    <t>COH - Derivative (average amounts)</t>
  </si>
  <si>
    <t>Monthly averages of total daily client orders handled values</t>
  </si>
  <si>
    <t>Total daily client orders handled - Cash value</t>
  </si>
  <si>
    <t>Total daily client orders handled  - Derivatives</t>
  </si>
  <si>
    <t>K - factor requirement / amount</t>
  </si>
  <si>
    <t>Total standardised approach</t>
  </si>
  <si>
    <t>Position risk</t>
  </si>
  <si>
    <t>Equity instruments</t>
  </si>
  <si>
    <t>Debt instruments</t>
  </si>
  <si>
    <t>Of which: securitisations</t>
  </si>
  <si>
    <t>Particular approach for position risk in CIUs</t>
  </si>
  <si>
    <t>0055</t>
  </si>
  <si>
    <t>Foreign exchange risk</t>
  </si>
  <si>
    <t>Internal model approach</t>
  </si>
  <si>
    <t>Clearing member</t>
  </si>
  <si>
    <t>Contribution to the total margin required on a daily basis</t>
  </si>
  <si>
    <t>Name</t>
  </si>
  <si>
    <t>The highest amount of total margin</t>
  </si>
  <si>
    <t>The second highest amount of total margin</t>
  </si>
  <si>
    <t>The third highest amount of total margin</t>
  </si>
  <si>
    <t>Clearing member: Type of code (0030)</t>
  </si>
  <si>
    <t>Clearing member: Code (0020)</t>
  </si>
  <si>
    <t>Boolean Tool residual category - Total/NA</t>
  </si>
  <si>
    <t>999</t>
  </si>
  <si>
    <t>K - factor requirement</t>
  </si>
  <si>
    <t>Exposure 
value</t>
  </si>
  <si>
    <t>Replacement cost 
(RC)</t>
  </si>
  <si>
    <t>Potential future exposure (PFE)</t>
  </si>
  <si>
    <t>Collateral (C)</t>
  </si>
  <si>
    <t>Breakdown by method for determining the exposure value</t>
  </si>
  <si>
    <t>Application of IFR: K-TCD</t>
  </si>
  <si>
    <t>Alternative approaches: Exposure value determined in accordance with CRR</t>
  </si>
  <si>
    <t>SA-CCR</t>
  </si>
  <si>
    <t>Simplified SA-CCR</t>
  </si>
  <si>
    <t>Original exposure method</t>
  </si>
  <si>
    <t>Alternative approaches: Full application of CRR framework</t>
  </si>
  <si>
    <t>Memorandum item: CVA component</t>
  </si>
  <si>
    <t>of which: calculated in accordance with CRR framework</t>
  </si>
  <si>
    <t>Breakdown by type of counterparty</t>
  </si>
  <si>
    <t>Central governments, central banks and public sector entities</t>
  </si>
  <si>
    <t>Credit institutions and investment firms</t>
  </si>
  <si>
    <t>Other counterparties</t>
  </si>
  <si>
    <t>Total DTF - cash trades (average amounts)</t>
  </si>
  <si>
    <t>Total DTF - derivative trades (average amounts)</t>
  </si>
  <si>
    <t>Monthly averages of total daily trading flow values</t>
  </si>
  <si>
    <t>Daily trading flow - cash trades</t>
  </si>
  <si>
    <t>Daily trading flow - derivative trades</t>
  </si>
  <si>
    <t>Counterparty ID</t>
  </si>
  <si>
    <t>Trading Book Exposures exceeding the limits set in Article 37(1) of IFR</t>
  </si>
  <si>
    <t>Group/Individual</t>
  </si>
  <si>
    <t>Type of IF Counterparty</t>
  </si>
  <si>
    <t>Exposure Value (EV)</t>
  </si>
  <si>
    <t>Exposure Value 
(as % of Own Funds)</t>
  </si>
  <si>
    <t>Own Funds Requirement of total exposure (OFR)</t>
  </si>
  <si>
    <t>Exposure Value Excess (EVE)</t>
  </si>
  <si>
    <t>Duration of the Excess (in days)</t>
  </si>
  <si>
    <t>K-CON Own Funds Requirement for the Excess (OFRE)</t>
  </si>
  <si>
    <t>Counterparty ID: Code (0010)</t>
  </si>
  <si>
    <t>Counterparty ID: Type of code (0020)</t>
  </si>
  <si>
    <t>Institutions</t>
  </si>
  <si>
    <t>Total CMH at reporting date</t>
  </si>
  <si>
    <t>Percentage of client money held at this institution</t>
  </si>
  <si>
    <t>Institutions: Type of code (0020)</t>
  </si>
  <si>
    <t>Institutions: Code (0010)</t>
  </si>
  <si>
    <t>Total ASA at reporting date</t>
  </si>
  <si>
    <t>Percentage of client securities deposited at this institution</t>
  </si>
  <si>
    <t>Firm's own cash deposited - Top 5 exposures</t>
  </si>
  <si>
    <t>Amount of firm's cash deposits at the institution</t>
  </si>
  <si>
    <t>Client</t>
  </si>
  <si>
    <t>Earnings - Top 5 exposures</t>
  </si>
  <si>
    <t>Interest and dividend income</t>
  </si>
  <si>
    <t>Fee and commission
 and other income</t>
  </si>
  <si>
    <t>Total earnings from this client</t>
  </si>
  <si>
    <t>Amount generated from positions in the trading book</t>
  </si>
  <si>
    <t>Amount generated from positions in the non-trading book</t>
  </si>
  <si>
    <t>Percentage of interest and dividend income from this client</t>
  </si>
  <si>
    <t>Percentage of fee and commission and other income from this client</t>
  </si>
  <si>
    <t>of which: amount generated from off-balance sheet items</t>
  </si>
  <si>
    <t>Client: Type of code (0020)</t>
  </si>
  <si>
    <t>Client: Code (0010)</t>
  </si>
  <si>
    <t>Counterparty</t>
  </si>
  <si>
    <t>Top 5 trading book exposures</t>
  </si>
  <si>
    <t>Percentage of exposure to this counterparty with respect to firm's own funds 
(trading book positions only)</t>
  </si>
  <si>
    <t>Counterparty: Type of code (0020)</t>
  </si>
  <si>
    <t>Counterparty: Code (0010)</t>
  </si>
  <si>
    <t>Top 5 total exposures (including non-trading book and off-balance sheets)</t>
  </si>
  <si>
    <t>Percentage of exposure with respect to firm's own funds 
 (including off-balance sheet assets and non-trading book items)</t>
  </si>
  <si>
    <t>Liquidity Requirement</t>
  </si>
  <si>
    <t>Client guarantees</t>
  </si>
  <si>
    <t>Total liquid assets</t>
  </si>
  <si>
    <t>Unencumbered short term deposits</t>
  </si>
  <si>
    <t>Total eligible receivables due within 30 days</t>
  </si>
  <si>
    <t>Level 1 assets</t>
  </si>
  <si>
    <t>Coins and banknotes</t>
  </si>
  <si>
    <t>Withdrawable central bank reserves</t>
  </si>
  <si>
    <t>Central bank assets</t>
  </si>
  <si>
    <t>Central government assets</t>
  </si>
  <si>
    <t>Regional government/local authorities assets</t>
  </si>
  <si>
    <t>Public Sector Entity assets</t>
  </si>
  <si>
    <t>Recognisable domestic and foreign currency central government and central bank assets</t>
  </si>
  <si>
    <t>Credit institution (protected by Member State government, promotional lender) assets</t>
  </si>
  <si>
    <t>Multilateral development bank and international organisations assets</t>
  </si>
  <si>
    <t>Extremely high quality covered bonds</t>
  </si>
  <si>
    <t>Level 2A assets</t>
  </si>
  <si>
    <t>Regional government/local authorities or Public Sector Entities assets (Member State, RW20 %)</t>
  </si>
  <si>
    <t>Central bank or central/regional government or local authorities or Public Sector Entities assets (Third Country, RW20 %)</t>
  </si>
  <si>
    <t>High quality covered bonds (CQS2)</t>
  </si>
  <si>
    <t>High quality covered bonds (Third Country, CQS1)</t>
  </si>
  <si>
    <t>Corporate debt securities (CQS1)</t>
  </si>
  <si>
    <t>Level 2B assets</t>
  </si>
  <si>
    <t>Asset-backed securities</t>
  </si>
  <si>
    <t>Corporate debt securities</t>
  </si>
  <si>
    <t>Shares (major stock index)</t>
  </si>
  <si>
    <t>Restricted-use central bank committed liquidity facilities</t>
  </si>
  <si>
    <t>High quality covered bonds (RW35 %)</t>
  </si>
  <si>
    <t>Qualifying CIU shares/units</t>
  </si>
  <si>
    <t>Total other eligible financial instruments</t>
  </si>
  <si>
    <t>Colour index in templates</t>
  </si>
  <si>
    <t>Colour</t>
  </si>
  <si>
    <t>Description</t>
  </si>
  <si>
    <t>Locked / Unlocked cell</t>
  </si>
  <si>
    <t>Not applicable for Investment Firms regulated by CySEC</t>
  </si>
  <si>
    <t>Locked</t>
  </si>
  <si>
    <t xml:space="preserve">Not applicable for Investment Firms under certain methods </t>
  </si>
  <si>
    <t>Cell linked to another template</t>
  </si>
  <si>
    <t>Cell that includes formula and is not to be completed by the Investment Firm</t>
  </si>
  <si>
    <t>Supporting/Additional Columns</t>
  </si>
  <si>
    <t>Dropdown list</t>
  </si>
  <si>
    <t>Unlocked</t>
  </si>
  <si>
    <t>To be completed by the Investment Firm</t>
  </si>
  <si>
    <t>Own Funds</t>
  </si>
  <si>
    <t>I 01.00 Own Funds Composition</t>
  </si>
  <si>
    <t>https://eurofiling.info/eu/rs</t>
  </si>
  <si>
    <t>http://www.eba.europa.eu/eu/fr/xbrl/crr/fws/if/its-002-2021/2022-03-01/mod/if_class2.xsd</t>
  </si>
  <si>
    <t>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</si>
</sst>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b/>
      <sz val="11"/>
      <name val="Calibri"/>
      <family val="2"/>
      <charset val="161"/>
    </font>
    <font>
      <u/>
      <sz val="11"/>
      <name val="Calibri"/>
      <family val="2"/>
      <charset val="161"/>
    </font>
    <font>
      <sz val="11"/>
      <name val="Calibri"/>
      <family val="2"/>
      <charset val="161"/>
    </font>
    <font>
      <sz val="8"/>
      <name val="Calibri"/>
      <family val="2"/>
      <charset val="161"/>
    </font>
    <font>
      <sz val="10"/>
      <name val="Arial"/>
      <family val="2"/>
    </font>
    <font>
      <b/>
      <sz val="11"/>
      <color theme="1"/>
      <name val="Calibri"/>
      <family val="2"/>
      <charset val="161"/>
    </font>
  </fonts>
  <fills count="13">
    <fill>
      <patternFill patternType="none"/>
    </fill>
    <fill>
      <patternFill patternType="gray125"/>
    </fill>
    <fill>
      <patternFill patternType="solid">
        <fgColor rgb="FFE0FFFF"/>
      </patternFill>
    </fill>
    <fill>
      <patternFill patternType="solid">
        <fgColor rgb="FFD4D600"/>
      </patternFill>
    </fill>
    <fill>
      <patternFill patternType="solid">
        <fgColor rgb="FFC9E9F8"/>
      </patternFill>
    </fill>
    <fill>
      <patternFill patternType="solid">
        <fgColor theme="9" tint="0.59999389629810485"/>
        <bgColor indexed="64"/>
      </patternFill>
    </fill>
    <fill>
      <patternFill patternType="solid">
        <fgColor rgb="FFD8E2BC"/>
        <bgColor indexed="64"/>
      </patternFill>
    </fill>
    <fill>
      <patternFill patternType="solid">
        <fgColor rgb="FF9BBB59"/>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3"/>
        <bgColor indexed="64"/>
      </patternFill>
    </fill>
    <fill>
      <patternFill patternType="solid">
        <fgColor theme="0" tint="-0.14999847407452621"/>
        <bgColor indexed="64"/>
      </patternFill>
    </fill>
    <fill>
      <patternFill patternType="solid">
        <fgColor theme="5" tint="0.79998168889431442"/>
        <bgColor indexed="44"/>
      </patternFill>
    </fill>
  </fills>
  <borders count="36">
    <border>
      <left/>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right style="thin">
        <color auto="1"/>
      </right>
      <top style="thin">
        <color rgb="FF000000"/>
      </top>
      <bottom/>
      <diagonal/>
    </border>
    <border>
      <left/>
      <right style="thin">
        <color auto="1"/>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auto="1"/>
      </right>
      <top/>
      <bottom/>
      <diagonal/>
    </border>
    <border>
      <left style="thin">
        <color rgb="FF000000"/>
      </left>
      <right style="thin">
        <color auto="1"/>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style="thin">
        <color rgb="FF000000"/>
      </top>
      <bottom/>
      <diagonal/>
    </border>
    <border>
      <left/>
      <right/>
      <top/>
      <bottom style="thin">
        <color rgb="FF000000"/>
      </bottom>
      <diagonal/>
    </border>
    <border>
      <left/>
      <right style="thin">
        <color auto="1"/>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auto="1"/>
      </left>
      <right/>
      <top/>
      <bottom style="thin">
        <color indexed="64"/>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indexed="64"/>
      </left>
      <right style="thin">
        <color auto="1"/>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diagonal/>
    </border>
  </borders>
  <cellStyleXfs count="2">
    <xf numFmtId="0" fontId="0" fillId="0" borderId="0"/>
    <xf numFmtId="0" fontId="5" fillId="0" borderId="0"/>
  </cellStyleXfs>
  <cellXfs count="123">
    <xf numFmtId="0" fontId="0" fillId="0" borderId="0" xfId="0"/>
    <xf numFmtId="0" fontId="1" fillId="0" borderId="0" xfId="0" applyFont="1"/>
    <xf numFmtId="0" fontId="2" fillId="0" borderId="0" xfId="0" applyFont="1"/>
    <xf numFmtId="0" fontId="0" fillId="2" borderId="3" xfId="0" applyFill="1" applyBorder="1"/>
    <xf numFmtId="0" fontId="0" fillId="4" borderId="1" xfId="0" applyFill="1" applyBorder="1"/>
    <xf numFmtId="0" fontId="0" fillId="4" borderId="4" xfId="0" applyFill="1" applyBorder="1"/>
    <xf numFmtId="0" fontId="0" fillId="4" borderId="5" xfId="0" applyFill="1" applyBorder="1"/>
    <xf numFmtId="0" fontId="0" fillId="4" borderId="14" xfId="0" applyFill="1" applyBorder="1" applyAlignment="1">
      <alignment horizontal="center"/>
    </xf>
    <xf numFmtId="0" fontId="0" fillId="4" borderId="2" xfId="0" applyFill="1" applyBorder="1"/>
    <xf numFmtId="0" fontId="0" fillId="4" borderId="15" xfId="0" applyFill="1" applyBorder="1"/>
    <xf numFmtId="0" fontId="0" fillId="0" borderId="16" xfId="0" applyBorder="1"/>
    <xf numFmtId="4" fontId="0" fillId="0" borderId="16" xfId="0" applyNumberFormat="1" applyBorder="1"/>
    <xf numFmtId="0" fontId="0" fillId="0" borderId="15" xfId="0" applyBorder="1"/>
    <xf numFmtId="4" fontId="0" fillId="4" borderId="15" xfId="0" applyNumberFormat="1" applyFill="1" applyBorder="1"/>
    <xf numFmtId="0" fontId="0" fillId="5" borderId="15" xfId="0" applyFill="1" applyBorder="1"/>
    <xf numFmtId="4" fontId="0" fillId="5" borderId="16" xfId="0" applyNumberFormat="1" applyFill="1" applyBorder="1"/>
    <xf numFmtId="0" fontId="0" fillId="4" borderId="3" xfId="0" applyFill="1" applyBorder="1"/>
    <xf numFmtId="0" fontId="0" fillId="4" borderId="17" xfId="0" applyFill="1" applyBorder="1"/>
    <xf numFmtId="0" fontId="1" fillId="4" borderId="4" xfId="0" applyFont="1" applyFill="1" applyBorder="1"/>
    <xf numFmtId="0" fontId="1" fillId="4" borderId="3" xfId="0" applyFont="1" applyFill="1" applyBorder="1"/>
    <xf numFmtId="0" fontId="1" fillId="4" borderId="14" xfId="0" applyFont="1" applyFill="1" applyBorder="1" applyAlignment="1">
      <alignment horizontal="center"/>
    </xf>
    <xf numFmtId="0" fontId="3" fillId="4" borderId="14" xfId="0" applyFont="1" applyFill="1" applyBorder="1" applyAlignment="1">
      <alignment horizontal="center"/>
    </xf>
    <xf numFmtId="0" fontId="0" fillId="0" borderId="18" xfId="0" applyBorder="1"/>
    <xf numFmtId="0" fontId="3" fillId="4" borderId="15" xfId="0" applyFont="1" applyFill="1" applyBorder="1" applyAlignment="1">
      <alignment horizontal="center"/>
    </xf>
    <xf numFmtId="0" fontId="0" fillId="6" borderId="16" xfId="0" applyFill="1" applyBorder="1"/>
    <xf numFmtId="0" fontId="0" fillId="6" borderId="18" xfId="0" applyFill="1" applyBorder="1"/>
    <xf numFmtId="0" fontId="0" fillId="7" borderId="16" xfId="0" applyFill="1" applyBorder="1"/>
    <xf numFmtId="0" fontId="0" fillId="4" borderId="15" xfId="0" applyFill="1" applyBorder="1" applyAlignment="1">
      <alignment horizontal="center"/>
    </xf>
    <xf numFmtId="0" fontId="0" fillId="4" borderId="14" xfId="0" applyFill="1" applyBorder="1"/>
    <xf numFmtId="0" fontId="3" fillId="0" borderId="0" xfId="0" applyFont="1"/>
    <xf numFmtId="0" fontId="3" fillId="9" borderId="15" xfId="0" applyFont="1" applyFill="1" applyBorder="1" applyAlignment="1">
      <alignment vertical="center"/>
    </xf>
    <xf numFmtId="0" fontId="3" fillId="0" borderId="15" xfId="0" applyFont="1" applyBorder="1" applyAlignment="1">
      <alignment vertical="center"/>
    </xf>
    <xf numFmtId="0" fontId="3" fillId="0" borderId="15" xfId="0" applyFont="1" applyBorder="1" applyAlignment="1">
      <alignment vertical="center" wrapText="1"/>
    </xf>
    <xf numFmtId="1" fontId="3" fillId="10" borderId="15" xfId="1" applyNumberFormat="1" applyFont="1" applyFill="1" applyBorder="1" applyAlignment="1">
      <alignment horizontal="right"/>
    </xf>
    <xf numFmtId="0" fontId="3" fillId="7" borderId="15" xfId="0" applyFont="1" applyFill="1" applyBorder="1" applyAlignment="1">
      <alignment vertical="center"/>
    </xf>
    <xf numFmtId="0" fontId="3" fillId="6" borderId="15" xfId="0" applyFont="1" applyFill="1" applyBorder="1" applyAlignment="1">
      <alignment vertical="center"/>
    </xf>
    <xf numFmtId="0" fontId="3" fillId="12" borderId="15" xfId="0" applyFont="1" applyFill="1" applyBorder="1" applyAlignment="1">
      <alignment vertical="center" wrapText="1"/>
    </xf>
    <xf numFmtId="0" fontId="3" fillId="0" borderId="15" xfId="0" applyFont="1" applyBorder="1"/>
    <xf numFmtId="0" fontId="6" fillId="0" borderId="15" xfId="0" applyFont="1" applyBorder="1" applyAlignment="1">
      <alignment vertical="center"/>
    </xf>
    <xf numFmtId="0" fontId="6" fillId="0" borderId="15" xfId="0" applyFont="1" applyBorder="1" applyAlignment="1">
      <alignment vertical="center" wrapText="1"/>
    </xf>
    <xf numFmtId="0" fontId="1" fillId="11" borderId="15" xfId="1" applyFont="1" applyFill="1" applyBorder="1" applyAlignment="1">
      <alignment horizontal="center" vertical="center" wrapText="1"/>
    </xf>
    <xf numFmtId="0" fontId="1" fillId="4" borderId="4" xfId="0" applyFont="1" applyFill="1" applyBorder="1" applyAlignment="1">
      <alignment horizontal="center"/>
    </xf>
    <xf numFmtId="0" fontId="1" fillId="4" borderId="3" xfId="0" applyFont="1" applyFill="1" applyBorder="1" applyAlignment="1">
      <alignment horizontal="center"/>
    </xf>
    <xf numFmtId="0" fontId="1" fillId="4" borderId="17" xfId="0" applyFont="1" applyFill="1" applyBorder="1" applyAlignment="1">
      <alignment horizontal="center"/>
    </xf>
    <xf numFmtId="0" fontId="1" fillId="4" borderId="2" xfId="0" applyFont="1" applyFill="1" applyBorder="1" applyAlignment="1">
      <alignment horizontal="center"/>
    </xf>
    <xf numFmtId="0" fontId="1" fillId="4" borderId="5" xfId="0" applyFont="1" applyFill="1" applyBorder="1" applyAlignment="1">
      <alignment horizontal="center"/>
    </xf>
    <xf numFmtId="0" fontId="1" fillId="4" borderId="21" xfId="0" applyFont="1" applyFill="1" applyBorder="1" applyAlignment="1">
      <alignment horizontal="center"/>
    </xf>
    <xf numFmtId="0" fontId="1" fillId="4" borderId="15" xfId="0" applyFont="1" applyFill="1" applyBorder="1" applyAlignment="1">
      <alignment horizontal="center"/>
    </xf>
    <xf numFmtId="0" fontId="1" fillId="4" borderId="24" xfId="0" applyFont="1" applyFill="1" applyBorder="1" applyAlignment="1">
      <alignment horizontal="center"/>
    </xf>
    <xf numFmtId="0" fontId="0" fillId="0" borderId="25" xfId="0" applyBorder="1"/>
    <xf numFmtId="0" fontId="0" fillId="0" borderId="26" xfId="0" applyBorder="1"/>
    <xf numFmtId="0" fontId="0" fillId="6" borderId="25" xfId="0" applyFill="1" applyBorder="1"/>
    <xf numFmtId="0" fontId="0" fillId="6" borderId="26" xfId="0" applyFill="1" applyBorder="1"/>
    <xf numFmtId="0" fontId="0" fillId="6" borderId="0" xfId="0" applyFill="1"/>
    <xf numFmtId="0" fontId="1" fillId="4" borderId="1" xfId="0" applyFont="1" applyFill="1" applyBorder="1" applyAlignment="1">
      <alignment horizontal="center"/>
    </xf>
    <xf numFmtId="0" fontId="1" fillId="4" borderId="27" xfId="0" applyFont="1" applyFill="1" applyBorder="1" applyAlignment="1">
      <alignment horizontal="center"/>
    </xf>
    <xf numFmtId="0" fontId="0" fillId="9" borderId="15" xfId="0" applyFill="1" applyBorder="1"/>
    <xf numFmtId="0" fontId="0" fillId="9" borderId="16" xfId="0" applyFill="1" applyBorder="1"/>
    <xf numFmtId="4" fontId="0" fillId="6" borderId="16" xfId="0" applyNumberFormat="1" applyFill="1" applyBorder="1"/>
    <xf numFmtId="4" fontId="0" fillId="6" borderId="18" xfId="0" applyNumberFormat="1" applyFill="1" applyBorder="1"/>
    <xf numFmtId="0" fontId="1" fillId="4" borderId="28" xfId="0" applyFont="1" applyFill="1" applyBorder="1" applyAlignment="1">
      <alignment horizontal="center"/>
    </xf>
    <xf numFmtId="0" fontId="0" fillId="4" borderId="20" xfId="0" applyFill="1" applyBorder="1" applyAlignment="1">
      <alignment horizontal="center"/>
    </xf>
    <xf numFmtId="4" fontId="0" fillId="6" borderId="11" xfId="0" applyNumberFormat="1" applyFill="1" applyBorder="1"/>
    <xf numFmtId="4" fontId="0" fillId="6" borderId="29" xfId="0" applyNumberFormat="1" applyFill="1" applyBorder="1"/>
    <xf numFmtId="4" fontId="0" fillId="0" borderId="29" xfId="0" applyNumberFormat="1" applyBorder="1"/>
    <xf numFmtId="4" fontId="0" fillId="7" borderId="16" xfId="0" applyNumberFormat="1" applyFill="1" applyBorder="1"/>
    <xf numFmtId="4" fontId="0" fillId="5" borderId="18" xfId="0" applyNumberFormat="1" applyFill="1" applyBorder="1"/>
    <xf numFmtId="4" fontId="0" fillId="4" borderId="17" xfId="0" applyNumberFormat="1" applyFill="1" applyBorder="1"/>
    <xf numFmtId="0" fontId="0" fillId="7" borderId="18" xfId="0" applyFill="1" applyBorder="1"/>
    <xf numFmtId="0" fontId="0" fillId="0" borderId="31" xfId="0" applyBorder="1"/>
    <xf numFmtId="0" fontId="0" fillId="0" borderId="32" xfId="0" applyBorder="1"/>
    <xf numFmtId="4" fontId="0" fillId="0" borderId="18" xfId="0" applyNumberFormat="1" applyBorder="1"/>
    <xf numFmtId="0" fontId="0" fillId="5" borderId="34" xfId="0" applyFill="1" applyBorder="1"/>
    <xf numFmtId="0" fontId="0" fillId="0" borderId="34" xfId="0" applyBorder="1"/>
    <xf numFmtId="0" fontId="0" fillId="6" borderId="34" xfId="0" applyFill="1" applyBorder="1"/>
    <xf numFmtId="0" fontId="1" fillId="4" borderId="19" xfId="0" applyFont="1" applyFill="1" applyBorder="1" applyAlignment="1">
      <alignment horizontal="center"/>
    </xf>
    <xf numFmtId="0" fontId="0" fillId="4" borderId="19" xfId="0" applyFill="1" applyBorder="1" applyAlignment="1">
      <alignment horizontal="center"/>
    </xf>
    <xf numFmtId="0" fontId="0" fillId="0" borderId="29" xfId="0" applyBorder="1"/>
    <xf numFmtId="0" fontId="0" fillId="7" borderId="34" xfId="0" applyFill="1" applyBorder="1"/>
    <xf numFmtId="0" fontId="0" fillId="0" borderId="4" xfId="0" applyBorder="1"/>
    <xf numFmtId="0" fontId="0" fillId="0" borderId="21" xfId="0" applyBorder="1"/>
    <xf numFmtId="0" fontId="0" fillId="0" borderId="28" xfId="0" applyBorder="1"/>
    <xf numFmtId="0" fontId="0" fillId="6" borderId="15" xfId="0" applyFill="1" applyBorder="1"/>
    <xf numFmtId="0" fontId="0" fillId="7" borderId="15" xfId="0" applyFill="1" applyBorder="1"/>
    <xf numFmtId="0" fontId="0" fillId="0" borderId="0" xfId="0" applyAlignment="1">
      <alignment horizontal="center"/>
    </xf>
    <xf numFmtId="14" fontId="0" fillId="0" borderId="0" xfId="0" applyNumberFormat="1"/>
    <xf numFmtId="0" fontId="0" fillId="0" borderId="22" xfId="0" applyBorder="1"/>
    <xf numFmtId="0" fontId="0" fillId="0" borderId="5" xfId="0" applyBorder="1"/>
    <xf numFmtId="0" fontId="6" fillId="8" borderId="14" xfId="0" applyFont="1" applyFill="1" applyBorder="1" applyAlignment="1">
      <alignment horizontal="center" vertical="center"/>
    </xf>
    <xf numFmtId="0" fontId="6" fillId="8" borderId="19" xfId="0" applyFont="1" applyFill="1" applyBorder="1" applyAlignment="1">
      <alignment horizontal="center" vertical="center"/>
    </xf>
    <xf numFmtId="0" fontId="6" fillId="8" borderId="20" xfId="0" applyFont="1" applyFill="1" applyBorder="1" applyAlignment="1">
      <alignment horizontal="center" vertical="center"/>
    </xf>
    <xf numFmtId="0" fontId="0" fillId="4" borderId="4" xfId="0" applyFill="1" applyBorder="1"/>
    <xf numFmtId="0" fontId="0" fillId="4" borderId="3" xfId="0" applyFill="1" applyBorder="1"/>
    <xf numFmtId="0" fontId="1" fillId="4" borderId="4" xfId="0" applyFont="1" applyFill="1" applyBorder="1"/>
    <xf numFmtId="0" fontId="1" fillId="4" borderId="3" xfId="0" applyFont="1" applyFill="1" applyBorder="1"/>
    <xf numFmtId="0" fontId="1" fillId="3" borderId="8" xfId="0" applyFont="1" applyFill="1" applyBorder="1" applyAlignment="1">
      <alignment horizontal="left" vertical="top"/>
    </xf>
    <xf numFmtId="0" fontId="1" fillId="4" borderId="6" xfId="0" applyFont="1" applyFill="1" applyBorder="1" applyAlignment="1">
      <alignment horizontal="left" vertical="top"/>
    </xf>
    <xf numFmtId="0" fontId="1" fillId="4" borderId="9" xfId="0" applyFont="1" applyFill="1" applyBorder="1" applyAlignment="1">
      <alignment horizontal="left" vertical="top"/>
    </xf>
    <xf numFmtId="0" fontId="1" fillId="4" borderId="12" xfId="0" applyFont="1" applyFill="1" applyBorder="1" applyAlignment="1">
      <alignment horizontal="left" vertical="top"/>
    </xf>
    <xf numFmtId="0" fontId="1" fillId="4" borderId="5" xfId="0" applyFont="1" applyFill="1" applyBorder="1" applyAlignment="1">
      <alignment horizontal="left" vertical="top"/>
    </xf>
    <xf numFmtId="0" fontId="1" fillId="4" borderId="10" xfId="0" applyFont="1" applyFill="1" applyBorder="1" applyAlignment="1">
      <alignment horizontal="left" vertical="top"/>
    </xf>
    <xf numFmtId="0" fontId="1" fillId="4" borderId="13" xfId="0" applyFont="1" applyFill="1" applyBorder="1" applyAlignment="1">
      <alignment horizontal="left" vertical="top"/>
    </xf>
    <xf numFmtId="0" fontId="1" fillId="4" borderId="7" xfId="0" applyFont="1" applyFill="1" applyBorder="1" applyAlignment="1">
      <alignment horizontal="left" vertical="top"/>
    </xf>
    <xf numFmtId="0" fontId="1" fillId="4" borderId="11" xfId="0" applyFont="1" applyFill="1" applyBorder="1" applyAlignment="1">
      <alignment horizontal="left" vertical="top"/>
    </xf>
    <xf numFmtId="0" fontId="1" fillId="4" borderId="4" xfId="0" applyFont="1" applyFill="1" applyBorder="1" applyAlignment="1">
      <alignment horizontal="center"/>
    </xf>
    <xf numFmtId="0" fontId="1" fillId="4" borderId="3" xfId="0" applyFont="1" applyFill="1" applyBorder="1" applyAlignment="1">
      <alignment horizontal="center"/>
    </xf>
    <xf numFmtId="0" fontId="0" fillId="4" borderId="14" xfId="0" applyFill="1" applyBorder="1"/>
    <xf numFmtId="0" fontId="0" fillId="4" borderId="15" xfId="0" applyFill="1" applyBorder="1"/>
    <xf numFmtId="0" fontId="1" fillId="3" borderId="4" xfId="0" applyFont="1" applyFill="1" applyBorder="1" applyAlignment="1">
      <alignment horizontal="left" vertical="top"/>
    </xf>
    <xf numFmtId="0" fontId="1" fillId="4" borderId="28" xfId="0" applyFont="1" applyFill="1" applyBorder="1" applyAlignment="1">
      <alignment horizontal="left" vertical="top"/>
    </xf>
    <xf numFmtId="0" fontId="1" fillId="4" borderId="33" xfId="0" applyFont="1" applyFill="1" applyBorder="1" applyAlignment="1">
      <alignment horizontal="left" vertical="top"/>
    </xf>
    <xf numFmtId="0" fontId="1" fillId="4" borderId="2" xfId="0" applyFont="1" applyFill="1" applyBorder="1" applyAlignment="1">
      <alignment horizontal="left" vertical="top"/>
    </xf>
    <xf numFmtId="0" fontId="1" fillId="4" borderId="30" xfId="0" applyFont="1" applyFill="1" applyBorder="1" applyAlignment="1">
      <alignment horizontal="left" vertical="top"/>
    </xf>
    <xf numFmtId="0" fontId="1" fillId="4" borderId="22" xfId="0" applyFont="1" applyFill="1" applyBorder="1" applyAlignment="1">
      <alignment horizontal="left" vertical="top"/>
    </xf>
    <xf numFmtId="0" fontId="1" fillId="4" borderId="0" xfId="0" applyFont="1" applyFill="1" applyAlignment="1">
      <alignment horizontal="left" vertical="top"/>
    </xf>
    <xf numFmtId="0" fontId="1" fillId="4" borderId="23" xfId="0" applyFont="1" applyFill="1" applyBorder="1" applyAlignment="1">
      <alignment horizontal="left" vertical="top"/>
    </xf>
    <xf numFmtId="0" fontId="1" fillId="4" borderId="14" xfId="0" applyFont="1" applyFill="1" applyBorder="1"/>
    <xf numFmtId="0" fontId="1" fillId="4" borderId="15" xfId="0" applyFont="1" applyFill="1" applyBorder="1"/>
    <xf numFmtId="0" fontId="1" fillId="4" borderId="21" xfId="0" applyFont="1" applyFill="1" applyBorder="1" applyAlignment="1">
      <alignment horizontal="left" vertical="top"/>
    </xf>
    <xf numFmtId="0" fontId="1" fillId="4" borderId="21" xfId="0" applyFont="1" applyFill="1" applyBorder="1" applyAlignment="1">
      <alignment horizontal="center"/>
    </xf>
    <xf numFmtId="0" fontId="1" fillId="3" borderId="35" xfId="0" applyFont="1" applyFill="1" applyBorder="1" applyAlignment="1">
      <alignment horizontal="left" vertical="top"/>
    </xf>
    <xf numFmtId="0" fontId="0" fillId="0" borderId="15" xfId="0" applyFill="1" applyBorder="1"/>
    <xf numFmtId="0" fontId="0" fillId="0" borderId="16" xfId="0" applyFill="1" applyBorder="1"/>
  </cellXfs>
  <cellStyles count="2">
    <cellStyle name="Normal" xfId="0" builtinId="0"/>
    <cellStyle name="Normal 2 2" xfId="1" xr:uid="{6DAE233A-03B5-44BB-82D9-5809CF8885F5}"/>
  </cellStyles>
  <dxfs count="0"/>
  <tableStyles count="0" defaultTableStyle="TableStyleMedium2" defaultPivotStyle="PivotStyleLight16"/>
  <colors>
    <mruColors>
      <color rgb="FF9BBB59"/>
      <color rgb="FFD8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workbookViewId="0">
      <selection activeCell="B3" sqref="B3"/>
    </sheetView>
  </sheetViews>
  <sheetFormatPr defaultRowHeight="15" x14ac:dyDescent="0.25"/>
  <cols>
    <col min="1" max="1" width="40" customWidth="1"/>
    <col min="2" max="2" width="70" customWidth="1"/>
    <col min="3" max="3" width="9.140625" customWidth="1"/>
    <col min="7" max="7" width="8.7109375" customWidth="1"/>
    <col min="8" max="8" width="70.7109375" bestFit="1" customWidth="1"/>
    <col min="9" max="9" width="14.85546875" customWidth="1"/>
  </cols>
  <sheetData>
    <row r="1" spans="1:10" x14ac:dyDescent="0.25">
      <c r="A1" s="1" t="s">
        <v>0</v>
      </c>
      <c r="B1" t="s">
        <v>806</v>
      </c>
    </row>
    <row r="2" spans="1:10" x14ac:dyDescent="0.25">
      <c r="A2" s="1" t="s">
        <v>1</v>
      </c>
      <c r="B2" s="85"/>
    </row>
    <row r="3" spans="1:10" x14ac:dyDescent="0.25">
      <c r="A3" s="1" t="s">
        <v>2</v>
      </c>
    </row>
    <row r="4" spans="1:10" x14ac:dyDescent="0.25">
      <c r="A4" s="1" t="s">
        <v>3</v>
      </c>
      <c r="B4" t="s">
        <v>805</v>
      </c>
    </row>
    <row r="5" spans="1:10" x14ac:dyDescent="0.25">
      <c r="A5" s="1" t="s">
        <v>4</v>
      </c>
      <c r="B5" t="s">
        <v>5</v>
      </c>
    </row>
    <row r="6" spans="1:10" x14ac:dyDescent="0.25">
      <c r="A6" s="1" t="s">
        <v>6</v>
      </c>
      <c r="B6" t="s">
        <v>7</v>
      </c>
    </row>
    <row r="7" spans="1:10" x14ac:dyDescent="0.25">
      <c r="A7" s="1" t="s">
        <v>8</v>
      </c>
      <c r="B7">
        <v>-3</v>
      </c>
    </row>
    <row r="8" spans="1:10" x14ac:dyDescent="0.25">
      <c r="A8" s="1" t="s">
        <v>9</v>
      </c>
      <c r="B8">
        <v>4</v>
      </c>
    </row>
    <row r="9" spans="1:10" x14ac:dyDescent="0.25">
      <c r="A9" s="1" t="s">
        <v>10</v>
      </c>
      <c r="B9" t="b">
        <v>0</v>
      </c>
    </row>
    <row r="10" spans="1:10" x14ac:dyDescent="0.25">
      <c r="A10" s="1" t="s">
        <v>11</v>
      </c>
      <c r="B10" t="b">
        <v>1</v>
      </c>
    </row>
    <row r="11" spans="1:10" x14ac:dyDescent="0.25">
      <c r="A11" s="1" t="s">
        <v>12</v>
      </c>
      <c r="B11" t="b">
        <v>1</v>
      </c>
    </row>
    <row r="13" spans="1:10" x14ac:dyDescent="0.25">
      <c r="A13" s="1" t="s">
        <v>13</v>
      </c>
      <c r="B13" s="1" t="s">
        <v>14</v>
      </c>
      <c r="F13" s="29"/>
      <c r="G13" s="88" t="s">
        <v>790</v>
      </c>
      <c r="H13" s="89"/>
      <c r="I13" s="90"/>
      <c r="J13" s="29"/>
    </row>
    <row r="14" spans="1:10" ht="30" x14ac:dyDescent="0.25">
      <c r="A14" t="s">
        <v>15</v>
      </c>
      <c r="B14" s="2" t="s">
        <v>16</v>
      </c>
      <c r="C14" t="s">
        <v>17</v>
      </c>
      <c r="F14" s="29"/>
      <c r="G14" s="38" t="s">
        <v>791</v>
      </c>
      <c r="H14" s="38" t="s">
        <v>792</v>
      </c>
      <c r="I14" s="39" t="s">
        <v>793</v>
      </c>
      <c r="J14" s="29"/>
    </row>
    <row r="15" spans="1:10" x14ac:dyDescent="0.25">
      <c r="A15" t="s">
        <v>18</v>
      </c>
      <c r="B15" s="2" t="s">
        <v>19</v>
      </c>
      <c r="C15" t="s">
        <v>17</v>
      </c>
      <c r="F15" s="29"/>
      <c r="G15" s="30"/>
      <c r="H15" s="31" t="s">
        <v>794</v>
      </c>
      <c r="I15" s="32" t="s">
        <v>795</v>
      </c>
      <c r="J15" s="29"/>
    </row>
    <row r="16" spans="1:10" x14ac:dyDescent="0.25">
      <c r="A16" t="s">
        <v>20</v>
      </c>
      <c r="B16" s="2" t="s">
        <v>21</v>
      </c>
      <c r="C16" t="s">
        <v>17</v>
      </c>
      <c r="F16" s="29"/>
      <c r="G16" s="33"/>
      <c r="H16" s="31" t="s">
        <v>796</v>
      </c>
      <c r="I16" s="32" t="s">
        <v>795</v>
      </c>
      <c r="J16" s="29"/>
    </row>
    <row r="17" spans="1:10" x14ac:dyDescent="0.25">
      <c r="A17" t="s">
        <v>22</v>
      </c>
      <c r="B17" s="2" t="s">
        <v>23</v>
      </c>
      <c r="C17" t="s">
        <v>17</v>
      </c>
      <c r="F17" s="29"/>
      <c r="G17" s="34"/>
      <c r="H17" s="31" t="s">
        <v>797</v>
      </c>
      <c r="I17" s="32" t="s">
        <v>795</v>
      </c>
      <c r="J17" s="29"/>
    </row>
    <row r="18" spans="1:10" x14ac:dyDescent="0.25">
      <c r="A18" t="s">
        <v>24</v>
      </c>
      <c r="B18" s="2" t="s">
        <v>25</v>
      </c>
      <c r="C18" t="s">
        <v>17</v>
      </c>
      <c r="F18" s="29"/>
      <c r="G18" s="35"/>
      <c r="H18" s="31" t="s">
        <v>798</v>
      </c>
      <c r="I18" s="32" t="s">
        <v>795</v>
      </c>
      <c r="J18" s="29"/>
    </row>
    <row r="19" spans="1:10" x14ac:dyDescent="0.25">
      <c r="A19" t="s">
        <v>26</v>
      </c>
      <c r="B19" s="2" t="s">
        <v>27</v>
      </c>
      <c r="C19" t="s">
        <v>17</v>
      </c>
      <c r="F19" s="29"/>
      <c r="G19" s="40"/>
      <c r="H19" s="31" t="s">
        <v>799</v>
      </c>
      <c r="I19" s="32" t="s">
        <v>795</v>
      </c>
      <c r="J19" s="29"/>
    </row>
    <row r="20" spans="1:10" x14ac:dyDescent="0.25">
      <c r="A20" t="s">
        <v>28</v>
      </c>
      <c r="B20" s="2" t="s">
        <v>29</v>
      </c>
      <c r="C20" t="s">
        <v>17</v>
      </c>
      <c r="F20" s="29"/>
      <c r="G20" s="36"/>
      <c r="H20" s="37" t="s">
        <v>800</v>
      </c>
      <c r="I20" s="32" t="s">
        <v>801</v>
      </c>
      <c r="J20" s="29"/>
    </row>
    <row r="21" spans="1:10" x14ac:dyDescent="0.25">
      <c r="A21" t="s">
        <v>30</v>
      </c>
      <c r="B21" s="2" t="s">
        <v>31</v>
      </c>
      <c r="C21" t="s">
        <v>17</v>
      </c>
      <c r="F21" s="29"/>
      <c r="G21" s="31"/>
      <c r="H21" s="31" t="s">
        <v>802</v>
      </c>
      <c r="I21" s="32" t="s">
        <v>801</v>
      </c>
      <c r="J21" s="29"/>
    </row>
    <row r="22" spans="1:10" x14ac:dyDescent="0.25">
      <c r="A22" t="s">
        <v>32</v>
      </c>
      <c r="B22" s="2" t="s">
        <v>33</v>
      </c>
      <c r="C22" t="s">
        <v>17</v>
      </c>
      <c r="F22" s="29"/>
      <c r="J22" s="29"/>
    </row>
    <row r="23" spans="1:10" x14ac:dyDescent="0.25">
      <c r="A23" t="s">
        <v>34</v>
      </c>
      <c r="B23" s="2" t="s">
        <v>35</v>
      </c>
      <c r="C23" t="s">
        <v>17</v>
      </c>
      <c r="F23" s="29"/>
      <c r="J23" s="29"/>
    </row>
    <row r="24" spans="1:10" x14ac:dyDescent="0.25">
      <c r="A24" t="s">
        <v>36</v>
      </c>
      <c r="B24" s="2" t="s">
        <v>37</v>
      </c>
      <c r="C24" t="s">
        <v>17</v>
      </c>
      <c r="F24" s="29"/>
      <c r="G24" s="29"/>
      <c r="H24" s="29"/>
      <c r="I24" s="29"/>
      <c r="J24" s="29"/>
    </row>
    <row r="25" spans="1:10" x14ac:dyDescent="0.25">
      <c r="A25" t="s">
        <v>38</v>
      </c>
      <c r="B25" s="2" t="s">
        <v>39</v>
      </c>
      <c r="C25" t="s">
        <v>17</v>
      </c>
    </row>
    <row r="26" spans="1:10" x14ac:dyDescent="0.25">
      <c r="A26" t="s">
        <v>40</v>
      </c>
      <c r="B26" s="2" t="s">
        <v>41</v>
      </c>
      <c r="C26" t="s">
        <v>17</v>
      </c>
    </row>
    <row r="27" spans="1:10" x14ac:dyDescent="0.25">
      <c r="A27" t="s">
        <v>42</v>
      </c>
      <c r="B27" s="2" t="s">
        <v>43</v>
      </c>
      <c r="C27" t="s">
        <v>17</v>
      </c>
    </row>
    <row r="28" spans="1:10" x14ac:dyDescent="0.25">
      <c r="A28" t="s">
        <v>44</v>
      </c>
      <c r="B28" s="2" t="s">
        <v>45</v>
      </c>
      <c r="C28" t="s">
        <v>17</v>
      </c>
    </row>
    <row r="29" spans="1:10" x14ac:dyDescent="0.25">
      <c r="A29" t="s">
        <v>46</v>
      </c>
      <c r="B29" s="2" t="s">
        <v>47</v>
      </c>
      <c r="C29" t="s">
        <v>17</v>
      </c>
    </row>
    <row r="30" spans="1:10" x14ac:dyDescent="0.25">
      <c r="A30" t="s">
        <v>48</v>
      </c>
      <c r="B30" s="2" t="s">
        <v>49</v>
      </c>
      <c r="C30" t="s">
        <v>17</v>
      </c>
    </row>
    <row r="31" spans="1:10" x14ac:dyDescent="0.25">
      <c r="A31" t="s">
        <v>50</v>
      </c>
      <c r="B31" s="2" t="s">
        <v>51</v>
      </c>
      <c r="C31" t="s">
        <v>17</v>
      </c>
    </row>
    <row r="32" spans="1:10" x14ac:dyDescent="0.25">
      <c r="A32" t="s">
        <v>52</v>
      </c>
      <c r="B32" s="2" t="s">
        <v>53</v>
      </c>
      <c r="C32" t="s">
        <v>17</v>
      </c>
    </row>
    <row r="33" spans="1:3" x14ac:dyDescent="0.25">
      <c r="A33" t="s">
        <v>54</v>
      </c>
      <c r="B33" s="2" t="s">
        <v>55</v>
      </c>
      <c r="C33" t="s">
        <v>17</v>
      </c>
    </row>
    <row r="34" spans="1:3" x14ac:dyDescent="0.25">
      <c r="A34" t="s">
        <v>56</v>
      </c>
      <c r="B34" s="2" t="s">
        <v>57</v>
      </c>
      <c r="C34" t="s">
        <v>17</v>
      </c>
    </row>
    <row r="35" spans="1:3" x14ac:dyDescent="0.25">
      <c r="A35" t="s">
        <v>58</v>
      </c>
      <c r="B35" s="2" t="s">
        <v>59</v>
      </c>
      <c r="C35" t="s">
        <v>17</v>
      </c>
    </row>
    <row r="36" spans="1:3" x14ac:dyDescent="0.25">
      <c r="A36" t="s">
        <v>60</v>
      </c>
      <c r="B36" s="2" t="s">
        <v>61</v>
      </c>
      <c r="C36" t="s">
        <v>17</v>
      </c>
    </row>
    <row r="37" spans="1:3" x14ac:dyDescent="0.25">
      <c r="A37" t="s">
        <v>62</v>
      </c>
      <c r="B37" s="2" t="s">
        <v>63</v>
      </c>
      <c r="C37" t="s">
        <v>17</v>
      </c>
    </row>
    <row r="38" spans="1:3" x14ac:dyDescent="0.25">
      <c r="A38" t="s">
        <v>64</v>
      </c>
      <c r="B38" s="2" t="s">
        <v>65</v>
      </c>
      <c r="C38" t="s">
        <v>17</v>
      </c>
    </row>
    <row r="39" spans="1:3" x14ac:dyDescent="0.25">
      <c r="A39" t="s">
        <v>66</v>
      </c>
      <c r="B39" s="2" t="s">
        <v>67</v>
      </c>
      <c r="C39" t="s">
        <v>17</v>
      </c>
    </row>
    <row r="40" spans="1:3" x14ac:dyDescent="0.25">
      <c r="A40" t="s">
        <v>68</v>
      </c>
      <c r="B40" s="2" t="s">
        <v>69</v>
      </c>
      <c r="C40" t="s">
        <v>17</v>
      </c>
    </row>
    <row r="41" spans="1:3" x14ac:dyDescent="0.25">
      <c r="A41" t="s">
        <v>70</v>
      </c>
      <c r="B41" s="2" t="s">
        <v>71</v>
      </c>
      <c r="C41" t="s">
        <v>17</v>
      </c>
    </row>
    <row r="42" spans="1:3" x14ac:dyDescent="0.25">
      <c r="A42" t="s">
        <v>72</v>
      </c>
      <c r="B42" s="2" t="s">
        <v>73</v>
      </c>
      <c r="C42" t="s">
        <v>17</v>
      </c>
    </row>
    <row r="43" spans="1:3" x14ac:dyDescent="0.25">
      <c r="A43" t="s">
        <v>74</v>
      </c>
      <c r="B43" s="2" t="s">
        <v>75</v>
      </c>
      <c r="C43" t="s">
        <v>17</v>
      </c>
    </row>
    <row r="44" spans="1:3" x14ac:dyDescent="0.25">
      <c r="A44" t="s">
        <v>76</v>
      </c>
      <c r="B44" s="2" t="s">
        <v>77</v>
      </c>
      <c r="C44" t="s">
        <v>17</v>
      </c>
    </row>
    <row r="45" spans="1:3" x14ac:dyDescent="0.25">
      <c r="A45" t="s">
        <v>78</v>
      </c>
      <c r="B45" s="2" t="s">
        <v>79</v>
      </c>
      <c r="C45" t="s">
        <v>17</v>
      </c>
    </row>
    <row r="46" spans="1:3" x14ac:dyDescent="0.25">
      <c r="A46" t="s">
        <v>80</v>
      </c>
      <c r="B46" s="2" t="s">
        <v>81</v>
      </c>
      <c r="C46" t="s">
        <v>17</v>
      </c>
    </row>
    <row r="47" spans="1:3" x14ac:dyDescent="0.25">
      <c r="A47" t="s">
        <v>82</v>
      </c>
      <c r="B47" s="2" t="s">
        <v>83</v>
      </c>
      <c r="C47" t="s">
        <v>17</v>
      </c>
    </row>
    <row r="48" spans="1:3" x14ac:dyDescent="0.25">
      <c r="A48" t="s">
        <v>84</v>
      </c>
      <c r="B48" s="2" t="s">
        <v>85</v>
      </c>
      <c r="C48" t="s">
        <v>17</v>
      </c>
    </row>
    <row r="49" spans="1:3" x14ac:dyDescent="0.25">
      <c r="A49" t="s">
        <v>86</v>
      </c>
      <c r="B49" s="2" t="s">
        <v>87</v>
      </c>
      <c r="C49" t="s">
        <v>17</v>
      </c>
    </row>
  </sheetData>
  <mergeCells count="1">
    <mergeCell ref="G13:I13"/>
  </mergeCells>
  <hyperlinks>
    <hyperlink ref="B14" location="'C_18.00'!A1" display="C 18.00 (MKR SA TDI) Market risk: Standardised Approach for traded debt instruments" xr:uid="{00000000-0004-0000-0000-000000000000}"/>
    <hyperlink ref="B15" location="'C_19.00'!A1" display="C 19.00 (MKR SA SEC) Market risk: Standardised Approach for specific risk in securitisations" xr:uid="{00000000-0004-0000-0000-000001000000}"/>
    <hyperlink ref="B16" location="'C_20.00'!A1" display="C 20.00 (MKR SA CTP) Market risk: Standardised Approach for specific risk in the correlation trading portfolio" xr:uid="{00000000-0004-0000-0000-000002000000}"/>
    <hyperlink ref="B17" location="'C_21.00'!A1" display="C 21.00 (MKR SA EQU) Market risk: Standardised Approach for position risk in equities" xr:uid="{00000000-0004-0000-0000-000003000000}"/>
    <hyperlink ref="B18" location="'C_22.00'!A1" display="C 22.00 (MKR SA FX) Market risk: Standardised Approaches for foreign exchange risk" xr:uid="{00000000-0004-0000-0000-000004000000}"/>
    <hyperlink ref="B19" location="'C_23.00'!A1" display="C 23.00 (MKR SA COM) Market risk: Standardised Approach for position risk in commodities" xr:uid="{00000000-0004-0000-0000-000005000000}"/>
    <hyperlink ref="B20" location="'C_24.00'!A1" display="C 24.00 (MKR IM 1) Market risk: Internal models - Total" xr:uid="{00000000-0004-0000-0000-000006000000}"/>
    <hyperlink ref="B21" location="'C_25.00'!A1" display="C 25.00 (CVA) CVA RISK" xr:uid="{00000000-0004-0000-0000-000007000000}"/>
    <hyperlink ref="B22" location="'C_34.02'!A1" display="C 34.02 CCR exposures by approach (CCR 2)" xr:uid="{00000000-0004-0000-0000-000008000000}"/>
    <hyperlink ref="B23" location="'I_01.00'!A1" display="I 01.00 Own funds composition" xr:uid="{00000000-0004-0000-0000-000009000000}"/>
    <hyperlink ref="B24" location="'I_02.01'!A1" display="I 02.01 Own funds requirements" xr:uid="{00000000-0004-0000-0000-00000A000000}"/>
    <hyperlink ref="B25" location="'I_02.02'!A1" display="I 02.02 Capital ratios" xr:uid="{00000000-0004-0000-0000-00000B000000}"/>
    <hyperlink ref="B26" location="'I_03.00'!A1" display="I 03.00 Fixed overheads requirements calculation" xr:uid="{00000000-0004-0000-0000-00000C000000}"/>
    <hyperlink ref="B27" location="'I_04.00'!A1" display="I 04.00 K-Factor requirement calculations" xr:uid="{00000000-0004-0000-0000-00000D000000}"/>
    <hyperlink ref="B28" location="'I_05.00'!A1" display="I 05.00 Level of activity - Thresholds review" xr:uid="{00000000-0004-0000-0000-00000E000000}"/>
    <hyperlink ref="B29" location="'I_06.01'!A1" display="I 06.01 Assets under management -  AUM additional detail" xr:uid="{00000000-0004-0000-0000-00000F000000}"/>
    <hyperlink ref="B30" location="'I_06.02'!A1" display="I 06.02 Average value of total monthly AUM" xr:uid="{00000000-0004-0000-0000-000010000000}"/>
    <hyperlink ref="B31" location="'I_06.03'!A1" display="I 06.03 Client money held - CMH additional detail" xr:uid="{00000000-0004-0000-0000-000011000000}"/>
    <hyperlink ref="B32" location="'I_06.04'!A1" display="I 06.04 Average value of total daily CMH" xr:uid="{00000000-0004-0000-0000-000012000000}"/>
    <hyperlink ref="B33" location="'I_06.05'!A1" display="I 06.05 Assets safeguarded and administered - ASA additional detail" xr:uid="{00000000-0004-0000-0000-000013000000}"/>
    <hyperlink ref="B34" location="'I_06.06'!A1" display="I 06.06 Average value of total daily ASA" xr:uid="{00000000-0004-0000-0000-000014000000}"/>
    <hyperlink ref="B35" location="'I_06.07'!A1" display="I 06.07 Client orders handled - COH additional detail" xr:uid="{00000000-0004-0000-0000-000015000000}"/>
    <hyperlink ref="B36" location="'I_06.08'!A1" display="I 06.08 Average value of total daily COH" xr:uid="{00000000-0004-0000-0000-000016000000}"/>
    <hyperlink ref="B37" location="'I_06.09'!A1" display="I 06.09 K-Net position risk - K-NPR additional detail" xr:uid="{00000000-0004-0000-0000-000017000000}"/>
    <hyperlink ref="B38" location="'I_06.10'!A1" display="I 06.10 Clearing Margin given - CMG additional detail" xr:uid="{00000000-0004-0000-0000-000018000000}"/>
    <hyperlink ref="B39" location="'I_06.11'!A1" display="I 06.11 Trading counterparty default - TCD additional detail" xr:uid="{00000000-0004-0000-0000-000019000000}"/>
    <hyperlink ref="B40" location="'I_06.12'!A1" display="I 06.12 Daily trading flow - DTF additional detail" xr:uid="{00000000-0004-0000-0000-00001A000000}"/>
    <hyperlink ref="B41" location="'I_06.13'!A1" display="I 06.13 Average value of total daily DTF" xr:uid="{00000000-0004-0000-0000-00001B000000}"/>
    <hyperlink ref="B42" location="'I_07.00'!A1" display="I 07.00 K-CON - additional detail" xr:uid="{00000000-0004-0000-0000-00001C000000}"/>
    <hyperlink ref="B43" location="'I_08.01'!A1" display="I 08.01 Level of concentration risk - Client money held" xr:uid="{00000000-0004-0000-0000-00001D000000}"/>
    <hyperlink ref="B44" location="'I_08.02'!A1" display="I 08.02 Level of concentration risk - Assets seafeguarded and administered" xr:uid="{00000000-0004-0000-0000-00001E000000}"/>
    <hyperlink ref="B45" location="'I_08.03'!A1" display="I 08.03 Level of concentration risk -Total own cash deposited" xr:uid="{00000000-0004-0000-0000-00001F000000}"/>
    <hyperlink ref="B46" location="'I_08.04'!A1" display="I 08.04 Level of concentration risk - Total earnings" xr:uid="{00000000-0004-0000-0000-000020000000}"/>
    <hyperlink ref="B47" location="'I_08.05'!A1" display="I 08.05 Trading book exposures" xr:uid="{00000000-0004-0000-0000-000021000000}"/>
    <hyperlink ref="B48" location="'I_08.06'!A1" display="I 08.06 Non-trading book and off-balance sheet items" xr:uid="{00000000-0004-0000-0000-000022000000}"/>
    <hyperlink ref="B49" location="'I_09.00'!A1" display="I 09.00 Liquidity requirements" xr:uid="{00000000-0004-0000-0000-000023000000}"/>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P9"/>
  <sheetViews>
    <sheetView workbookViewId="0">
      <selection activeCell="D18" sqref="D18"/>
    </sheetView>
  </sheetViews>
  <sheetFormatPr defaultRowHeight="15" x14ac:dyDescent="0.25"/>
  <cols>
    <col min="1" max="1" width="50" customWidth="1"/>
    <col min="3" max="3" width="25" customWidth="1"/>
    <col min="4" max="4" width="15.140625" bestFit="1" customWidth="1"/>
    <col min="5" max="5" width="25.42578125" customWidth="1"/>
    <col min="6" max="7" width="25" customWidth="1"/>
    <col min="8" max="8" width="79.42578125" bestFit="1" customWidth="1"/>
    <col min="9" max="9" width="26.42578125" bestFit="1" customWidth="1"/>
    <col min="10" max="12" width="25" customWidth="1"/>
    <col min="13" max="13" width="48.5703125" bestFit="1" customWidth="1"/>
    <col min="14" max="16" width="25" customWidth="1"/>
  </cols>
  <sheetData>
    <row r="2" spans="1:16" x14ac:dyDescent="0.25">
      <c r="A2" s="95" t="s">
        <v>31</v>
      </c>
      <c r="B2" s="97" t="s">
        <v>31</v>
      </c>
      <c r="C2" s="41" t="s">
        <v>441</v>
      </c>
      <c r="D2" s="41" t="s">
        <v>442</v>
      </c>
      <c r="E2" s="41" t="s">
        <v>443</v>
      </c>
      <c r="F2" s="104" t="s">
        <v>414</v>
      </c>
      <c r="G2" s="105" t="s">
        <v>414</v>
      </c>
      <c r="H2" s="104" t="s">
        <v>444</v>
      </c>
      <c r="I2" s="105" t="s">
        <v>444</v>
      </c>
      <c r="J2" s="41" t="s">
        <v>99</v>
      </c>
      <c r="K2" s="41" t="s">
        <v>100</v>
      </c>
      <c r="L2" s="104" t="s">
        <v>445</v>
      </c>
      <c r="M2" s="105" t="s">
        <v>445</v>
      </c>
      <c r="N2" s="105" t="s">
        <v>445</v>
      </c>
      <c r="O2" s="104" t="s">
        <v>446</v>
      </c>
      <c r="P2" s="105" t="s">
        <v>446</v>
      </c>
    </row>
    <row r="3" spans="1:16" x14ac:dyDescent="0.25">
      <c r="A3" s="98" t="s">
        <v>31</v>
      </c>
      <c r="B3" s="100" t="s">
        <v>31</v>
      </c>
      <c r="C3" s="45"/>
      <c r="D3" s="45"/>
      <c r="E3" s="45"/>
      <c r="F3" s="41" t="s">
        <v>447</v>
      </c>
      <c r="G3" s="41" t="s">
        <v>448</v>
      </c>
      <c r="H3" s="41" t="s">
        <v>449</v>
      </c>
      <c r="I3" s="42" t="s">
        <v>450</v>
      </c>
      <c r="J3" s="45"/>
      <c r="K3" s="45"/>
      <c r="L3" s="104" t="s">
        <v>451</v>
      </c>
      <c r="M3" s="104" t="s">
        <v>451</v>
      </c>
      <c r="N3" s="42" t="s">
        <v>452</v>
      </c>
      <c r="O3" s="41" t="s">
        <v>453</v>
      </c>
      <c r="P3" s="42" t="s">
        <v>454</v>
      </c>
    </row>
    <row r="4" spans="1:16" x14ac:dyDescent="0.25">
      <c r="A4" s="98" t="s">
        <v>31</v>
      </c>
      <c r="B4" s="100" t="s">
        <v>31</v>
      </c>
      <c r="C4" s="45"/>
      <c r="D4" s="45"/>
      <c r="E4" s="45"/>
      <c r="F4" s="45"/>
      <c r="G4" s="45"/>
      <c r="H4" s="45"/>
      <c r="I4" s="43"/>
      <c r="J4" s="45"/>
      <c r="K4" s="45"/>
      <c r="L4" s="54" t="s">
        <v>7</v>
      </c>
      <c r="M4" s="41" t="s">
        <v>455</v>
      </c>
      <c r="N4" s="43"/>
      <c r="O4" s="43"/>
      <c r="P4" s="48"/>
    </row>
    <row r="5" spans="1:16" x14ac:dyDescent="0.25">
      <c r="A5" s="101" t="s">
        <v>31</v>
      </c>
      <c r="B5" s="103" t="s">
        <v>31</v>
      </c>
      <c r="C5" s="7" t="s">
        <v>106</v>
      </c>
      <c r="D5" s="7" t="s">
        <v>107</v>
      </c>
      <c r="E5" s="7" t="s">
        <v>108</v>
      </c>
      <c r="F5" s="7" t="s">
        <v>109</v>
      </c>
      <c r="G5" s="7" t="s">
        <v>110</v>
      </c>
      <c r="H5" s="7" t="s">
        <v>111</v>
      </c>
      <c r="I5" s="7" t="s">
        <v>112</v>
      </c>
      <c r="J5" s="7" t="s">
        <v>127</v>
      </c>
      <c r="K5" s="7" t="s">
        <v>129</v>
      </c>
      <c r="L5" s="7" t="s">
        <v>131</v>
      </c>
      <c r="M5" s="7" t="s">
        <v>133</v>
      </c>
      <c r="N5" s="7" t="s">
        <v>135</v>
      </c>
      <c r="O5" s="7" t="s">
        <v>137</v>
      </c>
      <c r="P5" s="27" t="s">
        <v>139</v>
      </c>
    </row>
    <row r="6" spans="1:16" x14ac:dyDescent="0.25">
      <c r="A6" s="5" t="s">
        <v>456</v>
      </c>
      <c r="B6" s="7" t="s">
        <v>106</v>
      </c>
      <c r="C6" s="24">
        <f>C7+C8+C9</f>
        <v>0</v>
      </c>
      <c r="D6" s="24">
        <f>D7+D8+D9</f>
        <v>0</v>
      </c>
      <c r="E6" s="24">
        <f>E7+E8+E9</f>
        <v>0</v>
      </c>
      <c r="F6" s="9"/>
      <c r="G6" s="9"/>
      <c r="H6" s="9"/>
      <c r="I6" s="9"/>
      <c r="J6" s="24">
        <f>J7+J8+J9</f>
        <v>0</v>
      </c>
      <c r="K6" s="24">
        <f>J6*12.5</f>
        <v>0</v>
      </c>
      <c r="L6" s="10"/>
      <c r="M6" s="10"/>
      <c r="N6" s="10"/>
      <c r="O6" s="10"/>
      <c r="P6" s="22"/>
    </row>
    <row r="7" spans="1:16" x14ac:dyDescent="0.25">
      <c r="A7" s="5" t="s">
        <v>457</v>
      </c>
      <c r="B7" s="7" t="s">
        <v>107</v>
      </c>
      <c r="C7" s="10"/>
      <c r="D7" s="10"/>
      <c r="E7" s="10"/>
      <c r="F7" s="10"/>
      <c r="G7" s="10"/>
      <c r="H7" s="10"/>
      <c r="I7" s="10"/>
      <c r="J7" s="24">
        <f>MAX(F7,G7)+MAX(H7,I7)</f>
        <v>0</v>
      </c>
      <c r="K7" s="24">
        <f t="shared" ref="K7:K9" si="0">J7*12.5</f>
        <v>0</v>
      </c>
      <c r="L7" s="10"/>
      <c r="M7" s="10"/>
      <c r="N7" s="9"/>
      <c r="O7" s="10"/>
      <c r="P7" s="10"/>
    </row>
    <row r="8" spans="1:16" x14ac:dyDescent="0.25">
      <c r="A8" s="5" t="s">
        <v>458</v>
      </c>
      <c r="B8" s="7" t="s">
        <v>108</v>
      </c>
      <c r="C8" s="10"/>
      <c r="D8" s="10"/>
      <c r="E8" s="10"/>
      <c r="F8" s="9"/>
      <c r="G8" s="9"/>
      <c r="H8" s="9"/>
      <c r="I8" s="9"/>
      <c r="J8" s="10"/>
      <c r="K8" s="24">
        <f t="shared" si="0"/>
        <v>0</v>
      </c>
      <c r="L8" s="10"/>
      <c r="M8" s="9"/>
      <c r="N8" s="9"/>
      <c r="O8" s="10"/>
      <c r="P8" s="10"/>
    </row>
    <row r="9" spans="1:16" x14ac:dyDescent="0.25">
      <c r="A9" s="5" t="s">
        <v>459</v>
      </c>
      <c r="B9" s="7" t="s">
        <v>109</v>
      </c>
      <c r="C9" s="10"/>
      <c r="D9" s="10"/>
      <c r="E9" s="10"/>
      <c r="F9" s="9"/>
      <c r="G9" s="9"/>
      <c r="H9" s="9"/>
      <c r="I9" s="9"/>
      <c r="J9" s="10"/>
      <c r="K9" s="24">
        <f t="shared" si="0"/>
        <v>0</v>
      </c>
      <c r="L9" s="10"/>
      <c r="M9" s="9"/>
      <c r="N9" s="9"/>
      <c r="O9" s="9"/>
      <c r="P9" s="9"/>
    </row>
  </sheetData>
  <mergeCells count="6">
    <mergeCell ref="A2:B5"/>
    <mergeCell ref="F2:G2"/>
    <mergeCell ref="H2:I2"/>
    <mergeCell ref="L2:N2"/>
    <mergeCell ref="O2:P2"/>
    <mergeCell ref="L3:M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7"/>
  <sheetViews>
    <sheetView workbookViewId="0">
      <selection activeCell="A32" sqref="A32:B32"/>
    </sheetView>
  </sheetViews>
  <sheetFormatPr defaultRowHeight="15" x14ac:dyDescent="0.25"/>
  <cols>
    <col min="1" max="1" width="10" customWidth="1"/>
    <col min="2" max="2" width="50" customWidth="1"/>
    <col min="4" max="6" width="25" customWidth="1"/>
    <col min="7" max="7" width="34.85546875" bestFit="1" customWidth="1"/>
    <col min="8" max="8" width="35.42578125" bestFit="1" customWidth="1"/>
    <col min="9" max="9" width="30.140625" bestFit="1" customWidth="1"/>
    <col min="10" max="25" width="25" customWidth="1"/>
  </cols>
  <sheetData>
    <row r="1" spans="1:25" x14ac:dyDescent="0.25">
      <c r="A1" s="3" t="s">
        <v>96</v>
      </c>
      <c r="B1" t="s">
        <v>460</v>
      </c>
    </row>
    <row r="2" spans="1:25" x14ac:dyDescent="0.25">
      <c r="A2" s="95" t="s">
        <v>33</v>
      </c>
      <c r="B2" s="96" t="s">
        <v>33</v>
      </c>
      <c r="C2" s="113" t="s">
        <v>33</v>
      </c>
      <c r="D2" s="41" t="s">
        <v>451</v>
      </c>
      <c r="E2" s="41" t="s">
        <v>461</v>
      </c>
      <c r="F2" s="41" t="s">
        <v>462</v>
      </c>
      <c r="G2" s="41" t="s">
        <v>463</v>
      </c>
      <c r="H2" s="41" t="s">
        <v>464</v>
      </c>
      <c r="I2" s="41" t="s">
        <v>465</v>
      </c>
      <c r="J2" s="41" t="s">
        <v>466</v>
      </c>
      <c r="K2" s="41" t="s">
        <v>467</v>
      </c>
      <c r="L2" s="41" t="s">
        <v>468</v>
      </c>
      <c r="M2" s="41" t="s">
        <v>469</v>
      </c>
      <c r="N2" s="41" t="s">
        <v>470</v>
      </c>
      <c r="O2" s="41" t="s">
        <v>471</v>
      </c>
      <c r="P2" s="41" t="s">
        <v>472</v>
      </c>
      <c r="Q2" s="41" t="s">
        <v>473</v>
      </c>
      <c r="R2" s="41" t="s">
        <v>474</v>
      </c>
      <c r="S2" s="41" t="s">
        <v>475</v>
      </c>
      <c r="T2" s="104" t="s">
        <v>476</v>
      </c>
      <c r="U2" s="105" t="s">
        <v>476</v>
      </c>
      <c r="V2" s="105" t="s">
        <v>476</v>
      </c>
      <c r="W2" s="104" t="s">
        <v>477</v>
      </c>
      <c r="X2" s="105" t="s">
        <v>477</v>
      </c>
      <c r="Y2" s="105" t="s">
        <v>477</v>
      </c>
    </row>
    <row r="3" spans="1:25" x14ac:dyDescent="0.25">
      <c r="A3" s="98" t="s">
        <v>33</v>
      </c>
      <c r="B3" s="99" t="s">
        <v>33</v>
      </c>
      <c r="C3" s="114" t="s">
        <v>33</v>
      </c>
      <c r="D3" s="43"/>
      <c r="E3" s="48"/>
      <c r="F3" s="48"/>
      <c r="G3" s="48"/>
      <c r="H3" s="48"/>
      <c r="I3" s="48"/>
      <c r="J3" s="48"/>
      <c r="K3" s="48"/>
      <c r="L3" s="48"/>
      <c r="M3" s="48"/>
      <c r="N3" s="48"/>
      <c r="O3" s="48"/>
      <c r="P3" s="48"/>
      <c r="Q3" s="48"/>
      <c r="R3" s="48"/>
      <c r="S3" s="48"/>
      <c r="T3" s="55" t="s">
        <v>7</v>
      </c>
      <c r="U3" s="20" t="s">
        <v>478</v>
      </c>
      <c r="V3" s="20" t="s">
        <v>479</v>
      </c>
      <c r="W3" s="55" t="s">
        <v>7</v>
      </c>
      <c r="X3" s="20" t="s">
        <v>478</v>
      </c>
      <c r="Y3" s="47" t="s">
        <v>479</v>
      </c>
    </row>
    <row r="4" spans="1:25" x14ac:dyDescent="0.25">
      <c r="A4" s="101" t="s">
        <v>33</v>
      </c>
      <c r="B4" s="102" t="s">
        <v>33</v>
      </c>
      <c r="C4" s="103" t="s">
        <v>33</v>
      </c>
      <c r="D4" s="7" t="s">
        <v>106</v>
      </c>
      <c r="E4" s="7" t="s">
        <v>107</v>
      </c>
      <c r="F4" s="7" t="s">
        <v>108</v>
      </c>
      <c r="G4" s="7" t="s">
        <v>109</v>
      </c>
      <c r="H4" s="7" t="s">
        <v>110</v>
      </c>
      <c r="I4" s="7" t="s">
        <v>111</v>
      </c>
      <c r="J4" s="7" t="s">
        <v>112</v>
      </c>
      <c r="K4" s="7" t="s">
        <v>127</v>
      </c>
      <c r="L4" s="7" t="s">
        <v>129</v>
      </c>
      <c r="M4" s="7" t="s">
        <v>131</v>
      </c>
      <c r="N4" s="7" t="s">
        <v>133</v>
      </c>
      <c r="O4" s="7" t="s">
        <v>135</v>
      </c>
      <c r="P4" s="7" t="s">
        <v>137</v>
      </c>
      <c r="Q4" s="7" t="s">
        <v>139</v>
      </c>
      <c r="R4" s="7" t="s">
        <v>141</v>
      </c>
      <c r="S4" s="7" t="s">
        <v>143</v>
      </c>
      <c r="T4" s="7" t="s">
        <v>145</v>
      </c>
      <c r="U4" s="7" t="s">
        <v>147</v>
      </c>
      <c r="V4" s="7" t="s">
        <v>149</v>
      </c>
      <c r="W4" s="7" t="s">
        <v>151</v>
      </c>
      <c r="X4" s="7" t="s">
        <v>153</v>
      </c>
      <c r="Y4" s="7" t="s">
        <v>154</v>
      </c>
    </row>
    <row r="5" spans="1:25" x14ac:dyDescent="0.25">
      <c r="A5" s="93" t="s">
        <v>480</v>
      </c>
      <c r="B5" s="94" t="s">
        <v>480</v>
      </c>
      <c r="C5" s="7" t="s">
        <v>106</v>
      </c>
      <c r="D5" s="9"/>
      <c r="E5" s="10"/>
      <c r="F5" s="10"/>
      <c r="G5" s="10"/>
      <c r="H5" s="10"/>
      <c r="I5" s="9"/>
      <c r="J5" s="9"/>
      <c r="K5" s="9"/>
      <c r="L5" s="9"/>
      <c r="M5" s="10"/>
      <c r="N5" s="10"/>
      <c r="O5" s="9"/>
      <c r="P5" s="9"/>
      <c r="Q5" s="9"/>
      <c r="R5" s="10"/>
      <c r="S5" s="10"/>
      <c r="T5" s="10"/>
      <c r="U5" s="10"/>
      <c r="V5" s="10"/>
      <c r="W5" s="10"/>
      <c r="X5" s="10"/>
      <c r="Y5" s="10"/>
    </row>
    <row r="6" spans="1:25" x14ac:dyDescent="0.25">
      <c r="A6" s="93" t="s">
        <v>481</v>
      </c>
      <c r="B6" s="94" t="s">
        <v>481</v>
      </c>
      <c r="C6" s="7" t="s">
        <v>107</v>
      </c>
      <c r="D6" s="9"/>
      <c r="E6" s="10"/>
      <c r="F6" s="10"/>
      <c r="G6" s="10"/>
      <c r="H6" s="10"/>
      <c r="I6" s="10"/>
      <c r="J6" s="10"/>
      <c r="K6" s="10"/>
      <c r="L6" s="10"/>
      <c r="M6" s="10"/>
      <c r="N6" s="10"/>
      <c r="O6" s="9"/>
      <c r="P6" s="9"/>
      <c r="Q6" s="9"/>
      <c r="R6" s="10"/>
      <c r="S6" s="10"/>
      <c r="T6" s="10"/>
      <c r="U6" s="10"/>
      <c r="V6" s="10"/>
      <c r="W6" s="10"/>
      <c r="X6" s="10"/>
      <c r="Y6" s="10"/>
    </row>
    <row r="7" spans="1:25" x14ac:dyDescent="0.25">
      <c r="A7" s="93" t="s">
        <v>482</v>
      </c>
      <c r="B7" s="94" t="s">
        <v>482</v>
      </c>
      <c r="C7" s="7" t="s">
        <v>108</v>
      </c>
      <c r="D7" s="9"/>
      <c r="E7" s="10"/>
      <c r="F7" s="10"/>
      <c r="G7" s="10"/>
      <c r="H7" s="10"/>
      <c r="I7" s="10"/>
      <c r="J7" s="10"/>
      <c r="K7" s="10"/>
      <c r="L7" s="10"/>
      <c r="M7" s="10"/>
      <c r="N7" s="10"/>
      <c r="O7" s="9"/>
      <c r="P7" s="9"/>
      <c r="Q7" s="9"/>
      <c r="R7" s="10"/>
      <c r="S7" s="10"/>
      <c r="T7" s="10"/>
      <c r="U7" s="10"/>
      <c r="V7" s="10"/>
      <c r="W7" s="10"/>
      <c r="X7" s="10"/>
      <c r="Y7" s="10"/>
    </row>
    <row r="8" spans="1:25" x14ac:dyDescent="0.25">
      <c r="A8" s="93" t="s">
        <v>483</v>
      </c>
      <c r="B8" s="94" t="s">
        <v>483</v>
      </c>
      <c r="C8" s="7" t="s">
        <v>109</v>
      </c>
      <c r="D8" s="9"/>
      <c r="E8" s="56"/>
      <c r="F8" s="56"/>
      <c r="G8" s="56"/>
      <c r="H8" s="56"/>
      <c r="I8" s="9"/>
      <c r="J8" s="9"/>
      <c r="K8" s="9"/>
      <c r="L8" s="9"/>
      <c r="M8" s="9"/>
      <c r="N8" s="9"/>
      <c r="O8" s="57"/>
      <c r="P8" s="57"/>
      <c r="Q8" s="57"/>
      <c r="R8" s="57"/>
      <c r="S8" s="57"/>
      <c r="T8" s="57"/>
      <c r="U8" s="57"/>
      <c r="V8" s="57"/>
      <c r="W8" s="57"/>
      <c r="X8" s="57"/>
      <c r="Y8" s="57"/>
    </row>
    <row r="9" spans="1:25" x14ac:dyDescent="0.25">
      <c r="A9" s="4" t="s">
        <v>7</v>
      </c>
      <c r="B9" s="5" t="s">
        <v>484</v>
      </c>
      <c r="C9" s="7" t="s">
        <v>110</v>
      </c>
      <c r="D9" s="9"/>
      <c r="E9" s="56"/>
      <c r="F9" s="56"/>
      <c r="G9" s="56"/>
      <c r="H9" s="56"/>
      <c r="I9" s="9"/>
      <c r="J9" s="9"/>
      <c r="K9" s="9"/>
      <c r="L9" s="9"/>
      <c r="M9" s="9"/>
      <c r="N9" s="9"/>
      <c r="O9" s="57"/>
      <c r="P9" s="57"/>
      <c r="Q9" s="9"/>
      <c r="R9" s="57"/>
      <c r="S9" s="57"/>
      <c r="T9" s="57"/>
      <c r="U9" s="57"/>
      <c r="V9" s="57"/>
      <c r="W9" s="57"/>
      <c r="X9" s="57"/>
      <c r="Y9" s="57"/>
    </row>
    <row r="10" spans="1:25" x14ac:dyDescent="0.25">
      <c r="A10" s="8"/>
      <c r="B10" s="5" t="s">
        <v>485</v>
      </c>
      <c r="C10" s="7" t="s">
        <v>111</v>
      </c>
      <c r="D10" s="9"/>
      <c r="E10" s="56"/>
      <c r="F10" s="56"/>
      <c r="G10" s="56"/>
      <c r="H10" s="56"/>
      <c r="I10" s="9"/>
      <c r="J10" s="9"/>
      <c r="K10" s="9"/>
      <c r="L10" s="9"/>
      <c r="M10" s="9"/>
      <c r="N10" s="9"/>
      <c r="O10" s="57"/>
      <c r="P10" s="57"/>
      <c r="Q10" s="9"/>
      <c r="R10" s="57"/>
      <c r="S10" s="57"/>
      <c r="T10" s="57"/>
      <c r="U10" s="57"/>
      <c r="V10" s="57"/>
      <c r="W10" s="57"/>
      <c r="X10" s="57"/>
      <c r="Y10" s="57"/>
    </row>
    <row r="11" spans="1:25" x14ac:dyDescent="0.25">
      <c r="A11" s="8"/>
      <c r="B11" s="5" t="s">
        <v>486</v>
      </c>
      <c r="C11" s="7" t="s">
        <v>112</v>
      </c>
      <c r="D11" s="9"/>
      <c r="E11" s="56"/>
      <c r="F11" s="56"/>
      <c r="G11" s="56"/>
      <c r="H11" s="56"/>
      <c r="I11" s="9"/>
      <c r="J11" s="9"/>
      <c r="K11" s="9"/>
      <c r="L11" s="9"/>
      <c r="M11" s="9"/>
      <c r="N11" s="9"/>
      <c r="O11" s="57"/>
      <c r="P11" s="57"/>
      <c r="Q11" s="9"/>
      <c r="R11" s="57"/>
      <c r="S11" s="57"/>
      <c r="T11" s="57"/>
      <c r="U11" s="57"/>
      <c r="V11" s="57"/>
      <c r="W11" s="57"/>
      <c r="X11" s="57"/>
      <c r="Y11" s="57"/>
    </row>
    <row r="12" spans="1:25" x14ac:dyDescent="0.25">
      <c r="A12" s="91" t="s">
        <v>487</v>
      </c>
      <c r="B12" s="92" t="s">
        <v>487</v>
      </c>
      <c r="C12" s="7" t="s">
        <v>127</v>
      </c>
      <c r="D12" s="9"/>
      <c r="E12" s="10"/>
      <c r="F12" s="10"/>
      <c r="G12" s="10"/>
      <c r="H12" s="10"/>
      <c r="I12" s="9"/>
      <c r="J12" s="9"/>
      <c r="K12" s="9"/>
      <c r="L12" s="9"/>
      <c r="M12" s="9"/>
      <c r="N12" s="9"/>
      <c r="O12" s="9"/>
      <c r="P12" s="9"/>
      <c r="Q12" s="9"/>
      <c r="R12" s="10"/>
      <c r="S12" s="10"/>
      <c r="T12" s="10"/>
      <c r="U12" s="10"/>
      <c r="V12" s="10"/>
      <c r="W12" s="10"/>
      <c r="X12" s="10"/>
      <c r="Y12" s="10"/>
    </row>
    <row r="13" spans="1:25" x14ac:dyDescent="0.25">
      <c r="A13" s="91" t="s">
        <v>488</v>
      </c>
      <c r="B13" s="92" t="s">
        <v>488</v>
      </c>
      <c r="C13" s="7" t="s">
        <v>129</v>
      </c>
      <c r="D13" s="9"/>
      <c r="E13" s="10"/>
      <c r="F13" s="10"/>
      <c r="G13" s="10"/>
      <c r="H13" s="10"/>
      <c r="I13" s="9"/>
      <c r="J13" s="9"/>
      <c r="K13" s="9"/>
      <c r="L13" s="9"/>
      <c r="M13" s="9"/>
      <c r="N13" s="9"/>
      <c r="O13" s="9"/>
      <c r="P13" s="9"/>
      <c r="Q13" s="9"/>
      <c r="R13" s="10"/>
      <c r="S13" s="10"/>
      <c r="T13" s="10"/>
      <c r="U13" s="10"/>
      <c r="V13" s="10"/>
      <c r="W13" s="10"/>
      <c r="X13" s="10"/>
      <c r="Y13" s="10"/>
    </row>
    <row r="14" spans="1:25" x14ac:dyDescent="0.25">
      <c r="A14" s="91" t="s">
        <v>489</v>
      </c>
      <c r="B14" s="92" t="s">
        <v>489</v>
      </c>
      <c r="C14" s="7" t="s">
        <v>131</v>
      </c>
      <c r="D14" s="9"/>
      <c r="E14" s="10"/>
      <c r="F14" s="10"/>
      <c r="G14" s="10"/>
      <c r="H14" s="10"/>
      <c r="I14" s="9"/>
      <c r="J14" s="9"/>
      <c r="K14" s="9"/>
      <c r="L14" s="9"/>
      <c r="M14" s="9"/>
      <c r="N14" s="9"/>
      <c r="O14" s="9"/>
      <c r="P14" s="9"/>
      <c r="Q14" s="9"/>
      <c r="R14" s="10"/>
      <c r="S14" s="10"/>
      <c r="T14" s="10"/>
      <c r="U14" s="10"/>
      <c r="V14" s="10"/>
      <c r="W14" s="10"/>
      <c r="X14" s="10"/>
      <c r="Y14" s="10"/>
    </row>
    <row r="15" spans="1:25" x14ac:dyDescent="0.25">
      <c r="A15" s="93" t="s">
        <v>490</v>
      </c>
      <c r="B15" s="94" t="s">
        <v>490</v>
      </c>
      <c r="C15" s="7" t="s">
        <v>133</v>
      </c>
      <c r="D15" s="10"/>
      <c r="E15" s="24">
        <f>SUM(E5:E8,E12:E14)</f>
        <v>0</v>
      </c>
      <c r="F15" s="24">
        <f t="shared" ref="F15:G15" si="0">SUM(F5:F8,F12:F14)</f>
        <v>0</v>
      </c>
      <c r="G15" s="24">
        <f t="shared" si="0"/>
        <v>0</v>
      </c>
      <c r="H15" s="24">
        <f>SUM(H5:H8,H12:H14)</f>
        <v>0</v>
      </c>
      <c r="I15" s="9"/>
      <c r="J15" s="9"/>
      <c r="K15" s="9"/>
      <c r="L15" s="9"/>
      <c r="M15" s="9"/>
      <c r="N15" s="9"/>
      <c r="O15" s="9"/>
      <c r="P15" s="9"/>
      <c r="Q15" s="9"/>
      <c r="R15" s="24">
        <f t="shared" ref="R15:W15" si="1">SUM(R5:R8,R12:R14)</f>
        <v>0</v>
      </c>
      <c r="S15" s="24">
        <f t="shared" si="1"/>
        <v>0</v>
      </c>
      <c r="T15" s="24">
        <f t="shared" si="1"/>
        <v>0</v>
      </c>
      <c r="U15" s="24">
        <f t="shared" si="1"/>
        <v>0</v>
      </c>
      <c r="V15" s="24">
        <f t="shared" si="1"/>
        <v>0</v>
      </c>
      <c r="W15" s="24">
        <f t="shared" si="1"/>
        <v>0</v>
      </c>
      <c r="X15" s="24">
        <f>SUM(X5:X8,X12:X14)</f>
        <v>0</v>
      </c>
      <c r="Y15" s="24">
        <f>SUM(Y5:Y8,Y12:Y14)</f>
        <v>0</v>
      </c>
    </row>
    <row r="16" spans="1:25" x14ac:dyDescent="0.25">
      <c r="A16" s="4" t="s">
        <v>7</v>
      </c>
      <c r="B16" s="5" t="s">
        <v>491</v>
      </c>
      <c r="C16" s="7" t="s">
        <v>135</v>
      </c>
      <c r="D16" s="9"/>
      <c r="E16" s="10"/>
      <c r="F16" s="10"/>
      <c r="G16" s="10"/>
      <c r="H16" s="10"/>
      <c r="I16" s="9"/>
      <c r="J16" s="9"/>
      <c r="K16" s="9"/>
      <c r="L16" s="9"/>
      <c r="M16" s="9"/>
      <c r="N16" s="9"/>
      <c r="O16" s="9"/>
      <c r="P16" s="9"/>
      <c r="Q16" s="9"/>
      <c r="R16" s="9"/>
      <c r="S16" s="10"/>
      <c r="T16" s="10"/>
      <c r="U16" s="9"/>
      <c r="V16" s="9"/>
      <c r="W16" s="10"/>
      <c r="X16" s="9"/>
      <c r="Y16" s="9"/>
    </row>
    <row r="17" spans="1:25" x14ac:dyDescent="0.25">
      <c r="A17" s="8"/>
      <c r="B17" s="5" t="s">
        <v>492</v>
      </c>
      <c r="C17" s="7" t="s">
        <v>137</v>
      </c>
      <c r="D17" s="9"/>
      <c r="E17" s="10"/>
      <c r="F17" s="10"/>
      <c r="G17" s="10"/>
      <c r="H17" s="10"/>
      <c r="I17" s="9"/>
      <c r="J17" s="9"/>
      <c r="K17" s="9"/>
      <c r="L17" s="9"/>
      <c r="M17" s="9"/>
      <c r="N17" s="9"/>
      <c r="O17" s="9"/>
      <c r="P17" s="9"/>
      <c r="Q17" s="9"/>
      <c r="R17" s="9"/>
      <c r="S17" s="10"/>
      <c r="T17" s="10"/>
      <c r="U17" s="9"/>
      <c r="V17" s="9"/>
      <c r="W17" s="10"/>
      <c r="X17" s="9"/>
      <c r="Y17" s="9"/>
    </row>
    <row r="18" spans="1:25" x14ac:dyDescent="0.25">
      <c r="A18" s="8"/>
      <c r="B18" s="5" t="s">
        <v>493</v>
      </c>
      <c r="C18" s="7" t="s">
        <v>139</v>
      </c>
      <c r="D18" s="9"/>
      <c r="E18" s="10"/>
      <c r="F18" s="10"/>
      <c r="G18" s="10"/>
      <c r="H18" s="10"/>
      <c r="I18" s="9"/>
      <c r="J18" s="9"/>
      <c r="K18" s="9"/>
      <c r="L18" s="9"/>
      <c r="M18" s="9"/>
      <c r="N18" s="9"/>
      <c r="O18" s="9"/>
      <c r="P18" s="9"/>
      <c r="Q18" s="9"/>
      <c r="R18" s="9"/>
      <c r="S18" s="10"/>
      <c r="T18" s="10"/>
      <c r="U18" s="9"/>
      <c r="V18" s="9"/>
      <c r="W18" s="10"/>
      <c r="X18" s="9"/>
      <c r="Y18" s="9"/>
    </row>
    <row r="20" spans="1:25" x14ac:dyDescent="0.25">
      <c r="A20" s="3" t="s">
        <v>96</v>
      </c>
      <c r="B20" t="s">
        <v>494</v>
      </c>
    </row>
    <row r="21" spans="1:25" x14ac:dyDescent="0.25">
      <c r="A21" s="95" t="s">
        <v>33</v>
      </c>
      <c r="B21" s="96" t="s">
        <v>33</v>
      </c>
      <c r="C21" s="97" t="s">
        <v>33</v>
      </c>
      <c r="D21" s="41" t="s">
        <v>451</v>
      </c>
      <c r="E21" s="41" t="s">
        <v>461</v>
      </c>
      <c r="F21" s="41" t="s">
        <v>462</v>
      </c>
      <c r="G21" s="41" t="s">
        <v>463</v>
      </c>
      <c r="H21" s="41" t="s">
        <v>464</v>
      </c>
      <c r="I21" s="41" t="s">
        <v>465</v>
      </c>
      <c r="J21" s="41" t="s">
        <v>466</v>
      </c>
      <c r="K21" s="41" t="s">
        <v>467</v>
      </c>
      <c r="L21" s="41" t="s">
        <v>468</v>
      </c>
      <c r="M21" s="41" t="s">
        <v>469</v>
      </c>
      <c r="N21" s="41" t="s">
        <v>470</v>
      </c>
      <c r="O21" s="41" t="s">
        <v>471</v>
      </c>
      <c r="P21" s="41" t="s">
        <v>472</v>
      </c>
      <c r="Q21" s="41" t="s">
        <v>473</v>
      </c>
      <c r="R21" s="41" t="s">
        <v>474</v>
      </c>
      <c r="S21" s="41" t="s">
        <v>475</v>
      </c>
      <c r="T21" s="104" t="s">
        <v>476</v>
      </c>
      <c r="U21" s="105" t="s">
        <v>476</v>
      </c>
      <c r="V21" s="105" t="s">
        <v>476</v>
      </c>
      <c r="W21" s="104" t="s">
        <v>477</v>
      </c>
      <c r="X21" s="105" t="s">
        <v>477</v>
      </c>
      <c r="Y21" s="105" t="s">
        <v>477</v>
      </c>
    </row>
    <row r="22" spans="1:25" x14ac:dyDescent="0.25">
      <c r="A22" s="98" t="s">
        <v>33</v>
      </c>
      <c r="B22" s="99" t="s">
        <v>33</v>
      </c>
      <c r="C22" s="100" t="s">
        <v>33</v>
      </c>
      <c r="D22" s="45"/>
      <c r="E22" s="45"/>
      <c r="F22" s="45"/>
      <c r="G22" s="45"/>
      <c r="H22" s="45"/>
      <c r="I22" s="45"/>
      <c r="J22" s="45"/>
      <c r="K22" s="45"/>
      <c r="L22" s="45"/>
      <c r="M22" s="45"/>
      <c r="N22" s="45"/>
      <c r="O22" s="45"/>
      <c r="P22" s="45"/>
      <c r="Q22" s="45"/>
      <c r="R22" s="45"/>
      <c r="S22" s="45"/>
      <c r="T22" s="54" t="s">
        <v>7</v>
      </c>
      <c r="U22" s="41" t="s">
        <v>478</v>
      </c>
      <c r="V22" s="41" t="s">
        <v>479</v>
      </c>
      <c r="W22" s="54" t="s">
        <v>7</v>
      </c>
      <c r="X22" s="41" t="s">
        <v>478</v>
      </c>
      <c r="Y22" s="41" t="s">
        <v>479</v>
      </c>
    </row>
    <row r="23" spans="1:25" x14ac:dyDescent="0.25">
      <c r="A23" s="101" t="s">
        <v>33</v>
      </c>
      <c r="B23" s="102" t="s">
        <v>33</v>
      </c>
      <c r="C23" s="103" t="s">
        <v>33</v>
      </c>
      <c r="D23" s="7" t="s">
        <v>106</v>
      </c>
      <c r="E23" s="7" t="s">
        <v>107</v>
      </c>
      <c r="F23" s="7" t="s">
        <v>108</v>
      </c>
      <c r="G23" s="7" t="s">
        <v>109</v>
      </c>
      <c r="H23" s="7" t="s">
        <v>110</v>
      </c>
      <c r="I23" s="7" t="s">
        <v>111</v>
      </c>
      <c r="J23" s="7" t="s">
        <v>112</v>
      </c>
      <c r="K23" s="7" t="s">
        <v>127</v>
      </c>
      <c r="L23" s="7" t="s">
        <v>129</v>
      </c>
      <c r="M23" s="7" t="s">
        <v>131</v>
      </c>
      <c r="N23" s="7" t="s">
        <v>133</v>
      </c>
      <c r="O23" s="7" t="s">
        <v>135</v>
      </c>
      <c r="P23" s="7" t="s">
        <v>137</v>
      </c>
      <c r="Q23" s="7" t="s">
        <v>139</v>
      </c>
      <c r="R23" s="7" t="s">
        <v>141</v>
      </c>
      <c r="S23" s="7" t="s">
        <v>143</v>
      </c>
      <c r="T23" s="7" t="s">
        <v>145</v>
      </c>
      <c r="U23" s="7" t="s">
        <v>147</v>
      </c>
      <c r="V23" s="7" t="s">
        <v>149</v>
      </c>
      <c r="W23" s="7" t="s">
        <v>151</v>
      </c>
      <c r="X23" s="7" t="s">
        <v>153</v>
      </c>
      <c r="Y23" s="7" t="s">
        <v>154</v>
      </c>
    </row>
    <row r="24" spans="1:25" x14ac:dyDescent="0.25">
      <c r="A24" s="93" t="s">
        <v>480</v>
      </c>
      <c r="B24" s="94" t="s">
        <v>480</v>
      </c>
      <c r="C24" s="7" t="s">
        <v>106</v>
      </c>
      <c r="D24" s="9"/>
      <c r="E24" s="10"/>
      <c r="F24" s="10"/>
      <c r="G24" s="10"/>
      <c r="H24" s="10"/>
      <c r="I24" s="9"/>
      <c r="J24" s="9"/>
      <c r="K24" s="9"/>
      <c r="L24" s="9"/>
      <c r="M24" s="10"/>
      <c r="N24" s="10"/>
      <c r="O24" s="9"/>
      <c r="P24" s="9"/>
      <c r="Q24" s="9"/>
      <c r="R24" s="10"/>
      <c r="S24" s="10"/>
      <c r="T24" s="10"/>
      <c r="U24" s="10"/>
      <c r="V24" s="10"/>
      <c r="W24" s="10"/>
      <c r="X24" s="10"/>
      <c r="Y24" s="10"/>
    </row>
    <row r="25" spans="1:25" x14ac:dyDescent="0.25">
      <c r="A25" s="93" t="s">
        <v>481</v>
      </c>
      <c r="B25" s="94" t="s">
        <v>481</v>
      </c>
      <c r="C25" s="7" t="s">
        <v>107</v>
      </c>
      <c r="D25" s="9"/>
      <c r="E25" s="10"/>
      <c r="F25" s="10"/>
      <c r="G25" s="10"/>
      <c r="H25" s="10"/>
      <c r="I25" s="10"/>
      <c r="J25" s="10"/>
      <c r="K25" s="10"/>
      <c r="L25" s="10"/>
      <c r="M25" s="10"/>
      <c r="N25" s="10"/>
      <c r="O25" s="9"/>
      <c r="P25" s="9"/>
      <c r="Q25" s="9"/>
      <c r="R25" s="10"/>
      <c r="S25" s="10"/>
      <c r="T25" s="10"/>
      <c r="U25" s="10"/>
      <c r="V25" s="10"/>
      <c r="W25" s="10"/>
      <c r="X25" s="10"/>
      <c r="Y25" s="10"/>
    </row>
    <row r="26" spans="1:25" x14ac:dyDescent="0.25">
      <c r="A26" s="93" t="s">
        <v>482</v>
      </c>
      <c r="B26" s="94" t="s">
        <v>482</v>
      </c>
      <c r="C26" s="7" t="s">
        <v>108</v>
      </c>
      <c r="D26" s="9"/>
      <c r="E26" s="10"/>
      <c r="F26" s="10"/>
      <c r="G26" s="10"/>
      <c r="H26" s="10"/>
      <c r="I26" s="10"/>
      <c r="J26" s="10"/>
      <c r="K26" s="10"/>
      <c r="L26" s="10"/>
      <c r="M26" s="10"/>
      <c r="N26" s="10"/>
      <c r="O26" s="9"/>
      <c r="P26" s="9"/>
      <c r="Q26" s="9"/>
      <c r="R26" s="10"/>
      <c r="S26" s="10"/>
      <c r="T26" s="10"/>
      <c r="U26" s="10"/>
      <c r="V26" s="10"/>
      <c r="W26" s="10"/>
      <c r="X26" s="10"/>
      <c r="Y26" s="10"/>
    </row>
    <row r="27" spans="1:25" x14ac:dyDescent="0.25">
      <c r="A27" s="93" t="s">
        <v>483</v>
      </c>
      <c r="B27" s="94" t="s">
        <v>483</v>
      </c>
      <c r="C27" s="7" t="s">
        <v>109</v>
      </c>
      <c r="D27" s="9"/>
      <c r="E27" s="56"/>
      <c r="F27" s="56"/>
      <c r="G27" s="56"/>
      <c r="H27" s="56"/>
      <c r="I27" s="9"/>
      <c r="J27" s="9"/>
      <c r="K27" s="9"/>
      <c r="L27" s="9"/>
      <c r="M27" s="9"/>
      <c r="N27" s="9"/>
      <c r="O27" s="57"/>
      <c r="P27" s="57"/>
      <c r="Q27" s="57"/>
      <c r="R27" s="57"/>
      <c r="S27" s="57"/>
      <c r="T27" s="57"/>
      <c r="U27" s="57"/>
      <c r="V27" s="57"/>
      <c r="W27" s="57"/>
      <c r="X27" s="57"/>
      <c r="Y27" s="57"/>
    </row>
    <row r="28" spans="1:25" x14ac:dyDescent="0.25">
      <c r="A28" s="4" t="s">
        <v>7</v>
      </c>
      <c r="B28" s="5" t="s">
        <v>484</v>
      </c>
      <c r="C28" s="7" t="s">
        <v>110</v>
      </c>
      <c r="D28" s="9"/>
      <c r="E28" s="56"/>
      <c r="F28" s="56"/>
      <c r="G28" s="56"/>
      <c r="H28" s="56"/>
      <c r="I28" s="9"/>
      <c r="J28" s="9"/>
      <c r="K28" s="9"/>
      <c r="L28" s="9"/>
      <c r="M28" s="9"/>
      <c r="N28" s="9"/>
      <c r="O28" s="57"/>
      <c r="P28" s="57"/>
      <c r="Q28" s="9"/>
      <c r="R28" s="57"/>
      <c r="S28" s="57"/>
      <c r="T28" s="57"/>
      <c r="U28" s="57"/>
      <c r="V28" s="57"/>
      <c r="W28" s="57"/>
      <c r="X28" s="57"/>
      <c r="Y28" s="57"/>
    </row>
    <row r="29" spans="1:25" x14ac:dyDescent="0.25">
      <c r="A29" s="8"/>
      <c r="B29" s="5" t="s">
        <v>485</v>
      </c>
      <c r="C29" s="7" t="s">
        <v>111</v>
      </c>
      <c r="D29" s="9"/>
      <c r="E29" s="56"/>
      <c r="F29" s="56"/>
      <c r="G29" s="56"/>
      <c r="H29" s="56"/>
      <c r="I29" s="9"/>
      <c r="J29" s="9"/>
      <c r="K29" s="9"/>
      <c r="L29" s="9"/>
      <c r="M29" s="9"/>
      <c r="N29" s="9"/>
      <c r="O29" s="57"/>
      <c r="P29" s="57"/>
      <c r="Q29" s="9"/>
      <c r="R29" s="57"/>
      <c r="S29" s="57"/>
      <c r="T29" s="57"/>
      <c r="U29" s="57"/>
      <c r="V29" s="57"/>
      <c r="W29" s="57"/>
      <c r="X29" s="57"/>
      <c r="Y29" s="57"/>
    </row>
    <row r="30" spans="1:25" x14ac:dyDescent="0.25">
      <c r="A30" s="8"/>
      <c r="B30" s="5" t="s">
        <v>486</v>
      </c>
      <c r="C30" s="7" t="s">
        <v>112</v>
      </c>
      <c r="D30" s="9"/>
      <c r="E30" s="56"/>
      <c r="F30" s="56"/>
      <c r="G30" s="56"/>
      <c r="H30" s="56"/>
      <c r="I30" s="9"/>
      <c r="J30" s="9"/>
      <c r="K30" s="9"/>
      <c r="L30" s="9"/>
      <c r="M30" s="9"/>
      <c r="N30" s="9"/>
      <c r="O30" s="57"/>
      <c r="P30" s="57"/>
      <c r="Q30" s="9"/>
      <c r="R30" s="57"/>
      <c r="S30" s="57"/>
      <c r="T30" s="57"/>
      <c r="U30" s="57"/>
      <c r="V30" s="57"/>
      <c r="W30" s="57"/>
      <c r="X30" s="57"/>
      <c r="Y30" s="57"/>
    </row>
    <row r="31" spans="1:25" x14ac:dyDescent="0.25">
      <c r="A31" s="93" t="s">
        <v>487</v>
      </c>
      <c r="B31" s="94" t="s">
        <v>487</v>
      </c>
      <c r="C31" s="7" t="s">
        <v>127</v>
      </c>
      <c r="D31" s="9"/>
      <c r="E31" s="10"/>
      <c r="F31" s="10"/>
      <c r="G31" s="10"/>
      <c r="H31" s="10"/>
      <c r="I31" s="9"/>
      <c r="J31" s="9"/>
      <c r="K31" s="9"/>
      <c r="L31" s="9"/>
      <c r="M31" s="9"/>
      <c r="N31" s="9"/>
      <c r="O31" s="9"/>
      <c r="P31" s="9"/>
      <c r="Q31" s="9"/>
      <c r="R31" s="10"/>
      <c r="S31" s="10"/>
      <c r="T31" s="10"/>
      <c r="U31" s="10"/>
      <c r="V31" s="10"/>
      <c r="W31" s="10"/>
      <c r="X31" s="10"/>
      <c r="Y31" s="10"/>
    </row>
    <row r="32" spans="1:25" x14ac:dyDescent="0.25">
      <c r="A32" s="93" t="s">
        <v>488</v>
      </c>
      <c r="B32" s="94" t="s">
        <v>488</v>
      </c>
      <c r="C32" s="7" t="s">
        <v>129</v>
      </c>
      <c r="D32" s="9"/>
      <c r="E32" s="10"/>
      <c r="F32" s="10"/>
      <c r="G32" s="10"/>
      <c r="H32" s="10"/>
      <c r="I32" s="9"/>
      <c r="J32" s="9"/>
      <c r="K32" s="9"/>
      <c r="L32" s="9"/>
      <c r="M32" s="9"/>
      <c r="N32" s="9"/>
      <c r="O32" s="9"/>
      <c r="P32" s="9"/>
      <c r="Q32" s="9"/>
      <c r="R32" s="10"/>
      <c r="S32" s="10"/>
      <c r="T32" s="10"/>
      <c r="U32" s="10"/>
      <c r="V32" s="10"/>
      <c r="W32" s="10"/>
      <c r="X32" s="10"/>
      <c r="Y32" s="10"/>
    </row>
    <row r="33" spans="1:25" x14ac:dyDescent="0.25">
      <c r="A33" s="93" t="s">
        <v>489</v>
      </c>
      <c r="B33" s="94" t="s">
        <v>489</v>
      </c>
      <c r="C33" s="7" t="s">
        <v>131</v>
      </c>
      <c r="D33" s="9"/>
      <c r="E33" s="10"/>
      <c r="F33" s="10"/>
      <c r="G33" s="10"/>
      <c r="H33" s="10"/>
      <c r="I33" s="9"/>
      <c r="J33" s="9"/>
      <c r="K33" s="9"/>
      <c r="L33" s="9"/>
      <c r="M33" s="9"/>
      <c r="N33" s="9"/>
      <c r="O33" s="9"/>
      <c r="P33" s="9"/>
      <c r="Q33" s="9"/>
      <c r="R33" s="10"/>
      <c r="S33" s="10"/>
      <c r="T33" s="10"/>
      <c r="U33" s="10"/>
      <c r="V33" s="10"/>
      <c r="W33" s="10"/>
      <c r="X33" s="10"/>
      <c r="Y33" s="10"/>
    </row>
    <row r="34" spans="1:25" x14ac:dyDescent="0.25">
      <c r="A34" s="93" t="s">
        <v>490</v>
      </c>
      <c r="B34" s="94" t="s">
        <v>490</v>
      </c>
      <c r="C34" s="7" t="s">
        <v>133</v>
      </c>
      <c r="D34" s="10"/>
      <c r="E34" s="24">
        <f>SUM(E24:E27,E31:E33)</f>
        <v>0</v>
      </c>
      <c r="F34" s="24">
        <f t="shared" ref="F34" si="2">SUM(F24:F27,F31:F33)</f>
        <v>0</v>
      </c>
      <c r="G34" s="24">
        <f t="shared" ref="G34" si="3">SUM(G24:G27,G31:G33)</f>
        <v>0</v>
      </c>
      <c r="H34" s="24">
        <f>SUM(H24:H27,H31:H33)</f>
        <v>0</v>
      </c>
      <c r="I34" s="9"/>
      <c r="J34" s="9"/>
      <c r="K34" s="9"/>
      <c r="L34" s="9"/>
      <c r="M34" s="9"/>
      <c r="N34" s="9"/>
      <c r="O34" s="9"/>
      <c r="P34" s="9"/>
      <c r="Q34" s="9"/>
      <c r="R34" s="24">
        <f>SUM(R24:R27,R31:R33)</f>
        <v>0</v>
      </c>
      <c r="S34" s="24">
        <f t="shared" ref="S34" si="4">SUM(S24:S27,S31:S33)</f>
        <v>0</v>
      </c>
      <c r="T34" s="24">
        <f t="shared" ref="T34" si="5">SUM(T24:T27,T31:T33)</f>
        <v>0</v>
      </c>
      <c r="U34" s="24">
        <f t="shared" ref="U34" si="6">SUM(U24:U27,U31:U33)</f>
        <v>0</v>
      </c>
      <c r="V34" s="24">
        <f t="shared" ref="V34" si="7">SUM(V24:V27,V31:V33)</f>
        <v>0</v>
      </c>
      <c r="W34" s="24">
        <f t="shared" ref="W34" si="8">SUM(W24:W27,W31:W33)</f>
        <v>0</v>
      </c>
      <c r="X34" s="24">
        <f>SUM(X24:X27,X31:X33)</f>
        <v>0</v>
      </c>
      <c r="Y34" s="24">
        <f>SUM(Y24:Y27,Y31:Y33)</f>
        <v>0</v>
      </c>
    </row>
    <row r="35" spans="1:25" x14ac:dyDescent="0.25">
      <c r="A35" s="4" t="s">
        <v>7</v>
      </c>
      <c r="B35" s="5" t="s">
        <v>491</v>
      </c>
      <c r="C35" s="7" t="s">
        <v>135</v>
      </c>
      <c r="D35" s="9"/>
      <c r="E35" s="10"/>
      <c r="F35" s="10"/>
      <c r="G35" s="10"/>
      <c r="H35" s="10"/>
      <c r="I35" s="9"/>
      <c r="J35" s="9"/>
      <c r="K35" s="9"/>
      <c r="L35" s="9"/>
      <c r="M35" s="9"/>
      <c r="N35" s="9"/>
      <c r="O35" s="9"/>
      <c r="P35" s="9"/>
      <c r="Q35" s="9"/>
      <c r="R35" s="9"/>
      <c r="S35" s="10"/>
      <c r="T35" s="10"/>
      <c r="U35" s="9"/>
      <c r="V35" s="9"/>
      <c r="W35" s="10"/>
      <c r="X35" s="9"/>
      <c r="Y35" s="9"/>
    </row>
    <row r="36" spans="1:25" x14ac:dyDescent="0.25">
      <c r="A36" s="8"/>
      <c r="B36" s="5" t="s">
        <v>492</v>
      </c>
      <c r="C36" s="7" t="s">
        <v>137</v>
      </c>
      <c r="D36" s="9"/>
      <c r="E36" s="10"/>
      <c r="F36" s="10"/>
      <c r="G36" s="10"/>
      <c r="H36" s="10"/>
      <c r="I36" s="9"/>
      <c r="J36" s="9"/>
      <c r="K36" s="9"/>
      <c r="L36" s="9"/>
      <c r="M36" s="9"/>
      <c r="N36" s="9"/>
      <c r="O36" s="9"/>
      <c r="P36" s="9"/>
      <c r="Q36" s="9"/>
      <c r="R36" s="9"/>
      <c r="S36" s="10"/>
      <c r="T36" s="10"/>
      <c r="U36" s="9"/>
      <c r="V36" s="9"/>
      <c r="W36" s="10"/>
      <c r="X36" s="9"/>
      <c r="Y36" s="9"/>
    </row>
    <row r="37" spans="1:25" x14ac:dyDescent="0.25">
      <c r="A37" s="8"/>
      <c r="B37" s="5" t="s">
        <v>493</v>
      </c>
      <c r="C37" s="7" t="s">
        <v>139</v>
      </c>
      <c r="D37" s="9"/>
      <c r="E37" s="10"/>
      <c r="F37" s="10"/>
      <c r="G37" s="10"/>
      <c r="H37" s="10"/>
      <c r="I37" s="9"/>
      <c r="J37" s="9"/>
      <c r="K37" s="9"/>
      <c r="L37" s="9"/>
      <c r="M37" s="9"/>
      <c r="N37" s="9"/>
      <c r="O37" s="9"/>
      <c r="P37" s="9"/>
      <c r="Q37" s="9"/>
      <c r="R37" s="9"/>
      <c r="S37" s="10"/>
      <c r="T37" s="10"/>
      <c r="U37" s="9"/>
      <c r="V37" s="9"/>
      <c r="W37" s="10"/>
      <c r="X37" s="9"/>
      <c r="Y37" s="9"/>
    </row>
  </sheetData>
  <mergeCells count="22">
    <mergeCell ref="A2:C4"/>
    <mergeCell ref="T2:V2"/>
    <mergeCell ref="W2:Y2"/>
    <mergeCell ref="A5:B5"/>
    <mergeCell ref="A6:B6"/>
    <mergeCell ref="A7:B7"/>
    <mergeCell ref="A8:B8"/>
    <mergeCell ref="A12:B12"/>
    <mergeCell ref="A13:B13"/>
    <mergeCell ref="A14:B14"/>
    <mergeCell ref="A15:B15"/>
    <mergeCell ref="A21:C23"/>
    <mergeCell ref="T21:V21"/>
    <mergeCell ref="W21:Y21"/>
    <mergeCell ref="A24:B24"/>
    <mergeCell ref="A33:B33"/>
    <mergeCell ref="A34:B34"/>
    <mergeCell ref="A25:B25"/>
    <mergeCell ref="A26:B26"/>
    <mergeCell ref="A27:B27"/>
    <mergeCell ref="A31:B31"/>
    <mergeCell ref="A32:B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55"/>
  <sheetViews>
    <sheetView workbookViewId="0">
      <selection activeCell="A38" sqref="A38"/>
    </sheetView>
  </sheetViews>
  <sheetFormatPr defaultRowHeight="15" x14ac:dyDescent="0.25"/>
  <cols>
    <col min="1" max="5" width="10" customWidth="1"/>
    <col min="6" max="6" width="50" customWidth="1"/>
    <col min="8" max="8" width="25" customWidth="1"/>
  </cols>
  <sheetData>
    <row r="2" spans="1:8" x14ac:dyDescent="0.25">
      <c r="A2" s="108" t="s">
        <v>804</v>
      </c>
      <c r="B2" s="109" t="s">
        <v>35</v>
      </c>
      <c r="C2" s="109" t="s">
        <v>35</v>
      </c>
      <c r="D2" s="109" t="s">
        <v>35</v>
      </c>
      <c r="E2" s="109" t="s">
        <v>35</v>
      </c>
      <c r="F2" s="109" t="s">
        <v>35</v>
      </c>
      <c r="G2" s="109" t="s">
        <v>35</v>
      </c>
      <c r="H2" s="60" t="s">
        <v>495</v>
      </c>
    </row>
    <row r="3" spans="1:8" x14ac:dyDescent="0.25">
      <c r="A3" s="112" t="s">
        <v>35</v>
      </c>
      <c r="B3" s="102" t="s">
        <v>35</v>
      </c>
      <c r="C3" s="102" t="s">
        <v>35</v>
      </c>
      <c r="D3" s="102" t="s">
        <v>35</v>
      </c>
      <c r="E3" s="102" t="s">
        <v>35</v>
      </c>
      <c r="F3" s="102" t="s">
        <v>35</v>
      </c>
      <c r="G3" s="102" t="s">
        <v>35</v>
      </c>
      <c r="H3" s="61" t="s">
        <v>106</v>
      </c>
    </row>
    <row r="4" spans="1:8" x14ac:dyDescent="0.25">
      <c r="A4" s="93" t="s">
        <v>803</v>
      </c>
      <c r="B4" s="94" t="s">
        <v>496</v>
      </c>
      <c r="C4" s="94" t="s">
        <v>496</v>
      </c>
      <c r="D4" s="94" t="s">
        <v>496</v>
      </c>
      <c r="E4" s="94" t="s">
        <v>496</v>
      </c>
      <c r="F4" s="94" t="s">
        <v>496</v>
      </c>
      <c r="G4" s="27" t="s">
        <v>106</v>
      </c>
      <c r="H4" s="62">
        <f>H5+H45</f>
        <v>0</v>
      </c>
    </row>
    <row r="5" spans="1:8" x14ac:dyDescent="0.25">
      <c r="A5" s="4" t="s">
        <v>7</v>
      </c>
      <c r="B5" s="93" t="s">
        <v>497</v>
      </c>
      <c r="C5" s="94" t="s">
        <v>497</v>
      </c>
      <c r="D5" s="94" t="s">
        <v>497</v>
      </c>
      <c r="E5" s="94" t="s">
        <v>497</v>
      </c>
      <c r="F5" s="94" t="s">
        <v>497</v>
      </c>
      <c r="G5" s="27" t="s">
        <v>107</v>
      </c>
      <c r="H5" s="63">
        <f>H6+H33</f>
        <v>0</v>
      </c>
    </row>
    <row r="6" spans="1:8" x14ac:dyDescent="0.25">
      <c r="A6" s="8"/>
      <c r="B6" s="4" t="s">
        <v>7</v>
      </c>
      <c r="C6" s="93" t="s">
        <v>498</v>
      </c>
      <c r="D6" s="94" t="s">
        <v>498</v>
      </c>
      <c r="E6" s="94" t="s">
        <v>498</v>
      </c>
      <c r="F6" s="94" t="s">
        <v>498</v>
      </c>
      <c r="G6" s="27" t="s">
        <v>108</v>
      </c>
      <c r="H6" s="63">
        <f>H7+H8+H9+H12+H13+H14+H15+H16+H17+H32</f>
        <v>0</v>
      </c>
    </row>
    <row r="7" spans="1:8" x14ac:dyDescent="0.25">
      <c r="A7" s="8"/>
      <c r="B7" s="8"/>
      <c r="C7" s="4" t="s">
        <v>7</v>
      </c>
      <c r="D7" s="91" t="s">
        <v>499</v>
      </c>
      <c r="E7" s="92" t="s">
        <v>499</v>
      </c>
      <c r="F7" s="92" t="s">
        <v>499</v>
      </c>
      <c r="G7" s="27" t="s">
        <v>109</v>
      </c>
      <c r="H7" s="64"/>
    </row>
    <row r="8" spans="1:8" x14ac:dyDescent="0.25">
      <c r="A8" s="8"/>
      <c r="B8" s="8"/>
      <c r="C8" s="8"/>
      <c r="D8" s="91" t="s">
        <v>500</v>
      </c>
      <c r="E8" s="92" t="s">
        <v>500</v>
      </c>
      <c r="F8" s="92" t="s">
        <v>500</v>
      </c>
      <c r="G8" s="27" t="s">
        <v>110</v>
      </c>
      <c r="H8" s="64"/>
    </row>
    <row r="9" spans="1:8" x14ac:dyDescent="0.25">
      <c r="A9" s="8"/>
      <c r="B9" s="8"/>
      <c r="C9" s="8"/>
      <c r="D9" s="91" t="s">
        <v>501</v>
      </c>
      <c r="E9" s="92" t="s">
        <v>501</v>
      </c>
      <c r="F9" s="92" t="s">
        <v>501</v>
      </c>
      <c r="G9" s="27" t="s">
        <v>111</v>
      </c>
      <c r="H9" s="63">
        <f>H10+H11</f>
        <v>0</v>
      </c>
    </row>
    <row r="10" spans="1:8" x14ac:dyDescent="0.25">
      <c r="A10" s="8"/>
      <c r="B10" s="8"/>
      <c r="C10" s="8"/>
      <c r="D10" s="4" t="s">
        <v>7</v>
      </c>
      <c r="E10" s="91" t="s">
        <v>502</v>
      </c>
      <c r="F10" s="92" t="s">
        <v>502</v>
      </c>
      <c r="G10" s="27" t="s">
        <v>112</v>
      </c>
      <c r="H10" s="64"/>
    </row>
    <row r="11" spans="1:8" x14ac:dyDescent="0.25">
      <c r="A11" s="8"/>
      <c r="B11" s="8"/>
      <c r="C11" s="8"/>
      <c r="D11" s="8"/>
      <c r="E11" s="91" t="s">
        <v>503</v>
      </c>
      <c r="F11" s="92" t="s">
        <v>503</v>
      </c>
      <c r="G11" s="27" t="s">
        <v>127</v>
      </c>
      <c r="H11" s="64"/>
    </row>
    <row r="12" spans="1:8" x14ac:dyDescent="0.25">
      <c r="A12" s="8"/>
      <c r="B12" s="8"/>
      <c r="C12" s="8"/>
      <c r="D12" s="91" t="s">
        <v>504</v>
      </c>
      <c r="E12" s="92" t="s">
        <v>504</v>
      </c>
      <c r="F12" s="92" t="s">
        <v>504</v>
      </c>
      <c r="G12" s="27" t="s">
        <v>129</v>
      </c>
      <c r="H12" s="64"/>
    </row>
    <row r="13" spans="1:8" x14ac:dyDescent="0.25">
      <c r="A13" s="8"/>
      <c r="B13" s="8"/>
      <c r="C13" s="8"/>
      <c r="D13" s="91" t="s">
        <v>505</v>
      </c>
      <c r="E13" s="92" t="s">
        <v>505</v>
      </c>
      <c r="F13" s="92" t="s">
        <v>505</v>
      </c>
      <c r="G13" s="27" t="s">
        <v>131</v>
      </c>
      <c r="H13" s="64"/>
    </row>
    <row r="14" spans="1:8" x14ac:dyDescent="0.25">
      <c r="A14" s="8"/>
      <c r="B14" s="8"/>
      <c r="C14" s="8"/>
      <c r="D14" s="91" t="s">
        <v>506</v>
      </c>
      <c r="E14" s="92" t="s">
        <v>506</v>
      </c>
      <c r="F14" s="92" t="s">
        <v>506</v>
      </c>
      <c r="G14" s="27" t="s">
        <v>133</v>
      </c>
      <c r="H14" s="64"/>
    </row>
    <row r="15" spans="1:8" x14ac:dyDescent="0.25">
      <c r="A15" s="8"/>
      <c r="B15" s="8"/>
      <c r="C15" s="8"/>
      <c r="D15" s="91" t="s">
        <v>507</v>
      </c>
      <c r="E15" s="92" t="s">
        <v>507</v>
      </c>
      <c r="F15" s="92" t="s">
        <v>507</v>
      </c>
      <c r="G15" s="27" t="s">
        <v>135</v>
      </c>
      <c r="H15" s="64"/>
    </row>
    <row r="16" spans="1:8" x14ac:dyDescent="0.25">
      <c r="A16" s="8"/>
      <c r="B16" s="8"/>
      <c r="C16" s="8"/>
      <c r="D16" s="91" t="s">
        <v>508</v>
      </c>
      <c r="E16" s="92" t="s">
        <v>508</v>
      </c>
      <c r="F16" s="92" t="s">
        <v>508</v>
      </c>
      <c r="G16" s="27" t="s">
        <v>137</v>
      </c>
      <c r="H16" s="64"/>
    </row>
    <row r="17" spans="1:8" x14ac:dyDescent="0.25">
      <c r="A17" s="8"/>
      <c r="B17" s="8"/>
      <c r="C17" s="8"/>
      <c r="D17" s="91" t="s">
        <v>509</v>
      </c>
      <c r="E17" s="92" t="s">
        <v>509</v>
      </c>
      <c r="F17" s="92" t="s">
        <v>509</v>
      </c>
      <c r="G17" s="27" t="s">
        <v>139</v>
      </c>
      <c r="H17" s="63">
        <f>H18+H22+H23+H24+H25+H26+H27+H28+H29+H30+H31</f>
        <v>0</v>
      </c>
    </row>
    <row r="18" spans="1:8" x14ac:dyDescent="0.25">
      <c r="A18" s="8"/>
      <c r="B18" s="8"/>
      <c r="C18" s="8"/>
      <c r="D18" s="4" t="s">
        <v>7</v>
      </c>
      <c r="E18" s="91" t="s">
        <v>510</v>
      </c>
      <c r="F18" s="92" t="s">
        <v>510</v>
      </c>
      <c r="G18" s="27" t="s">
        <v>141</v>
      </c>
      <c r="H18" s="64"/>
    </row>
    <row r="19" spans="1:8" x14ac:dyDescent="0.25">
      <c r="A19" s="8"/>
      <c r="B19" s="8"/>
      <c r="C19" s="8"/>
      <c r="D19" s="8"/>
      <c r="E19" s="4" t="s">
        <v>7</v>
      </c>
      <c r="F19" s="5" t="s">
        <v>511</v>
      </c>
      <c r="G19" s="27" t="s">
        <v>143</v>
      </c>
      <c r="H19" s="64"/>
    </row>
    <row r="20" spans="1:8" x14ac:dyDescent="0.25">
      <c r="A20" s="8"/>
      <c r="B20" s="8"/>
      <c r="C20" s="8"/>
      <c r="D20" s="8"/>
      <c r="E20" s="8"/>
      <c r="F20" s="5" t="s">
        <v>512</v>
      </c>
      <c r="G20" s="27" t="s">
        <v>145</v>
      </c>
      <c r="H20" s="64"/>
    </row>
    <row r="21" spans="1:8" x14ac:dyDescent="0.25">
      <c r="A21" s="8"/>
      <c r="B21" s="8"/>
      <c r="C21" s="8"/>
      <c r="D21" s="8"/>
      <c r="E21" s="8"/>
      <c r="F21" s="5" t="s">
        <v>513</v>
      </c>
      <c r="G21" s="27" t="s">
        <v>147</v>
      </c>
      <c r="H21" s="64"/>
    </row>
    <row r="22" spans="1:8" x14ac:dyDescent="0.25">
      <c r="A22" s="8"/>
      <c r="B22" s="8"/>
      <c r="C22" s="8"/>
      <c r="D22" s="8"/>
      <c r="E22" s="91" t="s">
        <v>514</v>
      </c>
      <c r="F22" s="92" t="s">
        <v>514</v>
      </c>
      <c r="G22" s="27" t="s">
        <v>149</v>
      </c>
      <c r="H22" s="64"/>
    </row>
    <row r="23" spans="1:8" x14ac:dyDescent="0.25">
      <c r="A23" s="8"/>
      <c r="B23" s="8"/>
      <c r="C23" s="8"/>
      <c r="D23" s="8"/>
      <c r="E23" s="91" t="s">
        <v>515</v>
      </c>
      <c r="F23" s="92" t="s">
        <v>515</v>
      </c>
      <c r="G23" s="27" t="s">
        <v>151</v>
      </c>
      <c r="H23" s="64"/>
    </row>
    <row r="24" spans="1:8" x14ac:dyDescent="0.25">
      <c r="A24" s="8"/>
      <c r="B24" s="8"/>
      <c r="C24" s="8"/>
      <c r="D24" s="8"/>
      <c r="E24" s="91" t="s">
        <v>516</v>
      </c>
      <c r="F24" s="92" t="s">
        <v>516</v>
      </c>
      <c r="G24" s="27" t="s">
        <v>153</v>
      </c>
      <c r="H24" s="64"/>
    </row>
    <row r="25" spans="1:8" x14ac:dyDescent="0.25">
      <c r="A25" s="8"/>
      <c r="B25" s="8"/>
      <c r="C25" s="8"/>
      <c r="D25" s="8"/>
      <c r="E25" s="91" t="s">
        <v>517</v>
      </c>
      <c r="F25" s="92" t="s">
        <v>517</v>
      </c>
      <c r="G25" s="27" t="s">
        <v>154</v>
      </c>
      <c r="H25" s="64"/>
    </row>
    <row r="26" spans="1:8" x14ac:dyDescent="0.25">
      <c r="A26" s="8"/>
      <c r="B26" s="8"/>
      <c r="C26" s="8"/>
      <c r="D26" s="8"/>
      <c r="E26" s="91" t="s">
        <v>518</v>
      </c>
      <c r="F26" s="92" t="s">
        <v>518</v>
      </c>
      <c r="G26" s="27" t="s">
        <v>156</v>
      </c>
      <c r="H26" s="64"/>
    </row>
    <row r="27" spans="1:8" x14ac:dyDescent="0.25">
      <c r="A27" s="8"/>
      <c r="B27" s="8"/>
      <c r="C27" s="8"/>
      <c r="D27" s="8"/>
      <c r="E27" s="91" t="s">
        <v>519</v>
      </c>
      <c r="F27" s="92" t="s">
        <v>519</v>
      </c>
      <c r="G27" s="27" t="s">
        <v>158</v>
      </c>
      <c r="H27" s="64"/>
    </row>
    <row r="28" spans="1:8" x14ac:dyDescent="0.25">
      <c r="A28" s="8"/>
      <c r="B28" s="8"/>
      <c r="C28" s="8"/>
      <c r="D28" s="8"/>
      <c r="E28" s="91" t="s">
        <v>520</v>
      </c>
      <c r="F28" s="92" t="s">
        <v>520</v>
      </c>
      <c r="G28" s="27" t="s">
        <v>160</v>
      </c>
      <c r="H28" s="64"/>
    </row>
    <row r="29" spans="1:8" x14ac:dyDescent="0.25">
      <c r="A29" s="8"/>
      <c r="B29" s="8"/>
      <c r="C29" s="8"/>
      <c r="D29" s="8"/>
      <c r="E29" s="91" t="s">
        <v>521</v>
      </c>
      <c r="F29" s="92" t="s">
        <v>521</v>
      </c>
      <c r="G29" s="27" t="s">
        <v>164</v>
      </c>
      <c r="H29" s="64"/>
    </row>
    <row r="30" spans="1:8" x14ac:dyDescent="0.25">
      <c r="A30" s="8"/>
      <c r="B30" s="8"/>
      <c r="C30" s="8"/>
      <c r="D30" s="8"/>
      <c r="E30" s="91" t="s">
        <v>522</v>
      </c>
      <c r="F30" s="92" t="s">
        <v>522</v>
      </c>
      <c r="G30" s="27" t="s">
        <v>166</v>
      </c>
      <c r="H30" s="64"/>
    </row>
    <row r="31" spans="1:8" x14ac:dyDescent="0.25">
      <c r="A31" s="8"/>
      <c r="B31" s="8"/>
      <c r="C31" s="8"/>
      <c r="D31" s="8"/>
      <c r="E31" s="91" t="s">
        <v>523</v>
      </c>
      <c r="F31" s="92" t="s">
        <v>523</v>
      </c>
      <c r="G31" s="27" t="s">
        <v>168</v>
      </c>
      <c r="H31" s="64"/>
    </row>
    <row r="32" spans="1:8" x14ac:dyDescent="0.25">
      <c r="A32" s="8"/>
      <c r="B32" s="8"/>
      <c r="C32" s="8"/>
      <c r="D32" s="91" t="s">
        <v>524</v>
      </c>
      <c r="E32" s="92" t="s">
        <v>524</v>
      </c>
      <c r="F32" s="92" t="s">
        <v>524</v>
      </c>
      <c r="G32" s="27" t="s">
        <v>170</v>
      </c>
      <c r="H32" s="64"/>
    </row>
    <row r="33" spans="1:8" x14ac:dyDescent="0.25">
      <c r="A33" s="8"/>
      <c r="B33" s="93" t="s">
        <v>525</v>
      </c>
      <c r="C33" s="94" t="s">
        <v>525</v>
      </c>
      <c r="D33" s="94" t="s">
        <v>525</v>
      </c>
      <c r="E33" s="94" t="s">
        <v>525</v>
      </c>
      <c r="F33" s="94" t="s">
        <v>525</v>
      </c>
      <c r="G33" s="27" t="s">
        <v>172</v>
      </c>
      <c r="H33" s="63">
        <f>H34+H35+H36+H44</f>
        <v>0</v>
      </c>
    </row>
    <row r="34" spans="1:8" x14ac:dyDescent="0.25">
      <c r="A34" s="8"/>
      <c r="B34" s="4" t="s">
        <v>7</v>
      </c>
      <c r="C34" s="91" t="s">
        <v>526</v>
      </c>
      <c r="D34" s="92" t="s">
        <v>526</v>
      </c>
      <c r="E34" s="92" t="s">
        <v>526</v>
      </c>
      <c r="F34" s="92" t="s">
        <v>526</v>
      </c>
      <c r="G34" s="27" t="s">
        <v>174</v>
      </c>
      <c r="H34" s="64"/>
    </row>
    <row r="35" spans="1:8" x14ac:dyDescent="0.25">
      <c r="A35" s="8"/>
      <c r="B35" s="8"/>
      <c r="C35" s="91" t="s">
        <v>500</v>
      </c>
      <c r="D35" s="92" t="s">
        <v>500</v>
      </c>
      <c r="E35" s="92" t="s">
        <v>500</v>
      </c>
      <c r="F35" s="92" t="s">
        <v>500</v>
      </c>
      <c r="G35" s="27" t="s">
        <v>176</v>
      </c>
      <c r="H35" s="64"/>
    </row>
    <row r="36" spans="1:8" x14ac:dyDescent="0.25">
      <c r="A36" s="8"/>
      <c r="B36" s="8"/>
      <c r="C36" s="91" t="s">
        <v>527</v>
      </c>
      <c r="D36" s="92" t="s">
        <v>527</v>
      </c>
      <c r="E36" s="92" t="s">
        <v>527</v>
      </c>
      <c r="F36" s="92" t="s">
        <v>527</v>
      </c>
      <c r="G36" s="27" t="s">
        <v>182</v>
      </c>
      <c r="H36" s="63">
        <f>H37+H41+H42+H43</f>
        <v>0</v>
      </c>
    </row>
    <row r="37" spans="1:8" x14ac:dyDescent="0.25">
      <c r="A37" s="8"/>
      <c r="B37" s="8"/>
      <c r="C37" s="4" t="s">
        <v>7</v>
      </c>
      <c r="D37" s="91" t="s">
        <v>528</v>
      </c>
      <c r="E37" s="92" t="s">
        <v>528</v>
      </c>
      <c r="F37" s="92" t="s">
        <v>528</v>
      </c>
      <c r="G37" s="27" t="s">
        <v>384</v>
      </c>
      <c r="H37" s="64"/>
    </row>
    <row r="38" spans="1:8" x14ac:dyDescent="0.25">
      <c r="A38" s="8"/>
      <c r="B38" s="8"/>
      <c r="C38" s="8"/>
      <c r="D38" s="4" t="s">
        <v>7</v>
      </c>
      <c r="E38" s="91" t="s">
        <v>529</v>
      </c>
      <c r="F38" s="92" t="s">
        <v>529</v>
      </c>
      <c r="G38" s="27" t="s">
        <v>184</v>
      </c>
      <c r="H38" s="64"/>
    </row>
    <row r="39" spans="1:8" x14ac:dyDescent="0.25">
      <c r="A39" s="8"/>
      <c r="B39" s="8"/>
      <c r="C39" s="8"/>
      <c r="D39" s="8"/>
      <c r="E39" s="91" t="s">
        <v>530</v>
      </c>
      <c r="F39" s="92" t="s">
        <v>530</v>
      </c>
      <c r="G39" s="27" t="s">
        <v>186</v>
      </c>
      <c r="H39" s="64"/>
    </row>
    <row r="40" spans="1:8" x14ac:dyDescent="0.25">
      <c r="A40" s="8"/>
      <c r="B40" s="8"/>
      <c r="C40" s="8"/>
      <c r="D40" s="8"/>
      <c r="E40" s="91" t="s">
        <v>531</v>
      </c>
      <c r="F40" s="92" t="s">
        <v>531</v>
      </c>
      <c r="G40" s="27" t="s">
        <v>188</v>
      </c>
      <c r="H40" s="64"/>
    </row>
    <row r="41" spans="1:8" x14ac:dyDescent="0.25">
      <c r="A41" s="8"/>
      <c r="B41" s="8"/>
      <c r="C41" s="8"/>
      <c r="D41" s="91" t="s">
        <v>532</v>
      </c>
      <c r="E41" s="92" t="s">
        <v>532</v>
      </c>
      <c r="F41" s="92" t="s">
        <v>532</v>
      </c>
      <c r="G41" s="27" t="s">
        <v>190</v>
      </c>
      <c r="H41" s="64"/>
    </row>
    <row r="42" spans="1:8" x14ac:dyDescent="0.25">
      <c r="A42" s="8"/>
      <c r="B42" s="8"/>
      <c r="C42" s="8"/>
      <c r="D42" s="91" t="s">
        <v>533</v>
      </c>
      <c r="E42" s="92" t="s">
        <v>533</v>
      </c>
      <c r="F42" s="92" t="s">
        <v>533</v>
      </c>
      <c r="G42" s="27" t="s">
        <v>194</v>
      </c>
      <c r="H42" s="64"/>
    </row>
    <row r="43" spans="1:8" x14ac:dyDescent="0.25">
      <c r="A43" s="8"/>
      <c r="B43" s="8"/>
      <c r="C43" s="8"/>
      <c r="D43" s="91" t="s">
        <v>523</v>
      </c>
      <c r="E43" s="92" t="s">
        <v>523</v>
      </c>
      <c r="F43" s="92" t="s">
        <v>523</v>
      </c>
      <c r="G43" s="27" t="s">
        <v>391</v>
      </c>
      <c r="H43" s="64"/>
    </row>
    <row r="44" spans="1:8" x14ac:dyDescent="0.25">
      <c r="A44" s="8"/>
      <c r="B44" s="8"/>
      <c r="C44" s="91" t="s">
        <v>534</v>
      </c>
      <c r="D44" s="92" t="s">
        <v>534</v>
      </c>
      <c r="E44" s="92" t="s">
        <v>534</v>
      </c>
      <c r="F44" s="92" t="s">
        <v>534</v>
      </c>
      <c r="G44" s="27" t="s">
        <v>313</v>
      </c>
      <c r="H44" s="64"/>
    </row>
    <row r="45" spans="1:8" x14ac:dyDescent="0.25">
      <c r="A45" s="8"/>
      <c r="B45" s="93" t="s">
        <v>535</v>
      </c>
      <c r="C45" s="94" t="s">
        <v>535</v>
      </c>
      <c r="D45" s="94" t="s">
        <v>535</v>
      </c>
      <c r="E45" s="94" t="s">
        <v>535</v>
      </c>
      <c r="F45" s="94" t="s">
        <v>535</v>
      </c>
      <c r="G45" s="27" t="s">
        <v>314</v>
      </c>
      <c r="H45" s="63">
        <f>H46+H47+H48+H55</f>
        <v>0</v>
      </c>
    </row>
    <row r="46" spans="1:8" x14ac:dyDescent="0.25">
      <c r="A46" s="8"/>
      <c r="B46" s="4" t="s">
        <v>7</v>
      </c>
      <c r="C46" s="91" t="s">
        <v>526</v>
      </c>
      <c r="D46" s="92" t="s">
        <v>526</v>
      </c>
      <c r="E46" s="92" t="s">
        <v>526</v>
      </c>
      <c r="F46" s="92" t="s">
        <v>526</v>
      </c>
      <c r="G46" s="27" t="s">
        <v>315</v>
      </c>
      <c r="H46" s="64"/>
    </row>
    <row r="47" spans="1:8" x14ac:dyDescent="0.25">
      <c r="A47" s="8"/>
      <c r="B47" s="8"/>
      <c r="C47" s="91" t="s">
        <v>500</v>
      </c>
      <c r="D47" s="92" t="s">
        <v>500</v>
      </c>
      <c r="E47" s="92" t="s">
        <v>500</v>
      </c>
      <c r="F47" s="92" t="s">
        <v>500</v>
      </c>
      <c r="G47" s="27" t="s">
        <v>316</v>
      </c>
      <c r="H47" s="64"/>
    </row>
    <row r="48" spans="1:8" x14ac:dyDescent="0.25">
      <c r="A48" s="8"/>
      <c r="B48" s="8"/>
      <c r="C48" s="91" t="s">
        <v>536</v>
      </c>
      <c r="D48" s="92" t="s">
        <v>536</v>
      </c>
      <c r="E48" s="92" t="s">
        <v>536</v>
      </c>
      <c r="F48" s="92" t="s">
        <v>536</v>
      </c>
      <c r="G48" s="27" t="s">
        <v>317</v>
      </c>
      <c r="H48" s="63">
        <f>H49+H53+H54</f>
        <v>0</v>
      </c>
    </row>
    <row r="49" spans="1:8" x14ac:dyDescent="0.25">
      <c r="A49" s="8"/>
      <c r="B49" s="8"/>
      <c r="C49" s="4" t="s">
        <v>7</v>
      </c>
      <c r="D49" s="91" t="s">
        <v>537</v>
      </c>
      <c r="E49" s="92" t="s">
        <v>537</v>
      </c>
      <c r="F49" s="92" t="s">
        <v>537</v>
      </c>
      <c r="G49" s="27" t="s">
        <v>398</v>
      </c>
      <c r="H49" s="64"/>
    </row>
    <row r="50" spans="1:8" x14ac:dyDescent="0.25">
      <c r="A50" s="8"/>
      <c r="B50" s="8"/>
      <c r="C50" s="8"/>
      <c r="D50" s="4" t="s">
        <v>7</v>
      </c>
      <c r="E50" s="91" t="s">
        <v>538</v>
      </c>
      <c r="F50" s="92" t="s">
        <v>538</v>
      </c>
      <c r="G50" s="27" t="s">
        <v>400</v>
      </c>
      <c r="H50" s="64"/>
    </row>
    <row r="51" spans="1:8" x14ac:dyDescent="0.25">
      <c r="A51" s="8"/>
      <c r="B51" s="8"/>
      <c r="C51" s="8"/>
      <c r="D51" s="8"/>
      <c r="E51" s="91" t="s">
        <v>539</v>
      </c>
      <c r="F51" s="92" t="s">
        <v>539</v>
      </c>
      <c r="G51" s="27" t="s">
        <v>402</v>
      </c>
      <c r="H51" s="64"/>
    </row>
    <row r="52" spans="1:8" x14ac:dyDescent="0.25">
      <c r="A52" s="8"/>
      <c r="B52" s="8"/>
      <c r="C52" s="8"/>
      <c r="D52" s="8"/>
      <c r="E52" s="91" t="s">
        <v>540</v>
      </c>
      <c r="F52" s="92" t="s">
        <v>540</v>
      </c>
      <c r="G52" s="27" t="s">
        <v>541</v>
      </c>
      <c r="H52" s="64"/>
    </row>
    <row r="53" spans="1:8" x14ac:dyDescent="0.25">
      <c r="A53" s="8"/>
      <c r="B53" s="8"/>
      <c r="C53" s="8"/>
      <c r="D53" s="91" t="s">
        <v>542</v>
      </c>
      <c r="E53" s="92" t="s">
        <v>542</v>
      </c>
      <c r="F53" s="92" t="s">
        <v>542</v>
      </c>
      <c r="G53" s="27" t="s">
        <v>543</v>
      </c>
      <c r="H53" s="64"/>
    </row>
    <row r="54" spans="1:8" x14ac:dyDescent="0.25">
      <c r="A54" s="8"/>
      <c r="B54" s="8"/>
      <c r="C54" s="8"/>
      <c r="D54" s="91" t="s">
        <v>544</v>
      </c>
      <c r="E54" s="92" t="s">
        <v>544</v>
      </c>
      <c r="F54" s="92" t="s">
        <v>544</v>
      </c>
      <c r="G54" s="27" t="s">
        <v>545</v>
      </c>
      <c r="H54" s="64"/>
    </row>
    <row r="55" spans="1:8" x14ac:dyDescent="0.25">
      <c r="A55" s="17"/>
      <c r="B55" s="17"/>
      <c r="C55" s="106" t="s">
        <v>546</v>
      </c>
      <c r="D55" s="107" t="s">
        <v>546</v>
      </c>
      <c r="E55" s="107" t="s">
        <v>546</v>
      </c>
      <c r="F55" s="107" t="s">
        <v>546</v>
      </c>
      <c r="G55" s="27" t="s">
        <v>547</v>
      </c>
      <c r="H55" s="64"/>
    </row>
  </sheetData>
  <mergeCells count="50">
    <mergeCell ref="A2:G3"/>
    <mergeCell ref="A4:F4"/>
    <mergeCell ref="B5:F5"/>
    <mergeCell ref="C6:F6"/>
    <mergeCell ref="D7:F7"/>
    <mergeCell ref="D8:F8"/>
    <mergeCell ref="D9:F9"/>
    <mergeCell ref="E10:F10"/>
    <mergeCell ref="E11:F11"/>
    <mergeCell ref="D12:F12"/>
    <mergeCell ref="D13:F13"/>
    <mergeCell ref="D14:F14"/>
    <mergeCell ref="D15:F15"/>
    <mergeCell ref="D16:F16"/>
    <mergeCell ref="D17:F17"/>
    <mergeCell ref="E18:F18"/>
    <mergeCell ref="E22:F22"/>
    <mergeCell ref="E23:F23"/>
    <mergeCell ref="E24:F24"/>
    <mergeCell ref="E25:F25"/>
    <mergeCell ref="E26:F26"/>
    <mergeCell ref="E27:F27"/>
    <mergeCell ref="E28:F28"/>
    <mergeCell ref="E29:F29"/>
    <mergeCell ref="E30:F30"/>
    <mergeCell ref="E31:F31"/>
    <mergeCell ref="D32:F32"/>
    <mergeCell ref="B33:F33"/>
    <mergeCell ref="C34:F34"/>
    <mergeCell ref="C35:F35"/>
    <mergeCell ref="C36:F36"/>
    <mergeCell ref="D37:F37"/>
    <mergeCell ref="E38:F38"/>
    <mergeCell ref="E39:F39"/>
    <mergeCell ref="E40:F40"/>
    <mergeCell ref="D41:F41"/>
    <mergeCell ref="D42:F42"/>
    <mergeCell ref="D43:F43"/>
    <mergeCell ref="C44:F44"/>
    <mergeCell ref="B45:F45"/>
    <mergeCell ref="C46:F46"/>
    <mergeCell ref="C47:F47"/>
    <mergeCell ref="C48:F48"/>
    <mergeCell ref="D49:F49"/>
    <mergeCell ref="E50:F50"/>
    <mergeCell ref="E51:F51"/>
    <mergeCell ref="E52:F52"/>
    <mergeCell ref="D53:F53"/>
    <mergeCell ref="D54:F54"/>
    <mergeCell ref="C55:F55"/>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D16"/>
  <sheetViews>
    <sheetView workbookViewId="0">
      <selection activeCell="D4" sqref="D4"/>
    </sheetView>
  </sheetViews>
  <sheetFormatPr defaultRowHeight="15" x14ac:dyDescent="0.25"/>
  <cols>
    <col min="1" max="1" width="10" customWidth="1"/>
    <col min="2" max="2" width="50" customWidth="1"/>
    <col min="4" max="4" width="25" customWidth="1"/>
  </cols>
  <sheetData>
    <row r="2" spans="1:4" x14ac:dyDescent="0.25">
      <c r="A2" s="95" t="s">
        <v>37</v>
      </c>
      <c r="B2" s="96" t="s">
        <v>37</v>
      </c>
      <c r="C2" s="113" t="s">
        <v>37</v>
      </c>
      <c r="D2" s="42" t="s">
        <v>495</v>
      </c>
    </row>
    <row r="3" spans="1:4" x14ac:dyDescent="0.25">
      <c r="A3" s="101" t="s">
        <v>37</v>
      </c>
      <c r="B3" s="102" t="s">
        <v>37</v>
      </c>
      <c r="C3" s="115" t="s">
        <v>37</v>
      </c>
      <c r="D3" s="27" t="s">
        <v>106</v>
      </c>
    </row>
    <row r="4" spans="1:4" x14ac:dyDescent="0.25">
      <c r="A4" s="93" t="s">
        <v>548</v>
      </c>
      <c r="B4" s="94" t="s">
        <v>548</v>
      </c>
      <c r="C4" s="7" t="s">
        <v>106</v>
      </c>
      <c r="D4" s="59">
        <f>MAX(D5,D6,D7)</f>
        <v>0</v>
      </c>
    </row>
    <row r="5" spans="1:4" x14ac:dyDescent="0.25">
      <c r="A5" s="4" t="s">
        <v>7</v>
      </c>
      <c r="B5" s="5" t="s">
        <v>549</v>
      </c>
      <c r="C5" s="7" t="s">
        <v>107</v>
      </c>
      <c r="D5" s="11"/>
    </row>
    <row r="6" spans="1:4" x14ac:dyDescent="0.25">
      <c r="A6" s="8"/>
      <c r="B6" s="5" t="s">
        <v>550</v>
      </c>
      <c r="C6" s="7" t="s">
        <v>108</v>
      </c>
      <c r="D6" s="65">
        <f>'I_03.00'!E4</f>
        <v>0</v>
      </c>
    </row>
    <row r="7" spans="1:4" x14ac:dyDescent="0.25">
      <c r="A7" s="8"/>
      <c r="B7" s="5" t="s">
        <v>551</v>
      </c>
      <c r="C7" s="7" t="s">
        <v>109</v>
      </c>
      <c r="D7" s="65">
        <f>'I_04.00'!F4</f>
        <v>0</v>
      </c>
    </row>
    <row r="8" spans="1:4" x14ac:dyDescent="0.25">
      <c r="A8" s="18" t="s">
        <v>552</v>
      </c>
      <c r="B8" s="5" t="s">
        <v>553</v>
      </c>
      <c r="C8" s="7" t="s">
        <v>110</v>
      </c>
      <c r="D8" s="11"/>
    </row>
    <row r="9" spans="1:4" x14ac:dyDescent="0.25">
      <c r="A9" s="8"/>
      <c r="B9" s="5" t="s">
        <v>554</v>
      </c>
      <c r="C9" s="7" t="s">
        <v>111</v>
      </c>
      <c r="D9" s="11"/>
    </row>
    <row r="10" spans="1:4" x14ac:dyDescent="0.25">
      <c r="A10" s="8"/>
      <c r="B10" s="5" t="s">
        <v>555</v>
      </c>
      <c r="C10" s="7" t="s">
        <v>112</v>
      </c>
      <c r="D10" s="11"/>
    </row>
    <row r="11" spans="1:4" x14ac:dyDescent="0.25">
      <c r="A11" s="8"/>
      <c r="B11" s="5" t="s">
        <v>556</v>
      </c>
      <c r="C11" s="7" t="s">
        <v>127</v>
      </c>
      <c r="D11" s="11"/>
    </row>
    <row r="12" spans="1:4" x14ac:dyDescent="0.25">
      <c r="A12" s="8"/>
      <c r="B12" s="5" t="s">
        <v>557</v>
      </c>
      <c r="C12" s="7" t="s">
        <v>129</v>
      </c>
      <c r="D12" s="11"/>
    </row>
    <row r="13" spans="1:4" x14ac:dyDescent="0.25">
      <c r="A13" s="8"/>
      <c r="B13" s="5" t="s">
        <v>558</v>
      </c>
      <c r="C13" s="7" t="s">
        <v>131</v>
      </c>
      <c r="D13" s="11"/>
    </row>
    <row r="14" spans="1:4" x14ac:dyDescent="0.25">
      <c r="A14" s="18" t="s">
        <v>559</v>
      </c>
      <c r="B14" s="5" t="s">
        <v>560</v>
      </c>
      <c r="C14" s="7" t="s">
        <v>133</v>
      </c>
      <c r="D14" s="11"/>
    </row>
    <row r="15" spans="1:4" x14ac:dyDescent="0.25">
      <c r="A15" s="8"/>
      <c r="B15" s="5" t="s">
        <v>561</v>
      </c>
      <c r="C15" s="7" t="s">
        <v>135</v>
      </c>
      <c r="D15" s="11"/>
    </row>
    <row r="16" spans="1:4" x14ac:dyDescent="0.25">
      <c r="A16" s="8"/>
      <c r="B16" s="5" t="s">
        <v>562</v>
      </c>
      <c r="C16" s="7" t="s">
        <v>137</v>
      </c>
      <c r="D16" s="58">
        <f>IF(AND(D8="",D9="",D10="",D11="",D12="",D13=""),SUM(D4,D14:D15),IF(AND(D8=0,D9=0,D10=0,D11=0,D12=0,D13=0),SUM(D4,D14:D15),SUM(D8:D13,D14:D15)))</f>
        <v>0</v>
      </c>
    </row>
  </sheetData>
  <mergeCells count="2">
    <mergeCell ref="A2:C3"/>
    <mergeCell ref="A4:B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C9"/>
  <sheetViews>
    <sheetView workbookViewId="0">
      <selection activeCell="C12" sqref="C12"/>
    </sheetView>
  </sheetViews>
  <sheetFormatPr defaultRowHeight="15" x14ac:dyDescent="0.25"/>
  <cols>
    <col min="1" max="1" width="50" customWidth="1"/>
    <col min="3" max="3" width="25" customWidth="1"/>
  </cols>
  <sheetData>
    <row r="2" spans="1:3" x14ac:dyDescent="0.25">
      <c r="A2" s="95" t="s">
        <v>39</v>
      </c>
      <c r="B2" s="113" t="s">
        <v>39</v>
      </c>
      <c r="C2" s="42" t="s">
        <v>495</v>
      </c>
    </row>
    <row r="3" spans="1:3" x14ac:dyDescent="0.25">
      <c r="A3" s="101" t="s">
        <v>39</v>
      </c>
      <c r="B3" s="115" t="s">
        <v>39</v>
      </c>
      <c r="C3" s="27" t="s">
        <v>106</v>
      </c>
    </row>
    <row r="4" spans="1:3" x14ac:dyDescent="0.25">
      <c r="A4" s="5" t="s">
        <v>563</v>
      </c>
      <c r="B4" s="7" t="s">
        <v>106</v>
      </c>
      <c r="C4" s="68" t="e">
        <f>'I_01.00'!H6/'I_02.01'!D4</f>
        <v>#DIV/0!</v>
      </c>
    </row>
    <row r="5" spans="1:3" x14ac:dyDescent="0.25">
      <c r="A5" s="5" t="s">
        <v>564</v>
      </c>
      <c r="B5" s="7" t="s">
        <v>107</v>
      </c>
      <c r="C5" s="65">
        <f>'I_01.00'!H6-('I_02.01'!D4*56%)</f>
        <v>0</v>
      </c>
    </row>
    <row r="6" spans="1:3" x14ac:dyDescent="0.25">
      <c r="A6" s="5" t="s">
        <v>565</v>
      </c>
      <c r="B6" s="7" t="s">
        <v>108</v>
      </c>
      <c r="C6" s="26" t="e">
        <f>'I_01.00'!H5/'I_02.01'!D4</f>
        <v>#DIV/0!</v>
      </c>
    </row>
    <row r="7" spans="1:3" x14ac:dyDescent="0.25">
      <c r="A7" s="5" t="s">
        <v>566</v>
      </c>
      <c r="B7" s="7" t="s">
        <v>109</v>
      </c>
      <c r="C7" s="65">
        <f>'I_01.00'!H5-('I_02.01'!D4*75%)</f>
        <v>0</v>
      </c>
    </row>
    <row r="8" spans="1:3" x14ac:dyDescent="0.25">
      <c r="A8" s="5" t="s">
        <v>567</v>
      </c>
      <c r="B8" s="7" t="s">
        <v>110</v>
      </c>
      <c r="C8" s="26" t="e">
        <f>'I_01.00'!H4/'I_02.01'!D4</f>
        <v>#DIV/0!</v>
      </c>
    </row>
    <row r="9" spans="1:3" x14ac:dyDescent="0.25">
      <c r="A9" s="9" t="s">
        <v>568</v>
      </c>
      <c r="B9" s="7" t="s">
        <v>111</v>
      </c>
      <c r="C9" s="65">
        <f>'I_01.00'!H4-('I_02.01'!D4*100%)</f>
        <v>0</v>
      </c>
    </row>
  </sheetData>
  <mergeCells count="1">
    <mergeCell ref="A2:B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E24"/>
  <sheetViews>
    <sheetView workbookViewId="0">
      <selection activeCell="E4" sqref="E4"/>
    </sheetView>
  </sheetViews>
  <sheetFormatPr defaultRowHeight="15" x14ac:dyDescent="0.25"/>
  <cols>
    <col min="1" max="2" width="10" customWidth="1"/>
    <col min="3" max="3" width="50" customWidth="1"/>
    <col min="5" max="5" width="25" customWidth="1"/>
  </cols>
  <sheetData>
    <row r="2" spans="1:5" x14ac:dyDescent="0.25">
      <c r="A2" s="95" t="s">
        <v>41</v>
      </c>
      <c r="B2" s="96" t="s">
        <v>41</v>
      </c>
      <c r="C2" s="96" t="s">
        <v>41</v>
      </c>
      <c r="D2" s="113" t="s">
        <v>41</v>
      </c>
      <c r="E2" s="42" t="s">
        <v>495</v>
      </c>
    </row>
    <row r="3" spans="1:5" x14ac:dyDescent="0.25">
      <c r="A3" s="101" t="s">
        <v>41</v>
      </c>
      <c r="B3" s="102" t="s">
        <v>41</v>
      </c>
      <c r="C3" s="102" t="s">
        <v>41</v>
      </c>
      <c r="D3" s="115" t="s">
        <v>41</v>
      </c>
      <c r="E3" s="27" t="s">
        <v>106</v>
      </c>
    </row>
    <row r="4" spans="1:5" x14ac:dyDescent="0.25">
      <c r="A4" s="93" t="s">
        <v>550</v>
      </c>
      <c r="B4" s="94" t="s">
        <v>550</v>
      </c>
      <c r="C4" s="94" t="s">
        <v>550</v>
      </c>
      <c r="D4" s="7" t="s">
        <v>106</v>
      </c>
      <c r="E4" s="59">
        <f>E5*25%</f>
        <v>0</v>
      </c>
    </row>
    <row r="5" spans="1:5" x14ac:dyDescent="0.25">
      <c r="A5" s="93" t="s">
        <v>569</v>
      </c>
      <c r="B5" s="94" t="s">
        <v>569</v>
      </c>
      <c r="C5" s="94" t="s">
        <v>569</v>
      </c>
      <c r="D5" s="7" t="s">
        <v>107</v>
      </c>
      <c r="E5" s="58">
        <f>E6+E8</f>
        <v>0</v>
      </c>
    </row>
    <row r="6" spans="1:5" x14ac:dyDescent="0.25">
      <c r="A6" s="4" t="s">
        <v>7</v>
      </c>
      <c r="B6" s="91" t="s">
        <v>570</v>
      </c>
      <c r="C6" s="92" t="s">
        <v>570</v>
      </c>
      <c r="D6" s="7" t="s">
        <v>108</v>
      </c>
      <c r="E6" s="11"/>
    </row>
    <row r="7" spans="1:5" x14ac:dyDescent="0.25">
      <c r="A7" s="8"/>
      <c r="B7" s="4" t="s">
        <v>7</v>
      </c>
      <c r="C7" s="5" t="s">
        <v>571</v>
      </c>
      <c r="D7" s="7" t="s">
        <v>109</v>
      </c>
      <c r="E7" s="11"/>
    </row>
    <row r="8" spans="1:5" x14ac:dyDescent="0.25">
      <c r="A8" s="8"/>
      <c r="B8" s="91" t="s">
        <v>572</v>
      </c>
      <c r="C8" s="92" t="s">
        <v>572</v>
      </c>
      <c r="D8" s="7" t="s">
        <v>110</v>
      </c>
      <c r="E8" s="58">
        <f>E9+E10+E11+E12+E13+E14+E15+E16+E17+E18+E19+E20+E21+E22</f>
        <v>0</v>
      </c>
    </row>
    <row r="9" spans="1:5" x14ac:dyDescent="0.25">
      <c r="A9" s="8"/>
      <c r="B9" s="4" t="s">
        <v>7</v>
      </c>
      <c r="C9" s="5" t="s">
        <v>573</v>
      </c>
      <c r="D9" s="7" t="s">
        <v>111</v>
      </c>
      <c r="E9" s="11"/>
    </row>
    <row r="10" spans="1:5" x14ac:dyDescent="0.25">
      <c r="A10" s="8"/>
      <c r="B10" s="8"/>
      <c r="C10" s="5" t="s">
        <v>574</v>
      </c>
      <c r="D10" s="7" t="s">
        <v>112</v>
      </c>
      <c r="E10" s="11"/>
    </row>
    <row r="11" spans="1:5" x14ac:dyDescent="0.25">
      <c r="A11" s="8"/>
      <c r="B11" s="8"/>
      <c r="C11" s="5" t="s">
        <v>575</v>
      </c>
      <c r="D11" s="7" t="s">
        <v>127</v>
      </c>
      <c r="E11" s="11"/>
    </row>
    <row r="12" spans="1:5" x14ac:dyDescent="0.25">
      <c r="A12" s="8"/>
      <c r="B12" s="8"/>
      <c r="C12" s="5" t="s">
        <v>576</v>
      </c>
      <c r="D12" s="7" t="s">
        <v>129</v>
      </c>
      <c r="E12" s="11"/>
    </row>
    <row r="13" spans="1:5" x14ac:dyDescent="0.25">
      <c r="A13" s="8"/>
      <c r="B13" s="8"/>
      <c r="C13" s="5" t="s">
        <v>577</v>
      </c>
      <c r="D13" s="7" t="s">
        <v>131</v>
      </c>
      <c r="E13" s="11"/>
    </row>
    <row r="14" spans="1:5" x14ac:dyDescent="0.25">
      <c r="A14" s="8"/>
      <c r="B14" s="8"/>
      <c r="C14" s="5" t="s">
        <v>578</v>
      </c>
      <c r="D14" s="7" t="s">
        <v>133</v>
      </c>
      <c r="E14" s="11"/>
    </row>
    <row r="15" spans="1:5" x14ac:dyDescent="0.25">
      <c r="A15" s="8"/>
      <c r="B15" s="8"/>
      <c r="C15" s="5" t="s">
        <v>579</v>
      </c>
      <c r="D15" s="7" t="s">
        <v>135</v>
      </c>
      <c r="E15" s="11"/>
    </row>
    <row r="16" spans="1:5" x14ac:dyDescent="0.25">
      <c r="A16" s="8"/>
      <c r="B16" s="8"/>
      <c r="C16" s="5" t="s">
        <v>580</v>
      </c>
      <c r="D16" s="7" t="s">
        <v>137</v>
      </c>
      <c r="E16" s="11"/>
    </row>
    <row r="17" spans="1:5" x14ac:dyDescent="0.25">
      <c r="A17" s="8"/>
      <c r="B17" s="8"/>
      <c r="C17" s="5" t="s">
        <v>581</v>
      </c>
      <c r="D17" s="7" t="s">
        <v>139</v>
      </c>
      <c r="E17" s="11"/>
    </row>
    <row r="18" spans="1:5" x14ac:dyDescent="0.25">
      <c r="A18" s="8"/>
      <c r="B18" s="8"/>
      <c r="C18" s="5" t="s">
        <v>582</v>
      </c>
      <c r="D18" s="7" t="s">
        <v>141</v>
      </c>
      <c r="E18" s="11"/>
    </row>
    <row r="19" spans="1:5" x14ac:dyDescent="0.25">
      <c r="A19" s="8"/>
      <c r="B19" s="8"/>
      <c r="C19" s="5" t="s">
        <v>583</v>
      </c>
      <c r="D19" s="7" t="s">
        <v>143</v>
      </c>
      <c r="E19" s="11"/>
    </row>
    <row r="20" spans="1:5" x14ac:dyDescent="0.25">
      <c r="A20" s="8"/>
      <c r="B20" s="8"/>
      <c r="C20" s="5" t="s">
        <v>584</v>
      </c>
      <c r="D20" s="7" t="s">
        <v>145</v>
      </c>
      <c r="E20" s="11"/>
    </row>
    <row r="21" spans="1:5" x14ac:dyDescent="0.25">
      <c r="A21" s="8"/>
      <c r="B21" s="8"/>
      <c r="C21" s="5" t="s">
        <v>585</v>
      </c>
      <c r="D21" s="7" t="s">
        <v>147</v>
      </c>
      <c r="E21" s="11"/>
    </row>
    <row r="22" spans="1:5" x14ac:dyDescent="0.25">
      <c r="A22" s="8"/>
      <c r="B22" s="8"/>
      <c r="C22" s="5" t="s">
        <v>586</v>
      </c>
      <c r="D22" s="7" t="s">
        <v>149</v>
      </c>
      <c r="E22" s="11"/>
    </row>
    <row r="23" spans="1:5" x14ac:dyDescent="0.25">
      <c r="A23" s="93" t="s">
        <v>587</v>
      </c>
      <c r="B23" s="94" t="s">
        <v>587</v>
      </c>
      <c r="C23" s="94" t="s">
        <v>587</v>
      </c>
      <c r="D23" s="7" t="s">
        <v>151</v>
      </c>
      <c r="E23" s="11"/>
    </row>
    <row r="24" spans="1:5" x14ac:dyDescent="0.25">
      <c r="A24" s="116" t="s">
        <v>588</v>
      </c>
      <c r="B24" s="117" t="s">
        <v>588</v>
      </c>
      <c r="C24" s="117" t="s">
        <v>588</v>
      </c>
      <c r="D24" s="7" t="s">
        <v>153</v>
      </c>
      <c r="E24" s="24">
        <f>IFERROR((E23-E5)/E5,0)</f>
        <v>0</v>
      </c>
    </row>
  </sheetData>
  <mergeCells count="7">
    <mergeCell ref="A23:C23"/>
    <mergeCell ref="A24:C24"/>
    <mergeCell ref="A2:D3"/>
    <mergeCell ref="A4:C4"/>
    <mergeCell ref="A5:C5"/>
    <mergeCell ref="B6:C6"/>
    <mergeCell ref="B8:C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19"/>
  <sheetViews>
    <sheetView workbookViewId="0">
      <selection activeCell="F27" sqref="F27"/>
    </sheetView>
  </sheetViews>
  <sheetFormatPr defaultRowHeight="15" x14ac:dyDescent="0.25"/>
  <cols>
    <col min="1" max="2" width="10" customWidth="1"/>
    <col min="3" max="3" width="50" customWidth="1"/>
    <col min="5" max="6" width="25" customWidth="1"/>
  </cols>
  <sheetData>
    <row r="2" spans="1:6" x14ac:dyDescent="0.25">
      <c r="A2" s="95" t="s">
        <v>43</v>
      </c>
      <c r="B2" s="96" t="s">
        <v>43</v>
      </c>
      <c r="C2" s="96" t="s">
        <v>43</v>
      </c>
      <c r="D2" s="113" t="s">
        <v>43</v>
      </c>
      <c r="E2" s="41" t="s">
        <v>589</v>
      </c>
      <c r="F2" s="42" t="s">
        <v>590</v>
      </c>
    </row>
    <row r="3" spans="1:6" x14ac:dyDescent="0.25">
      <c r="A3" s="98" t="s">
        <v>43</v>
      </c>
      <c r="B3" s="99" t="s">
        <v>43</v>
      </c>
      <c r="C3" s="99" t="s">
        <v>43</v>
      </c>
      <c r="D3" s="115" t="s">
        <v>43</v>
      </c>
      <c r="E3" s="7" t="s">
        <v>106</v>
      </c>
      <c r="F3" s="27" t="s">
        <v>107</v>
      </c>
    </row>
    <row r="4" spans="1:6" x14ac:dyDescent="0.25">
      <c r="A4" s="93" t="s">
        <v>591</v>
      </c>
      <c r="B4" s="94" t="s">
        <v>591</v>
      </c>
      <c r="C4" s="94" t="s">
        <v>591</v>
      </c>
      <c r="D4" s="7" t="s">
        <v>106</v>
      </c>
      <c r="E4" s="67"/>
      <c r="F4" s="66">
        <f>F5+F12+F15</f>
        <v>0</v>
      </c>
    </row>
    <row r="5" spans="1:6" x14ac:dyDescent="0.25">
      <c r="A5" s="4" t="s">
        <v>7</v>
      </c>
      <c r="B5" s="93" t="s">
        <v>592</v>
      </c>
      <c r="C5" s="94" t="s">
        <v>592</v>
      </c>
      <c r="D5" s="7" t="s">
        <v>107</v>
      </c>
      <c r="E5" s="13"/>
      <c r="F5" s="15">
        <f>F6+F7+F8+F9+F10+F11</f>
        <v>0</v>
      </c>
    </row>
    <row r="6" spans="1:6" x14ac:dyDescent="0.25">
      <c r="A6" s="8"/>
      <c r="B6" s="4" t="s">
        <v>7</v>
      </c>
      <c r="C6" s="16" t="s">
        <v>593</v>
      </c>
      <c r="D6" s="7" t="s">
        <v>108</v>
      </c>
      <c r="E6" s="65">
        <f>IFERROR(AVERAGE('I_06.02'!E5:P5),0)</f>
        <v>0</v>
      </c>
      <c r="F6" s="15">
        <f>E6*0.02%</f>
        <v>0</v>
      </c>
    </row>
    <row r="7" spans="1:6" x14ac:dyDescent="0.25">
      <c r="A7" s="8"/>
      <c r="B7" s="8"/>
      <c r="C7" s="16" t="s">
        <v>594</v>
      </c>
      <c r="D7" s="7" t="s">
        <v>109</v>
      </c>
      <c r="E7" s="65">
        <f>IFERROR(AVERAGE('I_06.04'!C5:H5),0)</f>
        <v>0</v>
      </c>
      <c r="F7" s="15">
        <f>E7*0.4%</f>
        <v>0</v>
      </c>
    </row>
    <row r="8" spans="1:6" x14ac:dyDescent="0.25">
      <c r="A8" s="8"/>
      <c r="B8" s="8"/>
      <c r="C8" s="16" t="s">
        <v>595</v>
      </c>
      <c r="D8" s="7" t="s">
        <v>110</v>
      </c>
      <c r="E8" s="65">
        <f>IFERROR(AVERAGE('I_06.04'!C6:H6),0)</f>
        <v>0</v>
      </c>
      <c r="F8" s="15">
        <f>E8*0.5%</f>
        <v>0</v>
      </c>
    </row>
    <row r="9" spans="1:6" x14ac:dyDescent="0.25">
      <c r="A9" s="8"/>
      <c r="B9" s="8"/>
      <c r="C9" s="16" t="s">
        <v>596</v>
      </c>
      <c r="D9" s="7" t="s">
        <v>111</v>
      </c>
      <c r="E9" s="65">
        <f>IFERROR(AVERAGE('I_06.06'!D5:I5),0)</f>
        <v>0</v>
      </c>
      <c r="F9" s="15">
        <f>E9*0.04%</f>
        <v>0</v>
      </c>
    </row>
    <row r="10" spans="1:6" x14ac:dyDescent="0.25">
      <c r="A10" s="8"/>
      <c r="B10" s="8"/>
      <c r="C10" s="16" t="s">
        <v>597</v>
      </c>
      <c r="D10" s="7" t="s">
        <v>112</v>
      </c>
      <c r="E10" s="65">
        <f>IFERROR(AVERAGE('I_06.08'!D5:F5),0)</f>
        <v>0</v>
      </c>
      <c r="F10" s="15">
        <f>E10*0.1%</f>
        <v>0</v>
      </c>
    </row>
    <row r="11" spans="1:6" x14ac:dyDescent="0.25">
      <c r="A11" s="8"/>
      <c r="B11" s="8"/>
      <c r="C11" s="16" t="s">
        <v>598</v>
      </c>
      <c r="D11" s="7" t="s">
        <v>127</v>
      </c>
      <c r="E11" s="65">
        <f>IFERROR(AVERAGE('I_06.08'!D8:F8),0)</f>
        <v>0</v>
      </c>
      <c r="F11" s="15">
        <f>E11*0.01%</f>
        <v>0</v>
      </c>
    </row>
    <row r="12" spans="1:6" x14ac:dyDescent="0.25">
      <c r="A12" s="8"/>
      <c r="B12" s="93" t="s">
        <v>599</v>
      </c>
      <c r="C12" s="94" t="s">
        <v>599</v>
      </c>
      <c r="D12" s="7" t="s">
        <v>129</v>
      </c>
      <c r="E12" s="13"/>
      <c r="F12" s="15">
        <f>F13+F14</f>
        <v>0</v>
      </c>
    </row>
    <row r="13" spans="1:6" x14ac:dyDescent="0.25">
      <c r="A13" s="8"/>
      <c r="B13" s="4" t="s">
        <v>7</v>
      </c>
      <c r="C13" s="16" t="s">
        <v>600</v>
      </c>
      <c r="D13" s="7" t="s">
        <v>131</v>
      </c>
      <c r="E13" s="13"/>
      <c r="F13" s="65">
        <f>'I_06.09'!F4</f>
        <v>0</v>
      </c>
    </row>
    <row r="14" spans="1:6" x14ac:dyDescent="0.25">
      <c r="A14" s="8"/>
      <c r="B14" s="8"/>
      <c r="C14" s="16" t="s">
        <v>601</v>
      </c>
      <c r="D14" s="7" t="s">
        <v>133</v>
      </c>
      <c r="E14" s="65">
        <f>SUM('I_06.10'!F5:F12)</f>
        <v>0</v>
      </c>
      <c r="F14" s="15">
        <f>E14*1.3</f>
        <v>0</v>
      </c>
    </row>
    <row r="15" spans="1:6" x14ac:dyDescent="0.25">
      <c r="A15" s="8"/>
      <c r="B15" s="93" t="s">
        <v>602</v>
      </c>
      <c r="C15" s="94" t="s">
        <v>602</v>
      </c>
      <c r="D15" s="7" t="s">
        <v>135</v>
      </c>
      <c r="E15" s="13"/>
      <c r="F15" s="15">
        <f>F16+F17+F18+F19</f>
        <v>0</v>
      </c>
    </row>
    <row r="16" spans="1:6" x14ac:dyDescent="0.25">
      <c r="A16" s="8"/>
      <c r="B16" s="4" t="s">
        <v>7</v>
      </c>
      <c r="C16" s="16" t="s">
        <v>603</v>
      </c>
      <c r="D16" s="7" t="s">
        <v>137</v>
      </c>
      <c r="E16" s="13"/>
      <c r="F16" s="65">
        <f>'I_06.11'!E4+'I_06.11'!E5+'I_06.11'!E9</f>
        <v>0</v>
      </c>
    </row>
    <row r="17" spans="1:6" x14ac:dyDescent="0.25">
      <c r="A17" s="8"/>
      <c r="B17" s="8"/>
      <c r="C17" s="16" t="s">
        <v>604</v>
      </c>
      <c r="D17" s="7" t="s">
        <v>139</v>
      </c>
      <c r="E17" s="65">
        <f>IFERROR(AVERAGE('I_06.13'!C5:H5),0)</f>
        <v>0</v>
      </c>
      <c r="F17" s="15">
        <f>E17*0.1%</f>
        <v>0</v>
      </c>
    </row>
    <row r="18" spans="1:6" x14ac:dyDescent="0.25">
      <c r="A18" s="8"/>
      <c r="B18" s="8"/>
      <c r="C18" s="16" t="s">
        <v>605</v>
      </c>
      <c r="D18" s="7" t="s">
        <v>141</v>
      </c>
      <c r="E18" s="65">
        <f>IFERROR(AVERAGE('I_06.13'!C6:H6),0)</f>
        <v>0</v>
      </c>
      <c r="F18" s="15">
        <f>E18*0.01%</f>
        <v>0</v>
      </c>
    </row>
    <row r="19" spans="1:6" x14ac:dyDescent="0.25">
      <c r="A19" s="17"/>
      <c r="B19" s="17"/>
      <c r="C19" s="9" t="s">
        <v>606</v>
      </c>
      <c r="D19" s="7" t="s">
        <v>143</v>
      </c>
      <c r="E19" s="13"/>
      <c r="F19" s="65">
        <f>SUM('I_07.00'!K5:K13)</f>
        <v>0</v>
      </c>
    </row>
  </sheetData>
  <mergeCells count="5">
    <mergeCell ref="A2:D3"/>
    <mergeCell ref="A4:C4"/>
    <mergeCell ref="B5:C5"/>
    <mergeCell ref="B12:C12"/>
    <mergeCell ref="B15:C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D32"/>
  <sheetViews>
    <sheetView workbookViewId="0">
      <selection activeCell="D11" sqref="D11"/>
    </sheetView>
  </sheetViews>
  <sheetFormatPr defaultRowHeight="15" x14ac:dyDescent="0.25"/>
  <cols>
    <col min="1" max="1" width="10" customWidth="1"/>
    <col min="2" max="2" width="50" customWidth="1"/>
    <col min="4" max="4" width="25" customWidth="1"/>
  </cols>
  <sheetData>
    <row r="2" spans="1:4" x14ac:dyDescent="0.25">
      <c r="A2" s="95" t="s">
        <v>45</v>
      </c>
      <c r="B2" s="96" t="s">
        <v>45</v>
      </c>
      <c r="C2" s="113" t="s">
        <v>45</v>
      </c>
      <c r="D2" s="42" t="s">
        <v>495</v>
      </c>
    </row>
    <row r="3" spans="1:4" x14ac:dyDescent="0.25">
      <c r="A3" s="101" t="s">
        <v>45</v>
      </c>
      <c r="B3" s="102" t="s">
        <v>45</v>
      </c>
      <c r="C3" s="115" t="s">
        <v>45</v>
      </c>
      <c r="D3" s="27" t="s">
        <v>106</v>
      </c>
    </row>
    <row r="4" spans="1:4" x14ac:dyDescent="0.25">
      <c r="A4" s="91" t="s">
        <v>607</v>
      </c>
      <c r="B4" s="92" t="s">
        <v>607</v>
      </c>
      <c r="C4" s="7" t="s">
        <v>106</v>
      </c>
      <c r="D4" s="71"/>
    </row>
    <row r="5" spans="1:4" x14ac:dyDescent="0.25">
      <c r="A5" s="91" t="s">
        <v>608</v>
      </c>
      <c r="B5" s="92" t="s">
        <v>608</v>
      </c>
      <c r="C5" s="7" t="s">
        <v>107</v>
      </c>
      <c r="D5" s="11"/>
    </row>
    <row r="6" spans="1:4" x14ac:dyDescent="0.25">
      <c r="A6" s="91" t="s">
        <v>609</v>
      </c>
      <c r="B6" s="92" t="s">
        <v>609</v>
      </c>
      <c r="C6" s="7" t="s">
        <v>108</v>
      </c>
      <c r="D6" s="11"/>
    </row>
    <row r="7" spans="1:4" x14ac:dyDescent="0.25">
      <c r="A7" s="91" t="s">
        <v>596</v>
      </c>
      <c r="B7" s="92" t="s">
        <v>596</v>
      </c>
      <c r="C7" s="7" t="s">
        <v>109</v>
      </c>
      <c r="D7" s="11"/>
    </row>
    <row r="8" spans="1:4" x14ac:dyDescent="0.25">
      <c r="A8" s="91" t="s">
        <v>610</v>
      </c>
      <c r="B8" s="92" t="s">
        <v>610</v>
      </c>
      <c r="C8" s="7" t="s">
        <v>110</v>
      </c>
      <c r="D8" s="11"/>
    </row>
    <row r="9" spans="1:4" x14ac:dyDescent="0.25">
      <c r="A9" s="91" t="s">
        <v>611</v>
      </c>
      <c r="B9" s="92" t="s">
        <v>611</v>
      </c>
      <c r="C9" s="7" t="s">
        <v>111</v>
      </c>
      <c r="D9" s="11"/>
    </row>
    <row r="10" spans="1:4" x14ac:dyDescent="0.25">
      <c r="A10" s="91" t="s">
        <v>612</v>
      </c>
      <c r="B10" s="92" t="s">
        <v>612</v>
      </c>
      <c r="C10" s="7" t="s">
        <v>112</v>
      </c>
      <c r="D10" s="11"/>
    </row>
    <row r="11" spans="1:4" x14ac:dyDescent="0.25">
      <c r="A11" s="91" t="s">
        <v>601</v>
      </c>
      <c r="B11" s="92" t="s">
        <v>601</v>
      </c>
      <c r="C11" s="7" t="s">
        <v>127</v>
      </c>
      <c r="D11" s="11"/>
    </row>
    <row r="12" spans="1:4" x14ac:dyDescent="0.25">
      <c r="A12" s="91" t="s">
        <v>603</v>
      </c>
      <c r="B12" s="92" t="s">
        <v>603</v>
      </c>
      <c r="C12" s="7" t="s">
        <v>129</v>
      </c>
      <c r="D12" s="11"/>
    </row>
    <row r="13" spans="1:4" x14ac:dyDescent="0.25">
      <c r="A13" s="91" t="s">
        <v>613</v>
      </c>
      <c r="B13" s="92" t="s">
        <v>613</v>
      </c>
      <c r="C13" s="7" t="s">
        <v>131</v>
      </c>
      <c r="D13" s="11"/>
    </row>
    <row r="14" spans="1:4" x14ac:dyDescent="0.25">
      <c r="A14" s="91" t="s">
        <v>614</v>
      </c>
      <c r="B14" s="92" t="s">
        <v>614</v>
      </c>
      <c r="C14" s="7" t="s">
        <v>133</v>
      </c>
      <c r="D14" s="11"/>
    </row>
    <row r="15" spans="1:4" x14ac:dyDescent="0.25">
      <c r="A15" s="4" t="s">
        <v>7</v>
      </c>
      <c r="B15" s="16" t="s">
        <v>615</v>
      </c>
      <c r="C15" s="7" t="s">
        <v>135</v>
      </c>
      <c r="D15" s="11"/>
    </row>
    <row r="16" spans="1:4" x14ac:dyDescent="0.25">
      <c r="A16" s="8"/>
      <c r="B16" s="16" t="s">
        <v>616</v>
      </c>
      <c r="C16" s="7" t="s">
        <v>137</v>
      </c>
      <c r="D16" s="11"/>
    </row>
    <row r="17" spans="1:4" x14ac:dyDescent="0.25">
      <c r="A17" s="8"/>
      <c r="B17" s="16" t="s">
        <v>617</v>
      </c>
      <c r="C17" s="7" t="s">
        <v>139</v>
      </c>
      <c r="D17" s="11"/>
    </row>
    <row r="18" spans="1:4" x14ac:dyDescent="0.25">
      <c r="A18" s="8"/>
      <c r="B18" s="16" t="s">
        <v>618</v>
      </c>
      <c r="C18" s="7" t="s">
        <v>141</v>
      </c>
      <c r="D18" s="11"/>
    </row>
    <row r="19" spans="1:4" x14ac:dyDescent="0.25">
      <c r="A19" s="8"/>
      <c r="B19" s="16" t="s">
        <v>619</v>
      </c>
      <c r="C19" s="7" t="s">
        <v>143</v>
      </c>
      <c r="D19" s="11"/>
    </row>
    <row r="20" spans="1:4" x14ac:dyDescent="0.25">
      <c r="A20" s="8"/>
      <c r="B20" s="16" t="s">
        <v>620</v>
      </c>
      <c r="C20" s="7" t="s">
        <v>145</v>
      </c>
      <c r="D20" s="11"/>
    </row>
    <row r="21" spans="1:4" x14ac:dyDescent="0.25">
      <c r="A21" s="8"/>
      <c r="B21" s="16" t="s">
        <v>621</v>
      </c>
      <c r="C21" s="7" t="s">
        <v>147</v>
      </c>
      <c r="D21" s="11"/>
    </row>
    <row r="22" spans="1:4" x14ac:dyDescent="0.25">
      <c r="A22" s="8"/>
      <c r="B22" s="16" t="s">
        <v>622</v>
      </c>
      <c r="C22" s="7" t="s">
        <v>149</v>
      </c>
      <c r="D22" s="11"/>
    </row>
    <row r="23" spans="1:4" x14ac:dyDescent="0.25">
      <c r="A23" s="8"/>
      <c r="B23" s="16" t="s">
        <v>623</v>
      </c>
      <c r="C23" s="7" t="s">
        <v>151</v>
      </c>
      <c r="D23" s="11"/>
    </row>
    <row r="24" spans="1:4" x14ac:dyDescent="0.25">
      <c r="A24" s="8"/>
      <c r="B24" s="16" t="s">
        <v>624</v>
      </c>
      <c r="C24" s="7" t="s">
        <v>153</v>
      </c>
      <c r="D24" s="11"/>
    </row>
    <row r="25" spans="1:4" x14ac:dyDescent="0.25">
      <c r="A25" s="8"/>
      <c r="B25" s="16" t="s">
        <v>625</v>
      </c>
      <c r="C25" s="7" t="s">
        <v>154</v>
      </c>
      <c r="D25" s="11"/>
    </row>
    <row r="26" spans="1:4" x14ac:dyDescent="0.25">
      <c r="A26" s="8"/>
      <c r="B26" s="16" t="s">
        <v>626</v>
      </c>
      <c r="C26" s="7" t="s">
        <v>156</v>
      </c>
      <c r="D26" s="11"/>
    </row>
    <row r="27" spans="1:4" x14ac:dyDescent="0.25">
      <c r="A27" s="8"/>
      <c r="B27" s="16" t="s">
        <v>627</v>
      </c>
      <c r="C27" s="7" t="s">
        <v>158</v>
      </c>
      <c r="D27" s="11"/>
    </row>
    <row r="28" spans="1:4" x14ac:dyDescent="0.25">
      <c r="A28" s="8"/>
      <c r="B28" s="16" t="s">
        <v>628</v>
      </c>
      <c r="C28" s="7" t="s">
        <v>160</v>
      </c>
      <c r="D28" s="11"/>
    </row>
    <row r="29" spans="1:4" x14ac:dyDescent="0.25">
      <c r="A29" s="8"/>
      <c r="B29" s="16" t="s">
        <v>629</v>
      </c>
      <c r="C29" s="7" t="s">
        <v>164</v>
      </c>
      <c r="D29" s="11"/>
    </row>
    <row r="30" spans="1:4" x14ac:dyDescent="0.25">
      <c r="A30" s="8"/>
      <c r="B30" s="16" t="s">
        <v>630</v>
      </c>
      <c r="C30" s="7" t="s">
        <v>166</v>
      </c>
      <c r="D30" s="11"/>
    </row>
    <row r="31" spans="1:4" x14ac:dyDescent="0.25">
      <c r="A31" s="8"/>
      <c r="B31" s="16" t="s">
        <v>631</v>
      </c>
      <c r="C31" s="7" t="s">
        <v>168</v>
      </c>
      <c r="D31" s="11"/>
    </row>
    <row r="32" spans="1:4" x14ac:dyDescent="0.25">
      <c r="A32" s="17"/>
      <c r="B32" s="9" t="s">
        <v>632</v>
      </c>
      <c r="C32" s="7" t="s">
        <v>170</v>
      </c>
      <c r="D32" s="11"/>
    </row>
  </sheetData>
  <mergeCells count="12">
    <mergeCell ref="A2:C3"/>
    <mergeCell ref="A4:B4"/>
    <mergeCell ref="A5:B5"/>
    <mergeCell ref="A6:B6"/>
    <mergeCell ref="A7:B7"/>
    <mergeCell ref="A13:B13"/>
    <mergeCell ref="A14:B14"/>
    <mergeCell ref="A8:B8"/>
    <mergeCell ref="A9:B9"/>
    <mergeCell ref="A10:B10"/>
    <mergeCell ref="A11:B11"/>
    <mergeCell ref="A12:B1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G8"/>
  <sheetViews>
    <sheetView workbookViewId="0">
      <selection activeCell="G5" sqref="G5"/>
    </sheetView>
  </sheetViews>
  <sheetFormatPr defaultRowHeight="15" x14ac:dyDescent="0.25"/>
  <cols>
    <col min="1" max="2" width="10" customWidth="1"/>
    <col min="3" max="3" width="50" customWidth="1"/>
    <col min="5" max="7" width="25" customWidth="1"/>
  </cols>
  <sheetData>
    <row r="2" spans="1:7" x14ac:dyDescent="0.25">
      <c r="A2" s="108" t="s">
        <v>47</v>
      </c>
      <c r="B2" s="109" t="s">
        <v>47</v>
      </c>
      <c r="C2" s="109" t="s">
        <v>47</v>
      </c>
      <c r="D2" s="110" t="s">
        <v>47</v>
      </c>
      <c r="E2" s="104" t="s">
        <v>589</v>
      </c>
      <c r="F2" s="105" t="s">
        <v>589</v>
      </c>
      <c r="G2" s="105" t="s">
        <v>589</v>
      </c>
    </row>
    <row r="3" spans="1:7" x14ac:dyDescent="0.25">
      <c r="A3" s="111" t="s">
        <v>47</v>
      </c>
      <c r="B3" s="99" t="s">
        <v>47</v>
      </c>
      <c r="C3" s="99" t="s">
        <v>47</v>
      </c>
      <c r="D3" s="100" t="s">
        <v>47</v>
      </c>
      <c r="E3" s="41" t="s">
        <v>633</v>
      </c>
      <c r="F3" s="41" t="s">
        <v>634</v>
      </c>
      <c r="G3" s="42" t="s">
        <v>635</v>
      </c>
    </row>
    <row r="4" spans="1:7" x14ac:dyDescent="0.25">
      <c r="A4" s="112" t="s">
        <v>47</v>
      </c>
      <c r="B4" s="102" t="s">
        <v>47</v>
      </c>
      <c r="C4" s="102" t="s">
        <v>47</v>
      </c>
      <c r="D4" s="103" t="s">
        <v>47</v>
      </c>
      <c r="E4" s="7" t="s">
        <v>106</v>
      </c>
      <c r="F4" s="7" t="s">
        <v>107</v>
      </c>
      <c r="G4" s="27" t="s">
        <v>108</v>
      </c>
    </row>
    <row r="5" spans="1:7" x14ac:dyDescent="0.25">
      <c r="A5" s="93" t="s">
        <v>636</v>
      </c>
      <c r="B5" s="94" t="s">
        <v>636</v>
      </c>
      <c r="C5" s="94" t="s">
        <v>636</v>
      </c>
      <c r="D5" s="7" t="s">
        <v>106</v>
      </c>
      <c r="E5" s="24">
        <f>AVERAGE('I_06.02'!E5:P5)</f>
        <v>0</v>
      </c>
      <c r="F5" s="24">
        <f>AVERAGE('I_06.02'!F5:Q5)</f>
        <v>0</v>
      </c>
      <c r="G5" s="74">
        <f>AVERAGE('I_06.02'!G5:R5)</f>
        <v>0</v>
      </c>
    </row>
    <row r="6" spans="1:7" x14ac:dyDescent="0.25">
      <c r="A6" s="4" t="s">
        <v>7</v>
      </c>
      <c r="B6" s="91" t="s">
        <v>637</v>
      </c>
      <c r="C6" s="92" t="s">
        <v>637</v>
      </c>
      <c r="D6" s="7" t="s">
        <v>107</v>
      </c>
      <c r="E6" s="10"/>
      <c r="F6" s="10"/>
      <c r="G6" s="73"/>
    </row>
    <row r="7" spans="1:7" x14ac:dyDescent="0.25">
      <c r="A7" s="8"/>
      <c r="B7" s="4" t="s">
        <v>7</v>
      </c>
      <c r="C7" s="5" t="s">
        <v>638</v>
      </c>
      <c r="D7" s="7" t="s">
        <v>108</v>
      </c>
      <c r="E7" s="10"/>
      <c r="F7" s="10"/>
      <c r="G7" s="73"/>
    </row>
    <row r="8" spans="1:7" x14ac:dyDescent="0.25">
      <c r="A8" s="17"/>
      <c r="B8" s="106" t="s">
        <v>639</v>
      </c>
      <c r="C8" s="107" t="s">
        <v>639</v>
      </c>
      <c r="D8" s="7" t="s">
        <v>109</v>
      </c>
      <c r="E8" s="49"/>
      <c r="F8" s="49"/>
      <c r="G8" s="50"/>
    </row>
  </sheetData>
  <mergeCells count="5">
    <mergeCell ref="A2:D4"/>
    <mergeCell ref="E2:G2"/>
    <mergeCell ref="A5:C5"/>
    <mergeCell ref="B6:C6"/>
    <mergeCell ref="B8:C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R8"/>
  <sheetViews>
    <sheetView workbookViewId="0">
      <selection activeCell="D15" sqref="D15"/>
    </sheetView>
  </sheetViews>
  <sheetFormatPr defaultRowHeight="15" x14ac:dyDescent="0.25"/>
  <cols>
    <col min="1" max="2" width="10" customWidth="1"/>
    <col min="3" max="3" width="50" customWidth="1"/>
    <col min="5" max="18" width="25" customWidth="1"/>
  </cols>
  <sheetData>
    <row r="2" spans="1:18" x14ac:dyDescent="0.25">
      <c r="A2" s="108" t="s">
        <v>49</v>
      </c>
      <c r="B2" s="109" t="s">
        <v>49</v>
      </c>
      <c r="C2" s="109" t="s">
        <v>49</v>
      </c>
      <c r="D2" s="110" t="s">
        <v>49</v>
      </c>
      <c r="E2" s="104" t="s">
        <v>640</v>
      </c>
      <c r="F2" s="105" t="s">
        <v>640</v>
      </c>
      <c r="G2" s="105" t="s">
        <v>640</v>
      </c>
      <c r="H2" s="105" t="s">
        <v>640</v>
      </c>
      <c r="I2" s="105" t="s">
        <v>640</v>
      </c>
      <c r="J2" s="105" t="s">
        <v>640</v>
      </c>
      <c r="K2" s="105" t="s">
        <v>640</v>
      </c>
      <c r="L2" s="105" t="s">
        <v>640</v>
      </c>
      <c r="M2" s="105" t="s">
        <v>640</v>
      </c>
      <c r="N2" s="105" t="s">
        <v>640</v>
      </c>
      <c r="O2" s="105" t="s">
        <v>640</v>
      </c>
      <c r="P2" s="105" t="s">
        <v>640</v>
      </c>
      <c r="Q2" s="105" t="s">
        <v>640</v>
      </c>
      <c r="R2" s="105" t="s">
        <v>640</v>
      </c>
    </row>
    <row r="3" spans="1:18" x14ac:dyDescent="0.25">
      <c r="A3" s="111" t="s">
        <v>49</v>
      </c>
      <c r="B3" s="99" t="s">
        <v>49</v>
      </c>
      <c r="C3" s="99" t="s">
        <v>49</v>
      </c>
      <c r="D3" s="100" t="s">
        <v>49</v>
      </c>
      <c r="E3" s="41" t="s">
        <v>641</v>
      </c>
      <c r="F3" s="41" t="s">
        <v>642</v>
      </c>
      <c r="G3" s="41" t="s">
        <v>643</v>
      </c>
      <c r="H3" s="41" t="s">
        <v>644</v>
      </c>
      <c r="I3" s="41" t="s">
        <v>645</v>
      </c>
      <c r="J3" s="41" t="s">
        <v>646</v>
      </c>
      <c r="K3" s="41" t="s">
        <v>647</v>
      </c>
      <c r="L3" s="41" t="s">
        <v>648</v>
      </c>
      <c r="M3" s="41" t="s">
        <v>649</v>
      </c>
      <c r="N3" s="41" t="s">
        <v>650</v>
      </c>
      <c r="O3" s="41" t="s">
        <v>651</v>
      </c>
      <c r="P3" s="41" t="s">
        <v>652</v>
      </c>
      <c r="Q3" s="41" t="s">
        <v>653</v>
      </c>
      <c r="R3" s="42" t="s">
        <v>654</v>
      </c>
    </row>
    <row r="4" spans="1:18" x14ac:dyDescent="0.25">
      <c r="A4" s="112" t="s">
        <v>49</v>
      </c>
      <c r="B4" s="102" t="s">
        <v>49</v>
      </c>
      <c r="C4" s="102" t="s">
        <v>49</v>
      </c>
      <c r="D4" s="103" t="s">
        <v>49</v>
      </c>
      <c r="E4" s="7" t="s">
        <v>106</v>
      </c>
      <c r="F4" s="7" t="s">
        <v>107</v>
      </c>
      <c r="G4" s="7" t="s">
        <v>108</v>
      </c>
      <c r="H4" s="7" t="s">
        <v>109</v>
      </c>
      <c r="I4" s="7" t="s">
        <v>110</v>
      </c>
      <c r="J4" s="7" t="s">
        <v>111</v>
      </c>
      <c r="K4" s="7" t="s">
        <v>112</v>
      </c>
      <c r="L4" s="7" t="s">
        <v>127</v>
      </c>
      <c r="M4" s="7" t="s">
        <v>129</v>
      </c>
      <c r="N4" s="7" t="s">
        <v>131</v>
      </c>
      <c r="O4" s="7" t="s">
        <v>133</v>
      </c>
      <c r="P4" s="7" t="s">
        <v>135</v>
      </c>
      <c r="Q4" s="7" t="s">
        <v>137</v>
      </c>
      <c r="R4" s="27" t="s">
        <v>139</v>
      </c>
    </row>
    <row r="5" spans="1:18" x14ac:dyDescent="0.25">
      <c r="A5" s="93" t="s">
        <v>655</v>
      </c>
      <c r="B5" s="94" t="s">
        <v>655</v>
      </c>
      <c r="C5" s="94" t="s">
        <v>655</v>
      </c>
      <c r="D5" s="7" t="s">
        <v>106</v>
      </c>
      <c r="E5" s="24">
        <f>E6+E8</f>
        <v>0</v>
      </c>
      <c r="F5" s="24">
        <f t="shared" ref="F5:R5" si="0">F6+F8</f>
        <v>0</v>
      </c>
      <c r="G5" s="24">
        <f t="shared" si="0"/>
        <v>0</v>
      </c>
      <c r="H5" s="24">
        <f t="shared" si="0"/>
        <v>0</v>
      </c>
      <c r="I5" s="24">
        <f t="shared" si="0"/>
        <v>0</v>
      </c>
      <c r="J5" s="24">
        <f t="shared" si="0"/>
        <v>0</v>
      </c>
      <c r="K5" s="24">
        <f t="shared" si="0"/>
        <v>0</v>
      </c>
      <c r="L5" s="24">
        <f t="shared" si="0"/>
        <v>0</v>
      </c>
      <c r="M5" s="24">
        <f t="shared" si="0"/>
        <v>0</v>
      </c>
      <c r="N5" s="24">
        <f t="shared" si="0"/>
        <v>0</v>
      </c>
      <c r="O5" s="24">
        <f t="shared" si="0"/>
        <v>0</v>
      </c>
      <c r="P5" s="24">
        <f t="shared" si="0"/>
        <v>0</v>
      </c>
      <c r="Q5" s="24">
        <f t="shared" si="0"/>
        <v>0</v>
      </c>
      <c r="R5" s="74">
        <f t="shared" si="0"/>
        <v>0</v>
      </c>
    </row>
    <row r="6" spans="1:18" x14ac:dyDescent="0.25">
      <c r="A6" s="4" t="s">
        <v>7</v>
      </c>
      <c r="B6" s="91" t="s">
        <v>656</v>
      </c>
      <c r="C6" s="92" t="s">
        <v>656</v>
      </c>
      <c r="D6" s="7" t="s">
        <v>107</v>
      </c>
      <c r="E6" s="10"/>
      <c r="F6" s="10"/>
      <c r="G6" s="10"/>
      <c r="H6" s="10"/>
      <c r="I6" s="10"/>
      <c r="J6" s="10"/>
      <c r="K6" s="10"/>
      <c r="L6" s="10"/>
      <c r="M6" s="10"/>
      <c r="N6" s="10"/>
      <c r="O6" s="10"/>
      <c r="P6" s="10"/>
      <c r="Q6" s="10"/>
      <c r="R6" s="73"/>
    </row>
    <row r="7" spans="1:18" x14ac:dyDescent="0.25">
      <c r="A7" s="8"/>
      <c r="B7" s="4" t="s">
        <v>7</v>
      </c>
      <c r="C7" s="5" t="s">
        <v>657</v>
      </c>
      <c r="D7" s="7" t="s">
        <v>108</v>
      </c>
      <c r="E7" s="10"/>
      <c r="F7" s="10"/>
      <c r="G7" s="10"/>
      <c r="H7" s="10"/>
      <c r="I7" s="10"/>
      <c r="J7" s="10"/>
      <c r="K7" s="10"/>
      <c r="L7" s="10"/>
      <c r="M7" s="10"/>
      <c r="N7" s="10"/>
      <c r="O7" s="10"/>
      <c r="P7" s="10"/>
      <c r="Q7" s="10"/>
      <c r="R7" s="73"/>
    </row>
    <row r="8" spans="1:18" x14ac:dyDescent="0.25">
      <c r="A8" s="17"/>
      <c r="B8" s="106" t="s">
        <v>658</v>
      </c>
      <c r="C8" s="107" t="s">
        <v>658</v>
      </c>
      <c r="D8" s="7" t="s">
        <v>109</v>
      </c>
      <c r="E8" s="49"/>
      <c r="F8" s="49"/>
      <c r="G8" s="49"/>
      <c r="H8" s="49"/>
      <c r="I8" s="49"/>
      <c r="J8" s="49"/>
      <c r="K8" s="49"/>
      <c r="L8" s="49"/>
      <c r="M8" s="49"/>
      <c r="N8" s="49"/>
      <c r="O8" s="49"/>
      <c r="P8" s="49"/>
      <c r="Q8" s="49"/>
      <c r="R8" s="50"/>
    </row>
  </sheetData>
  <mergeCells count="5">
    <mergeCell ref="A2:D4"/>
    <mergeCell ref="E2:R2"/>
    <mergeCell ref="A5:C5"/>
    <mergeCell ref="B6:C6"/>
    <mergeCell ref="B8: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
  <sheetViews>
    <sheetView workbookViewId="0"/>
  </sheetViews>
  <sheetFormatPr defaultRowHeight="15" x14ac:dyDescent="0.25"/>
  <sheetData>
    <row r="1" spans="1:9" x14ac:dyDescent="0.25">
      <c r="A1" t="s">
        <v>88</v>
      </c>
      <c r="B1" t="s">
        <v>88</v>
      </c>
      <c r="C1" t="s">
        <v>89</v>
      </c>
      <c r="D1" t="s">
        <v>90</v>
      </c>
      <c r="E1" t="s">
        <v>88</v>
      </c>
      <c r="F1" t="s">
        <v>88</v>
      </c>
      <c r="G1" t="s">
        <v>88</v>
      </c>
      <c r="H1" t="s">
        <v>88</v>
      </c>
      <c r="I1" t="s">
        <v>88</v>
      </c>
    </row>
    <row r="2" spans="1:9" x14ac:dyDescent="0.25">
      <c r="A2" t="s">
        <v>91</v>
      </c>
      <c r="B2" t="s">
        <v>91</v>
      </c>
      <c r="C2" t="s">
        <v>92</v>
      </c>
      <c r="D2" t="s">
        <v>93</v>
      </c>
      <c r="E2" t="s">
        <v>91</v>
      </c>
      <c r="F2" t="s">
        <v>91</v>
      </c>
      <c r="G2" t="s">
        <v>91</v>
      </c>
      <c r="H2" t="s">
        <v>91</v>
      </c>
      <c r="I2" t="s">
        <v>91</v>
      </c>
    </row>
    <row r="3" spans="1:9" x14ac:dyDescent="0.25">
      <c r="A3" t="s">
        <v>94</v>
      </c>
      <c r="B3" t="s">
        <v>94</v>
      </c>
      <c r="C3" t="s">
        <v>94</v>
      </c>
      <c r="D3" t="s">
        <v>95</v>
      </c>
      <c r="E3" t="s">
        <v>94</v>
      </c>
      <c r="F3" t="s">
        <v>94</v>
      </c>
      <c r="G3" t="s">
        <v>94</v>
      </c>
      <c r="H3" t="s">
        <v>94</v>
      </c>
      <c r="I3" t="s">
        <v>94</v>
      </c>
    </row>
    <row r="4" spans="1:9" x14ac:dyDescent="0.25">
      <c r="D4" t="s">
        <v>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E6"/>
  <sheetViews>
    <sheetView tabSelected="1" workbookViewId="0">
      <selection activeCell="E18" sqref="E18"/>
    </sheetView>
  </sheetViews>
  <sheetFormatPr defaultRowHeight="15" x14ac:dyDescent="0.25"/>
  <cols>
    <col min="1" max="1" width="50" customWidth="1"/>
    <col min="3" max="5" width="25" customWidth="1"/>
  </cols>
  <sheetData>
    <row r="2" spans="1:5" x14ac:dyDescent="0.25">
      <c r="A2" s="108" t="s">
        <v>51</v>
      </c>
      <c r="B2" s="110" t="s">
        <v>51</v>
      </c>
      <c r="C2" s="104" t="s">
        <v>589</v>
      </c>
      <c r="D2" s="105" t="s">
        <v>589</v>
      </c>
      <c r="E2" s="105" t="s">
        <v>589</v>
      </c>
    </row>
    <row r="3" spans="1:5" x14ac:dyDescent="0.25">
      <c r="A3" s="111" t="s">
        <v>51</v>
      </c>
      <c r="B3" s="100" t="s">
        <v>51</v>
      </c>
      <c r="C3" s="41" t="s">
        <v>633</v>
      </c>
      <c r="D3" s="41" t="s">
        <v>634</v>
      </c>
      <c r="E3" s="42" t="s">
        <v>635</v>
      </c>
    </row>
    <row r="4" spans="1:5" x14ac:dyDescent="0.25">
      <c r="A4" s="112" t="s">
        <v>51</v>
      </c>
      <c r="B4" s="103" t="s">
        <v>51</v>
      </c>
      <c r="C4" s="7" t="s">
        <v>106</v>
      </c>
      <c r="D4" s="7" t="s">
        <v>107</v>
      </c>
      <c r="E4" s="27" t="s">
        <v>108</v>
      </c>
    </row>
    <row r="5" spans="1:5" x14ac:dyDescent="0.25">
      <c r="A5" s="5" t="s">
        <v>659</v>
      </c>
      <c r="B5" s="7" t="s">
        <v>106</v>
      </c>
      <c r="C5" s="24">
        <f>IFERROR(AVERAGE('I_06.04'!C5:H5),0)</f>
        <v>0</v>
      </c>
      <c r="D5" s="24">
        <f>IFERROR(AVERAGE('I_06.04'!D5:I5),0)</f>
        <v>0</v>
      </c>
      <c r="E5" s="74">
        <f>IFERROR(AVERAGE('I_06.04'!E5:J5),0)</f>
        <v>0</v>
      </c>
    </row>
    <row r="6" spans="1:5" x14ac:dyDescent="0.25">
      <c r="A6" s="28" t="s">
        <v>660</v>
      </c>
      <c r="B6" s="7" t="s">
        <v>107</v>
      </c>
      <c r="C6" s="51">
        <f>IFERROR(AVERAGE('I_06.04'!C6:H6),0)</f>
        <v>0</v>
      </c>
      <c r="D6" s="51">
        <f>IFERROR(AVERAGE('I_06.04'!D6:I6),0)</f>
        <v>0</v>
      </c>
      <c r="E6" s="52">
        <f>IFERROR(AVERAGE('I_06.04'!E6:J6),0)</f>
        <v>0</v>
      </c>
    </row>
  </sheetData>
  <mergeCells count="2">
    <mergeCell ref="A2:B4"/>
    <mergeCell ref="C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J6"/>
  <sheetViews>
    <sheetView workbookViewId="0">
      <selection activeCell="C5" sqref="C5"/>
    </sheetView>
  </sheetViews>
  <sheetFormatPr defaultRowHeight="15" x14ac:dyDescent="0.25"/>
  <cols>
    <col min="1" max="1" width="50" customWidth="1"/>
    <col min="3" max="10" width="25" customWidth="1"/>
  </cols>
  <sheetData>
    <row r="2" spans="1:10" x14ac:dyDescent="0.25">
      <c r="A2" s="108" t="s">
        <v>53</v>
      </c>
      <c r="B2" s="118" t="s">
        <v>53</v>
      </c>
      <c r="C2" s="104" t="s">
        <v>661</v>
      </c>
      <c r="D2" s="105" t="s">
        <v>661</v>
      </c>
      <c r="E2" s="105" t="s">
        <v>661</v>
      </c>
      <c r="F2" s="105" t="s">
        <v>661</v>
      </c>
      <c r="G2" s="105" t="s">
        <v>661</v>
      </c>
      <c r="H2" s="105" t="s">
        <v>661</v>
      </c>
      <c r="I2" s="105" t="s">
        <v>661</v>
      </c>
      <c r="J2" s="105" t="s">
        <v>661</v>
      </c>
    </row>
    <row r="3" spans="1:10" x14ac:dyDescent="0.25">
      <c r="A3" s="111" t="s">
        <v>53</v>
      </c>
      <c r="B3" s="114" t="s">
        <v>53</v>
      </c>
      <c r="C3" s="20" t="s">
        <v>641</v>
      </c>
      <c r="D3" s="20" t="s">
        <v>642</v>
      </c>
      <c r="E3" s="20" t="s">
        <v>643</v>
      </c>
      <c r="F3" s="20" t="s">
        <v>644</v>
      </c>
      <c r="G3" s="20" t="s">
        <v>645</v>
      </c>
      <c r="H3" s="20" t="s">
        <v>646</v>
      </c>
      <c r="I3" s="20" t="s">
        <v>647</v>
      </c>
      <c r="J3" s="47" t="s">
        <v>648</v>
      </c>
    </row>
    <row r="4" spans="1:10" x14ac:dyDescent="0.25">
      <c r="A4" s="112" t="s">
        <v>53</v>
      </c>
      <c r="B4" s="103" t="s">
        <v>53</v>
      </c>
      <c r="C4" s="7" t="s">
        <v>106</v>
      </c>
      <c r="D4" s="7" t="s">
        <v>107</v>
      </c>
      <c r="E4" s="7" t="s">
        <v>108</v>
      </c>
      <c r="F4" s="7" t="s">
        <v>109</v>
      </c>
      <c r="G4" s="7" t="s">
        <v>110</v>
      </c>
      <c r="H4" s="7" t="s">
        <v>111</v>
      </c>
      <c r="I4" s="7" t="s">
        <v>112</v>
      </c>
      <c r="J4" s="27" t="s">
        <v>127</v>
      </c>
    </row>
    <row r="5" spans="1:10" x14ac:dyDescent="0.25">
      <c r="A5" s="5" t="s">
        <v>662</v>
      </c>
      <c r="B5" s="7" t="s">
        <v>106</v>
      </c>
      <c r="C5" s="10"/>
      <c r="D5" s="10"/>
      <c r="E5" s="10"/>
      <c r="F5" s="10"/>
      <c r="G5" s="10"/>
      <c r="H5" s="10"/>
      <c r="I5" s="10"/>
      <c r="J5" s="73"/>
    </row>
    <row r="6" spans="1:10" x14ac:dyDescent="0.25">
      <c r="A6" s="28" t="s">
        <v>663</v>
      </c>
      <c r="B6" s="7" t="s">
        <v>107</v>
      </c>
      <c r="C6" s="49"/>
      <c r="D6" s="49"/>
      <c r="E6" s="49"/>
      <c r="F6" s="49"/>
      <c r="G6" s="49"/>
      <c r="H6" s="49"/>
      <c r="I6" s="49"/>
      <c r="J6" s="50"/>
    </row>
  </sheetData>
  <mergeCells count="2">
    <mergeCell ref="A2:B4"/>
    <mergeCell ref="C2:J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F9"/>
  <sheetViews>
    <sheetView workbookViewId="0">
      <selection activeCell="D14" sqref="D14"/>
    </sheetView>
  </sheetViews>
  <sheetFormatPr defaultRowHeight="15" x14ac:dyDescent="0.25"/>
  <cols>
    <col min="1" max="1" width="10" customWidth="1"/>
    <col min="2" max="2" width="50" customWidth="1"/>
    <col min="4" max="6" width="25" customWidth="1"/>
  </cols>
  <sheetData>
    <row r="2" spans="1:6" x14ac:dyDescent="0.25">
      <c r="A2" s="108" t="s">
        <v>55</v>
      </c>
      <c r="B2" s="109" t="s">
        <v>55</v>
      </c>
      <c r="C2" s="110" t="s">
        <v>55</v>
      </c>
      <c r="D2" s="104" t="s">
        <v>589</v>
      </c>
      <c r="E2" s="105" t="s">
        <v>589</v>
      </c>
      <c r="F2" s="105" t="s">
        <v>589</v>
      </c>
    </row>
    <row r="3" spans="1:6" x14ac:dyDescent="0.25">
      <c r="A3" s="111" t="s">
        <v>55</v>
      </c>
      <c r="B3" s="99" t="s">
        <v>55</v>
      </c>
      <c r="C3" s="100" t="s">
        <v>55</v>
      </c>
      <c r="D3" s="41" t="s">
        <v>633</v>
      </c>
      <c r="E3" s="41" t="s">
        <v>634</v>
      </c>
      <c r="F3" s="42" t="s">
        <v>635</v>
      </c>
    </row>
    <row r="4" spans="1:6" x14ac:dyDescent="0.25">
      <c r="A4" s="112" t="s">
        <v>55</v>
      </c>
      <c r="B4" s="102" t="s">
        <v>55</v>
      </c>
      <c r="C4" s="103" t="s">
        <v>55</v>
      </c>
      <c r="D4" s="7" t="s">
        <v>106</v>
      </c>
      <c r="E4" s="7" t="s">
        <v>107</v>
      </c>
      <c r="F4" s="27" t="s">
        <v>108</v>
      </c>
    </row>
    <row r="5" spans="1:6" x14ac:dyDescent="0.25">
      <c r="A5" s="93" t="s">
        <v>664</v>
      </c>
      <c r="B5" s="94" t="s">
        <v>664</v>
      </c>
      <c r="C5" s="7" t="s">
        <v>106</v>
      </c>
      <c r="D5" s="24">
        <f>IFERROR(AVERAGE('I_06.06'!D5:I5),0)</f>
        <v>0</v>
      </c>
      <c r="E5" s="24">
        <f>IFERROR(AVERAGE('I_06.06'!E5:J5),0)</f>
        <v>0</v>
      </c>
      <c r="F5" s="74">
        <f>IFERROR(AVERAGE('I_06.06'!F5:K5),0)</f>
        <v>0</v>
      </c>
    </row>
    <row r="6" spans="1:6" x14ac:dyDescent="0.25">
      <c r="A6" s="4" t="s">
        <v>7</v>
      </c>
      <c r="B6" s="5" t="s">
        <v>665</v>
      </c>
      <c r="C6" s="7" t="s">
        <v>107</v>
      </c>
      <c r="D6" s="10"/>
      <c r="E6" s="10"/>
      <c r="F6" s="73"/>
    </row>
    <row r="7" spans="1:6" x14ac:dyDescent="0.25">
      <c r="A7" s="8"/>
      <c r="B7" s="5" t="s">
        <v>666</v>
      </c>
      <c r="C7" s="7" t="s">
        <v>108</v>
      </c>
      <c r="D7" s="10"/>
      <c r="E7" s="10"/>
      <c r="F7" s="73"/>
    </row>
    <row r="8" spans="1:6" x14ac:dyDescent="0.25">
      <c r="A8" s="8"/>
      <c r="B8" s="5" t="s">
        <v>667</v>
      </c>
      <c r="C8" s="7" t="s">
        <v>109</v>
      </c>
      <c r="D8" s="10"/>
      <c r="E8" s="10"/>
      <c r="F8" s="73"/>
    </row>
    <row r="9" spans="1:6" x14ac:dyDescent="0.25">
      <c r="A9" s="17"/>
      <c r="B9" s="28" t="s">
        <v>668</v>
      </c>
      <c r="C9" s="7" t="s">
        <v>110</v>
      </c>
      <c r="D9" s="49"/>
      <c r="E9" s="49"/>
      <c r="F9" s="50"/>
    </row>
  </sheetData>
  <mergeCells count="3">
    <mergeCell ref="A2:C4"/>
    <mergeCell ref="D2:F2"/>
    <mergeCell ref="A5:B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K9"/>
  <sheetViews>
    <sheetView workbookViewId="0">
      <selection activeCell="B9" sqref="B9"/>
    </sheetView>
  </sheetViews>
  <sheetFormatPr defaultRowHeight="15" x14ac:dyDescent="0.25"/>
  <cols>
    <col min="1" max="1" width="10" customWidth="1"/>
    <col min="2" max="2" width="50" customWidth="1"/>
    <col min="4" max="11" width="25" customWidth="1"/>
  </cols>
  <sheetData>
    <row r="2" spans="1:11" x14ac:dyDescent="0.25">
      <c r="A2" s="108" t="s">
        <v>57</v>
      </c>
      <c r="B2" s="109" t="s">
        <v>57</v>
      </c>
      <c r="C2" s="109" t="s">
        <v>57</v>
      </c>
      <c r="D2" s="119" t="s">
        <v>669</v>
      </c>
      <c r="E2" s="105" t="s">
        <v>669</v>
      </c>
      <c r="F2" s="105" t="s">
        <v>669</v>
      </c>
      <c r="G2" s="105" t="s">
        <v>669</v>
      </c>
      <c r="H2" s="105" t="s">
        <v>669</v>
      </c>
      <c r="I2" s="105" t="s">
        <v>669</v>
      </c>
      <c r="J2" s="105" t="s">
        <v>669</v>
      </c>
      <c r="K2" s="105" t="s">
        <v>669</v>
      </c>
    </row>
    <row r="3" spans="1:11" x14ac:dyDescent="0.25">
      <c r="A3" s="111" t="s">
        <v>57</v>
      </c>
      <c r="B3" s="99" t="s">
        <v>57</v>
      </c>
      <c r="C3" s="99" t="s">
        <v>57</v>
      </c>
      <c r="D3" s="75" t="s">
        <v>641</v>
      </c>
      <c r="E3" s="20" t="s">
        <v>642</v>
      </c>
      <c r="F3" s="20" t="s">
        <v>643</v>
      </c>
      <c r="G3" s="20" t="s">
        <v>644</v>
      </c>
      <c r="H3" s="20" t="s">
        <v>645</v>
      </c>
      <c r="I3" s="20" t="s">
        <v>646</v>
      </c>
      <c r="J3" s="20" t="s">
        <v>647</v>
      </c>
      <c r="K3" s="47" t="s">
        <v>648</v>
      </c>
    </row>
    <row r="4" spans="1:11" x14ac:dyDescent="0.25">
      <c r="A4" s="112" t="s">
        <v>57</v>
      </c>
      <c r="B4" s="102" t="s">
        <v>57</v>
      </c>
      <c r="C4" s="102" t="s">
        <v>57</v>
      </c>
      <c r="D4" s="76" t="s">
        <v>106</v>
      </c>
      <c r="E4" s="7" t="s">
        <v>107</v>
      </c>
      <c r="F4" s="7" t="s">
        <v>108</v>
      </c>
      <c r="G4" s="7" t="s">
        <v>109</v>
      </c>
      <c r="H4" s="7" t="s">
        <v>110</v>
      </c>
      <c r="I4" s="7" t="s">
        <v>111</v>
      </c>
      <c r="J4" s="7" t="s">
        <v>112</v>
      </c>
      <c r="K4" s="27" t="s">
        <v>127</v>
      </c>
    </row>
    <row r="5" spans="1:11" x14ac:dyDescent="0.25">
      <c r="A5" s="93" t="s">
        <v>596</v>
      </c>
      <c r="B5" s="94" t="s">
        <v>596</v>
      </c>
      <c r="C5" s="27" t="s">
        <v>106</v>
      </c>
      <c r="D5" s="77"/>
      <c r="E5" s="10"/>
      <c r="F5" s="10"/>
      <c r="G5" s="10"/>
      <c r="H5" s="10"/>
      <c r="I5" s="10"/>
      <c r="J5" s="10"/>
      <c r="K5" s="22"/>
    </row>
    <row r="6" spans="1:11" x14ac:dyDescent="0.25">
      <c r="A6" s="4" t="s">
        <v>7</v>
      </c>
      <c r="B6" s="5" t="s">
        <v>665</v>
      </c>
      <c r="C6" s="27" t="s">
        <v>107</v>
      </c>
      <c r="D6" s="77"/>
      <c r="E6" s="10"/>
      <c r="F6" s="10"/>
      <c r="G6" s="10"/>
      <c r="H6" s="10"/>
      <c r="I6" s="10"/>
      <c r="J6" s="10"/>
      <c r="K6" s="10"/>
    </row>
    <row r="7" spans="1:11" x14ac:dyDescent="0.25">
      <c r="A7" s="8"/>
      <c r="B7" s="5" t="s">
        <v>666</v>
      </c>
      <c r="C7" s="27" t="s">
        <v>108</v>
      </c>
      <c r="D7" s="77"/>
      <c r="E7" s="10"/>
      <c r="F7" s="10"/>
      <c r="G7" s="10"/>
      <c r="H7" s="10"/>
      <c r="I7" s="10"/>
      <c r="J7" s="10"/>
      <c r="K7" s="10"/>
    </row>
    <row r="8" spans="1:11" x14ac:dyDescent="0.25">
      <c r="A8" s="8"/>
      <c r="B8" s="5" t="s">
        <v>667</v>
      </c>
      <c r="C8" s="27" t="s">
        <v>109</v>
      </c>
      <c r="D8" s="77"/>
      <c r="E8" s="10"/>
      <c r="F8" s="10"/>
      <c r="G8" s="10"/>
      <c r="H8" s="10"/>
      <c r="I8" s="10"/>
      <c r="J8" s="10"/>
      <c r="K8" s="10"/>
    </row>
    <row r="9" spans="1:11" x14ac:dyDescent="0.25">
      <c r="A9" s="17"/>
      <c r="B9" s="28" t="s">
        <v>668</v>
      </c>
      <c r="C9" s="27" t="s">
        <v>110</v>
      </c>
      <c r="D9" s="77"/>
      <c r="E9" s="10"/>
      <c r="F9" s="10"/>
      <c r="G9" s="10"/>
      <c r="H9" s="10"/>
      <c r="I9" s="10"/>
      <c r="J9" s="10"/>
      <c r="K9" s="10"/>
    </row>
  </sheetData>
  <mergeCells count="3">
    <mergeCell ref="A2:C4"/>
    <mergeCell ref="D2:K2"/>
    <mergeCell ref="A5:B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F10"/>
  <sheetViews>
    <sheetView workbookViewId="0">
      <selection activeCell="F8" sqref="F8"/>
    </sheetView>
  </sheetViews>
  <sheetFormatPr defaultRowHeight="15" x14ac:dyDescent="0.25"/>
  <cols>
    <col min="1" max="1" width="10" customWidth="1"/>
    <col min="2" max="2" width="50" customWidth="1"/>
    <col min="4" max="6" width="25" customWidth="1"/>
  </cols>
  <sheetData>
    <row r="2" spans="1:6" x14ac:dyDescent="0.25">
      <c r="A2" s="108" t="s">
        <v>59</v>
      </c>
      <c r="B2" s="109" t="s">
        <v>59</v>
      </c>
      <c r="C2" s="110" t="s">
        <v>59</v>
      </c>
      <c r="D2" s="104" t="s">
        <v>589</v>
      </c>
      <c r="E2" s="105" t="s">
        <v>589</v>
      </c>
      <c r="F2" s="105" t="s">
        <v>589</v>
      </c>
    </row>
    <row r="3" spans="1:6" x14ac:dyDescent="0.25">
      <c r="A3" s="111" t="s">
        <v>59</v>
      </c>
      <c r="B3" s="99" t="s">
        <v>59</v>
      </c>
      <c r="C3" s="100" t="s">
        <v>59</v>
      </c>
      <c r="D3" s="41" t="s">
        <v>633</v>
      </c>
      <c r="E3" s="41" t="s">
        <v>634</v>
      </c>
      <c r="F3" s="42" t="s">
        <v>635</v>
      </c>
    </row>
    <row r="4" spans="1:6" x14ac:dyDescent="0.25">
      <c r="A4" s="112" t="s">
        <v>59</v>
      </c>
      <c r="B4" s="102" t="s">
        <v>59</v>
      </c>
      <c r="C4" s="103" t="s">
        <v>59</v>
      </c>
      <c r="D4" s="7" t="s">
        <v>106</v>
      </c>
      <c r="E4" s="7" t="s">
        <v>107</v>
      </c>
      <c r="F4" s="27" t="s">
        <v>108</v>
      </c>
    </row>
    <row r="5" spans="1:6" x14ac:dyDescent="0.25">
      <c r="A5" s="93" t="s">
        <v>670</v>
      </c>
      <c r="B5" s="94" t="s">
        <v>670</v>
      </c>
      <c r="C5" s="7" t="s">
        <v>106</v>
      </c>
      <c r="D5" s="24">
        <f>IFERROR(AVERAGE('I_06.08'!D5:F5),0)</f>
        <v>0</v>
      </c>
      <c r="E5" s="24">
        <f>IFERROR(AVERAGE('I_06.08'!E5:G5),0)</f>
        <v>0</v>
      </c>
      <c r="F5" s="74">
        <f>IFERROR(AVERAGE('I_06.08'!F5:H5),0)</f>
        <v>0</v>
      </c>
    </row>
    <row r="6" spans="1:6" x14ac:dyDescent="0.25">
      <c r="A6" s="4" t="s">
        <v>7</v>
      </c>
      <c r="B6" s="5" t="s">
        <v>671</v>
      </c>
      <c r="C6" s="7" t="s">
        <v>107</v>
      </c>
      <c r="D6" s="10"/>
      <c r="E6" s="10"/>
      <c r="F6" s="73"/>
    </row>
    <row r="7" spans="1:6" x14ac:dyDescent="0.25">
      <c r="A7" s="8"/>
      <c r="B7" s="5" t="s">
        <v>672</v>
      </c>
      <c r="C7" s="7" t="s">
        <v>108</v>
      </c>
      <c r="D7" s="10"/>
      <c r="E7" s="10"/>
      <c r="F7" s="73"/>
    </row>
    <row r="8" spans="1:6" x14ac:dyDescent="0.25">
      <c r="A8" s="93" t="s">
        <v>673</v>
      </c>
      <c r="B8" s="94" t="s">
        <v>673</v>
      </c>
      <c r="C8" s="7" t="s">
        <v>109</v>
      </c>
      <c r="D8" s="24">
        <f>IFERROR(AVERAGE('I_06.08'!D8:F8),0)</f>
        <v>0</v>
      </c>
      <c r="E8" s="24">
        <f>IFERROR(AVERAGE('I_06.08'!E8:G8),0)</f>
        <v>0</v>
      </c>
      <c r="F8" s="74">
        <f>IFERROR(AVERAGE('I_06.08'!F8:H8),0)</f>
        <v>0</v>
      </c>
    </row>
    <row r="9" spans="1:6" x14ac:dyDescent="0.25">
      <c r="A9" s="4" t="s">
        <v>7</v>
      </c>
      <c r="B9" s="5" t="s">
        <v>671</v>
      </c>
      <c r="C9" s="7" t="s">
        <v>110</v>
      </c>
      <c r="D9" s="10"/>
      <c r="E9" s="10"/>
      <c r="F9" s="73"/>
    </row>
    <row r="10" spans="1:6" x14ac:dyDescent="0.25">
      <c r="A10" s="17"/>
      <c r="B10" s="28" t="s">
        <v>672</v>
      </c>
      <c r="C10" s="7" t="s">
        <v>111</v>
      </c>
      <c r="D10" s="49"/>
      <c r="E10" s="49"/>
      <c r="F10" s="50"/>
    </row>
  </sheetData>
  <mergeCells count="4">
    <mergeCell ref="A2:C4"/>
    <mergeCell ref="D2:F2"/>
    <mergeCell ref="A5:B5"/>
    <mergeCell ref="A8:B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H10"/>
  <sheetViews>
    <sheetView workbookViewId="0">
      <selection activeCell="F8" sqref="F8:H8"/>
    </sheetView>
  </sheetViews>
  <sheetFormatPr defaultRowHeight="15" x14ac:dyDescent="0.25"/>
  <cols>
    <col min="1" max="1" width="10" customWidth="1"/>
    <col min="2" max="2" width="50" customWidth="1"/>
    <col min="4" max="8" width="25" customWidth="1"/>
  </cols>
  <sheetData>
    <row r="2" spans="1:8" x14ac:dyDescent="0.25">
      <c r="A2" s="95" t="s">
        <v>61</v>
      </c>
      <c r="B2" s="96" t="s">
        <v>61</v>
      </c>
      <c r="C2" s="113" t="s">
        <v>61</v>
      </c>
      <c r="D2" s="104" t="s">
        <v>674</v>
      </c>
      <c r="E2" s="105" t="s">
        <v>674</v>
      </c>
      <c r="F2" s="105" t="s">
        <v>674</v>
      </c>
      <c r="G2" s="105" t="s">
        <v>674</v>
      </c>
      <c r="H2" s="105" t="s">
        <v>674</v>
      </c>
    </row>
    <row r="3" spans="1:8" x14ac:dyDescent="0.25">
      <c r="A3" s="98" t="s">
        <v>61</v>
      </c>
      <c r="B3" s="99" t="s">
        <v>61</v>
      </c>
      <c r="C3" s="114" t="s">
        <v>61</v>
      </c>
      <c r="D3" s="20" t="s">
        <v>641</v>
      </c>
      <c r="E3" s="20" t="s">
        <v>642</v>
      </c>
      <c r="F3" s="20" t="s">
        <v>643</v>
      </c>
      <c r="G3" s="20" t="s">
        <v>644</v>
      </c>
      <c r="H3" s="47" t="s">
        <v>645</v>
      </c>
    </row>
    <row r="4" spans="1:8" x14ac:dyDescent="0.25">
      <c r="A4" s="101" t="s">
        <v>61</v>
      </c>
      <c r="B4" s="102" t="s">
        <v>61</v>
      </c>
      <c r="C4" s="103" t="s">
        <v>61</v>
      </c>
      <c r="D4" s="7" t="s">
        <v>106</v>
      </c>
      <c r="E4" s="7" t="s">
        <v>107</v>
      </c>
      <c r="F4" s="7" t="s">
        <v>108</v>
      </c>
      <c r="G4" s="7" t="s">
        <v>109</v>
      </c>
      <c r="H4" s="27" t="s">
        <v>110</v>
      </c>
    </row>
    <row r="5" spans="1:8" x14ac:dyDescent="0.25">
      <c r="A5" s="93" t="s">
        <v>675</v>
      </c>
      <c r="B5" s="94" t="s">
        <v>675</v>
      </c>
      <c r="C5" s="7" t="s">
        <v>106</v>
      </c>
      <c r="D5" s="10"/>
      <c r="E5" s="10"/>
      <c r="F5" s="10"/>
      <c r="G5" s="10"/>
      <c r="H5" s="22"/>
    </row>
    <row r="6" spans="1:8" x14ac:dyDescent="0.25">
      <c r="A6" s="4" t="s">
        <v>7</v>
      </c>
      <c r="B6" s="5" t="s">
        <v>671</v>
      </c>
      <c r="C6" s="7" t="s">
        <v>107</v>
      </c>
      <c r="D6" s="10"/>
      <c r="E6" s="10"/>
      <c r="F6" s="10"/>
      <c r="G6" s="10"/>
      <c r="H6" s="10"/>
    </row>
    <row r="7" spans="1:8" x14ac:dyDescent="0.25">
      <c r="A7" s="8"/>
      <c r="B7" s="5" t="s">
        <v>672</v>
      </c>
      <c r="C7" s="7" t="s">
        <v>108</v>
      </c>
      <c r="D7" s="10"/>
      <c r="E7" s="10"/>
      <c r="F7" s="10"/>
      <c r="G7" s="10"/>
      <c r="H7" s="10"/>
    </row>
    <row r="8" spans="1:8" x14ac:dyDescent="0.25">
      <c r="A8" s="93" t="s">
        <v>676</v>
      </c>
      <c r="B8" s="94" t="s">
        <v>676</v>
      </c>
      <c r="C8" s="7" t="s">
        <v>109</v>
      </c>
      <c r="D8" s="10"/>
      <c r="E8" s="10"/>
      <c r="F8" s="10"/>
      <c r="G8" s="10"/>
      <c r="H8" s="10"/>
    </row>
    <row r="9" spans="1:8" x14ac:dyDescent="0.25">
      <c r="A9" s="4" t="s">
        <v>7</v>
      </c>
      <c r="B9" s="16" t="s">
        <v>671</v>
      </c>
      <c r="C9" s="7" t="s">
        <v>110</v>
      </c>
      <c r="D9" s="10"/>
      <c r="E9" s="10"/>
      <c r="F9" s="10"/>
      <c r="G9" s="10"/>
      <c r="H9" s="10"/>
    </row>
    <row r="10" spans="1:8" x14ac:dyDescent="0.25">
      <c r="A10" s="17"/>
      <c r="B10" s="9" t="s">
        <v>672</v>
      </c>
      <c r="C10" s="7" t="s">
        <v>111</v>
      </c>
      <c r="D10" s="10"/>
      <c r="E10" s="10"/>
      <c r="F10" s="10"/>
      <c r="G10" s="10"/>
      <c r="H10" s="10"/>
    </row>
  </sheetData>
  <mergeCells count="4">
    <mergeCell ref="A2:C4"/>
    <mergeCell ref="D2:H2"/>
    <mergeCell ref="A5:B5"/>
    <mergeCell ref="A8:B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F12"/>
  <sheetViews>
    <sheetView workbookViewId="0">
      <selection activeCell="F11" sqref="F11"/>
    </sheetView>
  </sheetViews>
  <sheetFormatPr defaultRowHeight="15" x14ac:dyDescent="0.25"/>
  <cols>
    <col min="1" max="3" width="10" customWidth="1"/>
    <col min="4" max="4" width="50" customWidth="1"/>
    <col min="6" max="6" width="29.85546875" bestFit="1" customWidth="1"/>
  </cols>
  <sheetData>
    <row r="2" spans="1:6" x14ac:dyDescent="0.25">
      <c r="A2" s="108" t="s">
        <v>63</v>
      </c>
      <c r="B2" s="109" t="s">
        <v>63</v>
      </c>
      <c r="C2" s="109" t="s">
        <v>63</v>
      </c>
      <c r="D2" s="109" t="s">
        <v>63</v>
      </c>
      <c r="E2" s="110" t="s">
        <v>63</v>
      </c>
      <c r="F2" s="19" t="s">
        <v>677</v>
      </c>
    </row>
    <row r="3" spans="1:6" x14ac:dyDescent="0.25">
      <c r="A3" s="112" t="s">
        <v>63</v>
      </c>
      <c r="B3" s="102" t="s">
        <v>63</v>
      </c>
      <c r="C3" s="102" t="s">
        <v>63</v>
      </c>
      <c r="D3" s="102" t="s">
        <v>63</v>
      </c>
      <c r="E3" s="103" t="s">
        <v>63</v>
      </c>
      <c r="F3" s="27" t="s">
        <v>106</v>
      </c>
    </row>
    <row r="4" spans="1:6" x14ac:dyDescent="0.25">
      <c r="A4" s="91" t="s">
        <v>678</v>
      </c>
      <c r="B4" s="92" t="s">
        <v>678</v>
      </c>
      <c r="C4" s="92" t="s">
        <v>678</v>
      </c>
      <c r="D4" s="92" t="s">
        <v>678</v>
      </c>
      <c r="E4" s="7" t="s">
        <v>106</v>
      </c>
      <c r="F4" s="74">
        <f>F5+F10+F11</f>
        <v>0</v>
      </c>
    </row>
    <row r="5" spans="1:6" x14ac:dyDescent="0.25">
      <c r="A5" s="4" t="s">
        <v>7</v>
      </c>
      <c r="B5" s="91" t="s">
        <v>679</v>
      </c>
      <c r="C5" s="92" t="s">
        <v>679</v>
      </c>
      <c r="D5" s="92" t="s">
        <v>679</v>
      </c>
      <c r="E5" s="7" t="s">
        <v>107</v>
      </c>
      <c r="F5" s="74">
        <f>F6+F7+F9</f>
        <v>0</v>
      </c>
    </row>
    <row r="6" spans="1:6" x14ac:dyDescent="0.25">
      <c r="A6" s="8"/>
      <c r="B6" s="4" t="s">
        <v>7</v>
      </c>
      <c r="C6" s="91" t="s">
        <v>680</v>
      </c>
      <c r="D6" s="92" t="s">
        <v>680</v>
      </c>
      <c r="E6" s="7" t="s">
        <v>108</v>
      </c>
      <c r="F6" s="78">
        <f>'C_21.00'!I5</f>
        <v>0</v>
      </c>
    </row>
    <row r="7" spans="1:6" x14ac:dyDescent="0.25">
      <c r="A7" s="8"/>
      <c r="B7" s="8"/>
      <c r="C7" s="91" t="s">
        <v>681</v>
      </c>
      <c r="D7" s="92" t="s">
        <v>681</v>
      </c>
      <c r="E7" s="7" t="s">
        <v>109</v>
      </c>
      <c r="F7" s="78">
        <f>'C_18.00'!K6</f>
        <v>0</v>
      </c>
    </row>
    <row r="8" spans="1:6" x14ac:dyDescent="0.25">
      <c r="A8" s="8"/>
      <c r="B8" s="8"/>
      <c r="C8" s="4" t="s">
        <v>7</v>
      </c>
      <c r="D8" s="5" t="s">
        <v>682</v>
      </c>
      <c r="E8" s="7" t="s">
        <v>110</v>
      </c>
      <c r="F8" s="78">
        <f>'C_18.00'!K43</f>
        <v>0</v>
      </c>
    </row>
    <row r="9" spans="1:6" x14ac:dyDescent="0.25">
      <c r="A9" s="8"/>
      <c r="B9" s="8"/>
      <c r="C9" s="91" t="s">
        <v>683</v>
      </c>
      <c r="D9" s="92" t="s">
        <v>683</v>
      </c>
      <c r="E9" s="7" t="s">
        <v>684</v>
      </c>
      <c r="F9" s="73"/>
    </row>
    <row r="10" spans="1:6" x14ac:dyDescent="0.25">
      <c r="A10" s="8"/>
      <c r="B10" s="91" t="s">
        <v>685</v>
      </c>
      <c r="C10" s="92" t="s">
        <v>685</v>
      </c>
      <c r="D10" s="92" t="s">
        <v>685</v>
      </c>
      <c r="E10" s="7" t="s">
        <v>111</v>
      </c>
      <c r="F10" s="78">
        <f>'C_22.00'!L5</f>
        <v>0</v>
      </c>
    </row>
    <row r="11" spans="1:6" x14ac:dyDescent="0.25">
      <c r="A11" s="8"/>
      <c r="B11" s="91" t="s">
        <v>438</v>
      </c>
      <c r="C11" s="92" t="s">
        <v>438</v>
      </c>
      <c r="D11" s="92" t="s">
        <v>438</v>
      </c>
      <c r="E11" s="7" t="s">
        <v>112</v>
      </c>
      <c r="F11" s="78">
        <f>'C_23.00'!J5</f>
        <v>0</v>
      </c>
    </row>
    <row r="12" spans="1:6" x14ac:dyDescent="0.25">
      <c r="A12" s="106" t="s">
        <v>686</v>
      </c>
      <c r="B12" s="107" t="s">
        <v>686</v>
      </c>
      <c r="C12" s="107" t="s">
        <v>686</v>
      </c>
      <c r="D12" s="107" t="s">
        <v>686</v>
      </c>
      <c r="E12" s="7" t="s">
        <v>127</v>
      </c>
      <c r="F12" s="50"/>
    </row>
  </sheetData>
  <mergeCells count="9">
    <mergeCell ref="C9:D9"/>
    <mergeCell ref="B10:D10"/>
    <mergeCell ref="B11:D11"/>
    <mergeCell ref="A12:D12"/>
    <mergeCell ref="A2:E3"/>
    <mergeCell ref="A4:D4"/>
    <mergeCell ref="B5:D5"/>
    <mergeCell ref="C6:D6"/>
    <mergeCell ref="C7:D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F10"/>
  <sheetViews>
    <sheetView workbookViewId="0">
      <selection activeCell="C9" sqref="C9"/>
    </sheetView>
  </sheetViews>
  <sheetFormatPr defaultRowHeight="15" x14ac:dyDescent="0.25"/>
  <cols>
    <col min="1" max="1" width="38.7109375" bestFit="1" customWidth="1"/>
    <col min="2" max="2" width="50" customWidth="1"/>
    <col min="3" max="3" width="25" customWidth="1"/>
    <col min="4" max="4" width="32.7109375" bestFit="1" customWidth="1"/>
    <col min="5" max="5" width="39.7109375" bestFit="1" customWidth="1"/>
    <col min="6" max="6" width="37.5703125" bestFit="1" customWidth="1"/>
  </cols>
  <sheetData>
    <row r="2" spans="1:6" x14ac:dyDescent="0.25">
      <c r="A2" s="108" t="s">
        <v>65</v>
      </c>
      <c r="B2" s="110" t="s">
        <v>65</v>
      </c>
      <c r="C2" s="41" t="s">
        <v>687</v>
      </c>
      <c r="D2" s="104" t="s">
        <v>688</v>
      </c>
      <c r="E2" s="105" t="s">
        <v>688</v>
      </c>
      <c r="F2" s="105" t="s">
        <v>688</v>
      </c>
    </row>
    <row r="3" spans="1:6" x14ac:dyDescent="0.25">
      <c r="A3" s="111" t="s">
        <v>65</v>
      </c>
      <c r="B3" s="100" t="s">
        <v>65</v>
      </c>
      <c r="C3" s="41" t="s">
        <v>689</v>
      </c>
      <c r="D3" s="41" t="s">
        <v>690</v>
      </c>
      <c r="E3" s="41" t="s">
        <v>691</v>
      </c>
      <c r="F3" s="42" t="s">
        <v>692</v>
      </c>
    </row>
    <row r="4" spans="1:6" x14ac:dyDescent="0.25">
      <c r="A4" s="112" t="s">
        <v>65</v>
      </c>
      <c r="B4" s="103" t="s">
        <v>65</v>
      </c>
      <c r="C4" s="7" t="s">
        <v>106</v>
      </c>
      <c r="D4" s="7" t="s">
        <v>109</v>
      </c>
      <c r="E4" s="7" t="s">
        <v>110</v>
      </c>
      <c r="F4" s="27" t="s">
        <v>111</v>
      </c>
    </row>
    <row r="5" spans="1:6" x14ac:dyDescent="0.25">
      <c r="A5" s="5" t="s">
        <v>693</v>
      </c>
      <c r="B5" s="5" t="s">
        <v>694</v>
      </c>
      <c r="C5" s="6"/>
      <c r="D5" s="6"/>
      <c r="E5" s="6"/>
      <c r="F5" s="6"/>
    </row>
    <row r="6" spans="1:6" x14ac:dyDescent="0.25">
      <c r="A6" s="5" t="s">
        <v>695</v>
      </c>
      <c r="B6" s="5" t="s">
        <v>696</v>
      </c>
      <c r="C6" s="12"/>
      <c r="D6" s="12"/>
      <c r="E6" s="12"/>
      <c r="F6" s="12"/>
    </row>
    <row r="7" spans="1:6" x14ac:dyDescent="0.25">
      <c r="A7" s="5" t="s">
        <v>88</v>
      </c>
      <c r="B7" s="5" t="s">
        <v>696</v>
      </c>
      <c r="C7" s="10"/>
      <c r="D7" s="10"/>
      <c r="E7" s="10"/>
      <c r="F7" s="73"/>
    </row>
    <row r="8" spans="1:6" x14ac:dyDescent="0.25">
      <c r="A8" s="5" t="s">
        <v>91</v>
      </c>
      <c r="B8" s="5" t="s">
        <v>696</v>
      </c>
      <c r="C8" s="10"/>
      <c r="D8" s="10"/>
      <c r="E8" s="10"/>
      <c r="F8" s="73"/>
    </row>
    <row r="9" spans="1:6" x14ac:dyDescent="0.25">
      <c r="A9" s="5" t="s">
        <v>91</v>
      </c>
      <c r="B9" s="5" t="s">
        <v>696</v>
      </c>
      <c r="C9" s="10"/>
      <c r="D9" s="10"/>
      <c r="E9" s="10"/>
      <c r="F9" s="73"/>
    </row>
    <row r="10" spans="1:6" x14ac:dyDescent="0.25">
      <c r="A10" s="28" t="s">
        <v>91</v>
      </c>
      <c r="B10" s="28" t="s">
        <v>696</v>
      </c>
      <c r="C10" s="49"/>
      <c r="D10" s="49"/>
      <c r="E10" s="49"/>
      <c r="F10" s="50"/>
    </row>
  </sheetData>
  <mergeCells count="2">
    <mergeCell ref="A2:B4"/>
    <mergeCell ref="D2:F2"/>
  </mergeCell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5">
        <x14:dataValidation type="list" errorStyle="warning" showErrorMessage="1" xr:uid="{00000000-0002-0000-1A00-000000000000}">
          <x14:formula1>
            <xm:f>Enums!A1:A2</xm:f>
          </x14:formula1>
          <xm:sqref>A6</xm:sqref>
        </x14:dataValidation>
        <x14:dataValidation type="list" errorStyle="warning" showErrorMessage="1" xr:uid="{00000000-0002-0000-1A00-000001000000}">
          <x14:formula1>
            <xm:f>Enums!A1:A2</xm:f>
          </x14:formula1>
          <xm:sqref>A7</xm:sqref>
        </x14:dataValidation>
        <x14:dataValidation type="list" errorStyle="warning" showErrorMessage="1" xr:uid="{00000000-0002-0000-1A00-000002000000}">
          <x14:formula1>
            <xm:f>Enums!A1:A2</xm:f>
          </x14:formula1>
          <xm:sqref>A8</xm:sqref>
        </x14:dataValidation>
        <x14:dataValidation type="list" errorStyle="warning" showErrorMessage="1" xr:uid="{8408DA99-F3BE-4E3A-AEF1-98546B2A3BC6}">
          <x14:formula1>
            <xm:f>Enums!A1:A2</xm:f>
          </x14:formula1>
          <xm:sqref>A9</xm:sqref>
        </x14:dataValidation>
        <x14:dataValidation type="list" errorStyle="warning" showErrorMessage="1" xr:uid="{881959F1-F530-4D72-B24F-C35EDBE38079}">
          <x14:formula1>
            <xm:f>Enums!A1:A2</xm:f>
          </x14:formula1>
          <xm:sqref>A10</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I14"/>
  <sheetViews>
    <sheetView workbookViewId="0">
      <selection activeCell="E10" sqref="E10"/>
    </sheetView>
  </sheetViews>
  <sheetFormatPr defaultRowHeight="15" x14ac:dyDescent="0.25"/>
  <cols>
    <col min="1" max="2" width="10" customWidth="1"/>
    <col min="3" max="3" width="50" customWidth="1"/>
    <col min="5" max="7" width="25" customWidth="1"/>
    <col min="8" max="8" width="29.42578125" bestFit="1" customWidth="1"/>
    <col min="9" max="9" width="25" customWidth="1"/>
  </cols>
  <sheetData>
    <row r="2" spans="1:9" x14ac:dyDescent="0.25">
      <c r="A2" s="95" t="s">
        <v>67</v>
      </c>
      <c r="B2" s="96" t="s">
        <v>67</v>
      </c>
      <c r="C2" s="96" t="s">
        <v>67</v>
      </c>
      <c r="D2" s="113" t="s">
        <v>67</v>
      </c>
      <c r="E2" s="20" t="s">
        <v>697</v>
      </c>
      <c r="F2" s="20" t="s">
        <v>698</v>
      </c>
      <c r="G2" s="20" t="s">
        <v>699</v>
      </c>
      <c r="H2" s="20" t="s">
        <v>700</v>
      </c>
      <c r="I2" s="47" t="s">
        <v>701</v>
      </c>
    </row>
    <row r="3" spans="1:9" x14ac:dyDescent="0.25">
      <c r="A3" s="101" t="s">
        <v>67</v>
      </c>
      <c r="B3" s="102" t="s">
        <v>67</v>
      </c>
      <c r="C3" s="102" t="s">
        <v>67</v>
      </c>
      <c r="D3" s="103" t="s">
        <v>67</v>
      </c>
      <c r="E3" s="7" t="s">
        <v>106</v>
      </c>
      <c r="F3" s="7" t="s">
        <v>107</v>
      </c>
      <c r="G3" s="7" t="s">
        <v>108</v>
      </c>
      <c r="H3" s="7" t="s">
        <v>109</v>
      </c>
      <c r="I3" s="27" t="s">
        <v>110</v>
      </c>
    </row>
    <row r="4" spans="1:9" x14ac:dyDescent="0.25">
      <c r="A4" s="18" t="s">
        <v>702</v>
      </c>
      <c r="B4" s="91" t="s">
        <v>703</v>
      </c>
      <c r="C4" s="92" t="s">
        <v>703</v>
      </c>
      <c r="D4" s="7" t="s">
        <v>106</v>
      </c>
      <c r="E4" s="10"/>
      <c r="F4" s="10"/>
      <c r="G4" s="10"/>
      <c r="H4" s="69"/>
      <c r="I4" s="70"/>
    </row>
    <row r="5" spans="1:9" x14ac:dyDescent="0.25">
      <c r="A5" s="8"/>
      <c r="B5" s="91" t="s">
        <v>704</v>
      </c>
      <c r="C5" s="92" t="s">
        <v>704</v>
      </c>
      <c r="D5" s="7" t="s">
        <v>107</v>
      </c>
      <c r="E5" s="24">
        <f>SUM(E6:E8)</f>
        <v>0</v>
      </c>
      <c r="F5" s="24">
        <f>SUM(F6:F8)</f>
        <v>0</v>
      </c>
      <c r="G5" s="9"/>
      <c r="H5" s="28"/>
      <c r="I5" s="9"/>
    </row>
    <row r="6" spans="1:9" x14ac:dyDescent="0.25">
      <c r="A6" s="8"/>
      <c r="B6" s="4" t="s">
        <v>7</v>
      </c>
      <c r="C6" s="5" t="s">
        <v>705</v>
      </c>
      <c r="D6" s="7" t="s">
        <v>108</v>
      </c>
      <c r="E6" s="10"/>
      <c r="F6" s="10"/>
      <c r="G6" s="9"/>
      <c r="H6" s="9"/>
      <c r="I6" s="9"/>
    </row>
    <row r="7" spans="1:9" x14ac:dyDescent="0.25">
      <c r="A7" s="8"/>
      <c r="B7" s="8"/>
      <c r="C7" s="5" t="s">
        <v>706</v>
      </c>
      <c r="D7" s="7" t="s">
        <v>109</v>
      </c>
      <c r="E7" s="10"/>
      <c r="F7" s="10"/>
      <c r="G7" s="9"/>
      <c r="H7" s="9"/>
      <c r="I7" s="9"/>
    </row>
    <row r="8" spans="1:9" x14ac:dyDescent="0.25">
      <c r="A8" s="8"/>
      <c r="B8" s="8"/>
      <c r="C8" s="5" t="s">
        <v>707</v>
      </c>
      <c r="D8" s="7" t="s">
        <v>110</v>
      </c>
      <c r="E8" s="10"/>
      <c r="F8" s="10"/>
      <c r="G8" s="9"/>
      <c r="H8" s="9"/>
      <c r="I8" s="9"/>
    </row>
    <row r="9" spans="1:9" x14ac:dyDescent="0.25">
      <c r="A9" s="8"/>
      <c r="B9" s="91" t="s">
        <v>708</v>
      </c>
      <c r="C9" s="92" t="s">
        <v>708</v>
      </c>
      <c r="D9" s="7" t="s">
        <v>111</v>
      </c>
      <c r="E9" s="10"/>
      <c r="F9" s="10"/>
      <c r="G9" s="9"/>
      <c r="H9" s="9"/>
      <c r="I9" s="9"/>
    </row>
    <row r="10" spans="1:9" x14ac:dyDescent="0.25">
      <c r="A10" s="8"/>
      <c r="B10" s="91" t="s">
        <v>709</v>
      </c>
      <c r="C10" s="92" t="s">
        <v>709</v>
      </c>
      <c r="D10" s="7" t="s">
        <v>112</v>
      </c>
      <c r="E10" s="10"/>
      <c r="F10" s="10"/>
      <c r="G10" s="9"/>
      <c r="H10" s="9"/>
      <c r="I10" s="9"/>
    </row>
    <row r="11" spans="1:9" x14ac:dyDescent="0.25">
      <c r="A11" s="8"/>
      <c r="B11" s="4" t="s">
        <v>7</v>
      </c>
      <c r="C11" s="5" t="s">
        <v>710</v>
      </c>
      <c r="D11" s="7" t="s">
        <v>127</v>
      </c>
      <c r="E11" s="10"/>
      <c r="F11" s="10"/>
      <c r="G11" s="9"/>
      <c r="H11" s="9"/>
      <c r="I11" s="9"/>
    </row>
    <row r="12" spans="1:9" x14ac:dyDescent="0.25">
      <c r="A12" s="18" t="s">
        <v>711</v>
      </c>
      <c r="B12" s="91" t="s">
        <v>712</v>
      </c>
      <c r="C12" s="92" t="s">
        <v>712</v>
      </c>
      <c r="D12" s="7" t="s">
        <v>129</v>
      </c>
      <c r="E12" s="10"/>
      <c r="F12" s="10"/>
      <c r="G12" s="9"/>
      <c r="H12" s="9"/>
      <c r="I12" s="9"/>
    </row>
    <row r="13" spans="1:9" x14ac:dyDescent="0.25">
      <c r="A13" s="8"/>
      <c r="B13" s="91" t="s">
        <v>713</v>
      </c>
      <c r="C13" s="92" t="s">
        <v>713</v>
      </c>
      <c r="D13" s="7" t="s">
        <v>131</v>
      </c>
      <c r="E13" s="10"/>
      <c r="F13" s="10"/>
      <c r="G13" s="9"/>
      <c r="H13" s="9"/>
      <c r="I13" s="9"/>
    </row>
    <row r="14" spans="1:9" x14ac:dyDescent="0.25">
      <c r="A14" s="8"/>
      <c r="B14" s="106" t="s">
        <v>714</v>
      </c>
      <c r="C14" s="107" t="s">
        <v>714</v>
      </c>
      <c r="D14" s="7" t="s">
        <v>133</v>
      </c>
      <c r="E14" s="10"/>
      <c r="F14" s="10"/>
      <c r="G14" s="9"/>
      <c r="H14" s="9"/>
      <c r="I14" s="9"/>
    </row>
  </sheetData>
  <mergeCells count="8">
    <mergeCell ref="B12:C12"/>
    <mergeCell ref="B13:C13"/>
    <mergeCell ref="B14:C14"/>
    <mergeCell ref="A2:D3"/>
    <mergeCell ref="B4:C4"/>
    <mergeCell ref="B5:C5"/>
    <mergeCell ref="B9:C9"/>
    <mergeCell ref="B10:C10"/>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E6"/>
  <sheetViews>
    <sheetView workbookViewId="0">
      <selection activeCell="E6" sqref="E6"/>
    </sheetView>
  </sheetViews>
  <sheetFormatPr defaultRowHeight="15" x14ac:dyDescent="0.25"/>
  <cols>
    <col min="1" max="1" width="50" customWidth="1"/>
    <col min="3" max="5" width="25" customWidth="1"/>
  </cols>
  <sheetData>
    <row r="2" spans="1:5" x14ac:dyDescent="0.25">
      <c r="A2" s="95" t="s">
        <v>69</v>
      </c>
      <c r="B2" s="113" t="s">
        <v>69</v>
      </c>
      <c r="C2" s="104" t="s">
        <v>589</v>
      </c>
      <c r="D2" s="105" t="s">
        <v>589</v>
      </c>
      <c r="E2" s="105" t="s">
        <v>589</v>
      </c>
    </row>
    <row r="3" spans="1:5" x14ac:dyDescent="0.25">
      <c r="A3" s="98" t="s">
        <v>69</v>
      </c>
      <c r="B3" s="114" t="s">
        <v>69</v>
      </c>
      <c r="C3" s="20" t="s">
        <v>633</v>
      </c>
      <c r="D3" s="20" t="s">
        <v>634</v>
      </c>
      <c r="E3" s="47" t="s">
        <v>635</v>
      </c>
    </row>
    <row r="4" spans="1:5" x14ac:dyDescent="0.25">
      <c r="A4" s="101" t="s">
        <v>69</v>
      </c>
      <c r="B4" s="103" t="s">
        <v>69</v>
      </c>
      <c r="C4" s="7" t="s">
        <v>106</v>
      </c>
      <c r="D4" s="7" t="s">
        <v>107</v>
      </c>
      <c r="E4" s="27" t="s">
        <v>108</v>
      </c>
    </row>
    <row r="5" spans="1:5" x14ac:dyDescent="0.25">
      <c r="A5" s="5" t="s">
        <v>715</v>
      </c>
      <c r="B5" s="7" t="s">
        <v>106</v>
      </c>
      <c r="C5" s="24">
        <f>IFERROR(AVERAGE('I_06.13'!C5:H5),0)</f>
        <v>0</v>
      </c>
      <c r="D5" s="24">
        <f>IFERROR(AVERAGE('I_06.13'!D5:I5),0)</f>
        <v>0</v>
      </c>
      <c r="E5" s="25">
        <f>IFERROR(AVERAGE('I_06.13'!E5:J5),0)</f>
        <v>0</v>
      </c>
    </row>
    <row r="6" spans="1:5" x14ac:dyDescent="0.25">
      <c r="A6" s="9" t="s">
        <v>716</v>
      </c>
      <c r="B6" s="7" t="s">
        <v>107</v>
      </c>
      <c r="C6" s="24">
        <f>IFERROR(AVERAGE('I_06.13'!C6:H6),0)</f>
        <v>0</v>
      </c>
      <c r="D6" s="24">
        <f>IFERROR(AVERAGE('I_06.13'!D6:I6),0)</f>
        <v>0</v>
      </c>
      <c r="E6" s="24">
        <f>IFERROR(AVERAGE('I_06.13'!E6:J6),0)</f>
        <v>0</v>
      </c>
    </row>
  </sheetData>
  <mergeCells count="2">
    <mergeCell ref="A2:B4"/>
    <mergeCell ref="C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223"/>
  <sheetViews>
    <sheetView zoomScaleNormal="100" workbookViewId="0">
      <pane xSplit="5" topLeftCell="F1" activePane="topRight" state="frozen"/>
      <selection pane="topRight" activeCell="K43" sqref="K43"/>
    </sheetView>
  </sheetViews>
  <sheetFormatPr defaultRowHeight="15" x14ac:dyDescent="0.25"/>
  <cols>
    <col min="1" max="3" width="10" customWidth="1"/>
    <col min="4" max="4" width="50" customWidth="1"/>
    <col min="6" max="9" width="25" customWidth="1"/>
    <col min="10" max="10" width="31.5703125" bestFit="1" customWidth="1"/>
    <col min="11" max="11" width="23.5703125" bestFit="1" customWidth="1"/>
    <col min="12" max="12" width="25.5703125" bestFit="1" customWidth="1"/>
  </cols>
  <sheetData>
    <row r="1" spans="1:12" x14ac:dyDescent="0.25">
      <c r="A1" s="3" t="s">
        <v>96</v>
      </c>
      <c r="B1" t="s">
        <v>97</v>
      </c>
    </row>
    <row r="2" spans="1:12" x14ac:dyDescent="0.25">
      <c r="A2" s="95" t="s">
        <v>16</v>
      </c>
      <c r="B2" s="96" t="s">
        <v>16</v>
      </c>
      <c r="C2" s="96" t="s">
        <v>16</v>
      </c>
      <c r="D2" s="96" t="s">
        <v>16</v>
      </c>
      <c r="E2" s="97" t="s">
        <v>16</v>
      </c>
      <c r="F2" s="104" t="s">
        <v>98</v>
      </c>
      <c r="G2" s="105" t="s">
        <v>98</v>
      </c>
      <c r="H2" s="105" t="s">
        <v>98</v>
      </c>
      <c r="I2" s="105" t="s">
        <v>98</v>
      </c>
      <c r="J2" s="104" t="s">
        <v>98</v>
      </c>
      <c r="K2" s="42" t="s">
        <v>99</v>
      </c>
      <c r="L2" s="42" t="s">
        <v>100</v>
      </c>
    </row>
    <row r="3" spans="1:12" x14ac:dyDescent="0.25">
      <c r="A3" s="98" t="s">
        <v>16</v>
      </c>
      <c r="B3" s="99" t="s">
        <v>16</v>
      </c>
      <c r="C3" s="99" t="s">
        <v>16</v>
      </c>
      <c r="D3" s="99" t="s">
        <v>16</v>
      </c>
      <c r="E3" s="100" t="s">
        <v>16</v>
      </c>
      <c r="F3" s="104" t="s">
        <v>101</v>
      </c>
      <c r="G3" s="105" t="s">
        <v>101</v>
      </c>
      <c r="H3" s="104" t="s">
        <v>102</v>
      </c>
      <c r="I3" s="104" t="s">
        <v>102</v>
      </c>
      <c r="J3" s="42" t="s">
        <v>103</v>
      </c>
      <c r="K3" s="44"/>
      <c r="L3" s="44"/>
    </row>
    <row r="4" spans="1:12" x14ac:dyDescent="0.25">
      <c r="A4" s="98" t="s">
        <v>16</v>
      </c>
      <c r="B4" s="99" t="s">
        <v>16</v>
      </c>
      <c r="C4" s="99" t="s">
        <v>16</v>
      </c>
      <c r="D4" s="99" t="s">
        <v>16</v>
      </c>
      <c r="E4" s="100" t="s">
        <v>16</v>
      </c>
      <c r="F4" s="41" t="s">
        <v>104</v>
      </c>
      <c r="G4" s="41" t="s">
        <v>105</v>
      </c>
      <c r="H4" s="41" t="s">
        <v>104</v>
      </c>
      <c r="I4" s="41" t="s">
        <v>105</v>
      </c>
      <c r="J4" s="43"/>
      <c r="K4" s="43"/>
      <c r="L4" s="43"/>
    </row>
    <row r="5" spans="1:12" x14ac:dyDescent="0.25">
      <c r="A5" s="101" t="s">
        <v>16</v>
      </c>
      <c r="B5" s="102" t="s">
        <v>16</v>
      </c>
      <c r="C5" s="102" t="s">
        <v>16</v>
      </c>
      <c r="D5" s="102" t="s">
        <v>16</v>
      </c>
      <c r="E5" s="103" t="s">
        <v>16</v>
      </c>
      <c r="F5" s="20" t="s">
        <v>106</v>
      </c>
      <c r="G5" s="21" t="s">
        <v>107</v>
      </c>
      <c r="H5" s="21" t="s">
        <v>108</v>
      </c>
      <c r="I5" s="21" t="s">
        <v>109</v>
      </c>
      <c r="J5" s="21" t="s">
        <v>110</v>
      </c>
      <c r="K5" s="21" t="s">
        <v>111</v>
      </c>
      <c r="L5" s="23" t="s">
        <v>112</v>
      </c>
    </row>
    <row r="6" spans="1:12" x14ac:dyDescent="0.25">
      <c r="A6" s="93" t="s">
        <v>113</v>
      </c>
      <c r="B6" s="94" t="s">
        <v>113</v>
      </c>
      <c r="C6" s="94" t="s">
        <v>113</v>
      </c>
      <c r="D6" s="94" t="s">
        <v>113</v>
      </c>
      <c r="E6" s="7" t="s">
        <v>106</v>
      </c>
      <c r="F6" s="9"/>
      <c r="G6" s="9"/>
      <c r="H6" s="9"/>
      <c r="I6" s="9"/>
      <c r="J6" s="9"/>
      <c r="K6" s="24">
        <f>K7+K33+K43+K44+K45</f>
        <v>0</v>
      </c>
      <c r="L6" s="25">
        <f>K6*12.5</f>
        <v>0</v>
      </c>
    </row>
    <row r="7" spans="1:12" x14ac:dyDescent="0.25">
      <c r="A7" s="93" t="s">
        <v>114</v>
      </c>
      <c r="B7" s="94" t="s">
        <v>114</v>
      </c>
      <c r="C7" s="94" t="s">
        <v>114</v>
      </c>
      <c r="D7" s="94" t="s">
        <v>114</v>
      </c>
      <c r="E7" s="7" t="s">
        <v>115</v>
      </c>
      <c r="F7" s="9"/>
      <c r="G7" s="9"/>
      <c r="H7" s="9"/>
      <c r="I7" s="9"/>
      <c r="J7" s="9"/>
      <c r="K7" s="24">
        <f>K10+K29</f>
        <v>0</v>
      </c>
      <c r="L7" s="9"/>
    </row>
    <row r="8" spans="1:12" x14ac:dyDescent="0.25">
      <c r="A8" s="4" t="s">
        <v>7</v>
      </c>
      <c r="B8" s="91" t="s">
        <v>116</v>
      </c>
      <c r="C8" s="92" t="s">
        <v>116</v>
      </c>
      <c r="D8" s="92" t="s">
        <v>116</v>
      </c>
      <c r="E8" s="7" t="s">
        <v>117</v>
      </c>
      <c r="F8" s="24">
        <f>F59+F110+F161+F212+F263+F314+F365+F416+F467+F518+F569+F620+F671+F722+F773+F824+F875+F926+F977+F1028+F1079+F1130+F1181</f>
        <v>0</v>
      </c>
      <c r="G8" s="24">
        <f>G59+G110+G161+G212+G263+G314+G365+G416+G467+G518+G569+G620+G671+G722+G773+G824+G875+G926+G977+G1028+G1079+G1130+G1181</f>
        <v>0</v>
      </c>
      <c r="H8" s="9"/>
      <c r="I8" s="9"/>
      <c r="J8" s="9"/>
      <c r="K8" s="9"/>
      <c r="L8" s="9"/>
    </row>
    <row r="9" spans="1:12" x14ac:dyDescent="0.25">
      <c r="A9" s="8"/>
      <c r="B9" s="91" t="s">
        <v>118</v>
      </c>
      <c r="C9" s="92" t="s">
        <v>118</v>
      </c>
      <c r="D9" s="92" t="s">
        <v>118</v>
      </c>
      <c r="E9" s="7" t="s">
        <v>119</v>
      </c>
      <c r="F9" s="24">
        <f t="shared" ref="F9:H11" si="0">F60+F111+F162+F213+F264+F315+F366+F417+F468+F519+F570+F621+F672+F723+F774+F825+F876+F927+F978+F1029+F1080+F1131+F1182</f>
        <v>0</v>
      </c>
      <c r="G9" s="24">
        <f t="shared" si="0"/>
        <v>0</v>
      </c>
      <c r="H9" s="9"/>
      <c r="I9" s="9"/>
      <c r="J9" s="9"/>
      <c r="K9" s="9"/>
      <c r="L9" s="9"/>
    </row>
    <row r="10" spans="1:12" x14ac:dyDescent="0.25">
      <c r="A10" s="8"/>
      <c r="B10" s="91" t="s">
        <v>120</v>
      </c>
      <c r="C10" s="92" t="s">
        <v>120</v>
      </c>
      <c r="D10" s="92" t="s">
        <v>120</v>
      </c>
      <c r="E10" s="7" t="s">
        <v>107</v>
      </c>
      <c r="F10" s="24">
        <f>F61+F112+F163+F214+F265+F316+F367+F418+F469+F520+F571+F622+F673+F724+F775+F826+F877+F928+F979+F1030+F1081+F1132+F1183</f>
        <v>0</v>
      </c>
      <c r="G10" s="24">
        <f t="shared" si="0"/>
        <v>0</v>
      </c>
      <c r="H10" s="24">
        <f t="shared" si="0"/>
        <v>0</v>
      </c>
      <c r="I10" s="24">
        <f>I61+I112+I163+I214+I265+I316+I367+I418+I469+I520+I571+I622+I673+I724+I775+I826+I877+I928+I979+I1030+I1081+I1132+I1183</f>
        <v>0</v>
      </c>
      <c r="J10" s="24">
        <f>J61+J112+J163+J214+J265+J316+J367+J418+J469+J520+J571+J622+J673+J724+J775+J826+J877+J928+J979+J1030+J1081+J1132+J1183</f>
        <v>0</v>
      </c>
      <c r="K10" s="24">
        <f>K61+K112+K163+K214+K265+K316+K367+K418+K469+K520+K571+K622+K673+K724+K775+K826+K877+K928+K979+K1030+K1081+K1132+K1183</f>
        <v>0</v>
      </c>
      <c r="L10" s="9"/>
    </row>
    <row r="11" spans="1:12" x14ac:dyDescent="0.25">
      <c r="A11" s="8"/>
      <c r="B11" s="4" t="s">
        <v>7</v>
      </c>
      <c r="C11" s="91" t="s">
        <v>121</v>
      </c>
      <c r="D11" s="92" t="s">
        <v>121</v>
      </c>
      <c r="E11" s="7" t="s">
        <v>108</v>
      </c>
      <c r="F11" s="24">
        <f t="shared" si="0"/>
        <v>0</v>
      </c>
      <c r="G11" s="24">
        <f t="shared" si="0"/>
        <v>0</v>
      </c>
      <c r="H11" s="24">
        <f t="shared" ref="H11" si="1">H62+H113+H164+H215+H266+H317+H368+H419+H470+H521+H572+H623+H674+H725+H776+H827+H878+H929+H980+H1031+H1082+H1133+H1184</f>
        <v>0</v>
      </c>
      <c r="I11" s="24">
        <f t="shared" ref="I11" si="2">I62+I113+I164+I215+I266+I317+I368+I419+I470+I521+I572+I623+I674+I725+I776+I827+I878+I929+I980+I1031+I1082+I1133+I1184</f>
        <v>0</v>
      </c>
      <c r="J11" s="9"/>
      <c r="K11" s="9"/>
      <c r="L11" s="9"/>
    </row>
    <row r="12" spans="1:12" x14ac:dyDescent="0.25">
      <c r="A12" s="8"/>
      <c r="B12" s="8"/>
      <c r="C12" s="4" t="s">
        <v>7</v>
      </c>
      <c r="D12" s="5" t="s">
        <v>122</v>
      </c>
      <c r="E12" s="7" t="s">
        <v>109</v>
      </c>
      <c r="F12" s="9"/>
      <c r="G12" s="9"/>
      <c r="H12" s="24">
        <f t="shared" ref="H12" si="3">H63+H114+H165+H216+H267+H318+H369+H420+H471+H522+H573+H624+H675+H726+H777+H828+H879+H930+H981+H1032+H1083+H1134+H1185</f>
        <v>0</v>
      </c>
      <c r="I12" s="24">
        <f t="shared" ref="I12" si="4">I63+I114+I165+I216+I267+I318+I369+I420+I471+I522+I573+I624+I675+I726+I777+I828+I879+I930+I981+I1032+I1083+I1134+I1185</f>
        <v>0</v>
      </c>
      <c r="J12" s="9"/>
      <c r="K12" s="9"/>
      <c r="L12" s="9"/>
    </row>
    <row r="13" spans="1:12" x14ac:dyDescent="0.25">
      <c r="A13" s="8"/>
      <c r="B13" s="8"/>
      <c r="C13" s="8"/>
      <c r="D13" s="5" t="s">
        <v>123</v>
      </c>
      <c r="E13" s="7" t="s">
        <v>110</v>
      </c>
      <c r="F13" s="9"/>
      <c r="G13" s="9"/>
      <c r="H13" s="24">
        <f t="shared" ref="H13" si="5">H64+H115+H166+H217+H268+H319+H370+H421+H472+H523+H574+H625+H676+H727+H778+H829+H880+H931+H982+H1033+H1084+H1135+H1186</f>
        <v>0</v>
      </c>
      <c r="I13" s="24">
        <f t="shared" ref="I13" si="6">I64+I115+I166+I217+I268+I319+I370+I421+I472+I523+I574+I625+I676+I727+I778+I829+I880+I931+I982+I1033+I1084+I1135+I1186</f>
        <v>0</v>
      </c>
      <c r="J13" s="9"/>
      <c r="K13" s="9"/>
      <c r="L13" s="9"/>
    </row>
    <row r="14" spans="1:12" x14ac:dyDescent="0.25">
      <c r="A14" s="8"/>
      <c r="B14" s="8"/>
      <c r="C14" s="8"/>
      <c r="D14" s="5" t="s">
        <v>124</v>
      </c>
      <c r="E14" s="7" t="s">
        <v>111</v>
      </c>
      <c r="F14" s="9"/>
      <c r="G14" s="9"/>
      <c r="H14" s="24">
        <f t="shared" ref="H14" si="7">H65+H116+H167+H218+H269+H320+H371+H422+H473+H524+H575+H626+H677+H728+H779+H830+H881+H932+H983+H1034+H1085+H1136+H1187</f>
        <v>0</v>
      </c>
      <c r="I14" s="24">
        <f t="shared" ref="I14" si="8">I65+I116+I167+I218+I269+I320+I371+I422+I473+I524+I575+I626+I677+I728+I779+I830+I881+I932+I983+I1034+I1085+I1136+I1187</f>
        <v>0</v>
      </c>
      <c r="J14" s="9"/>
      <c r="K14" s="9"/>
      <c r="L14" s="9"/>
    </row>
    <row r="15" spans="1:12" x14ac:dyDescent="0.25">
      <c r="A15" s="8"/>
      <c r="B15" s="8"/>
      <c r="C15" s="8"/>
      <c r="D15" s="5" t="s">
        <v>125</v>
      </c>
      <c r="E15" s="7" t="s">
        <v>112</v>
      </c>
      <c r="F15" s="9"/>
      <c r="G15" s="9"/>
      <c r="H15" s="24">
        <f t="shared" ref="H15" si="9">H66+H117+H168+H219+H270+H321+H372+H423+H474+H525+H576+H627+H678+H729+H780+H831+H882+H933+H984+H1035+H1086+H1137+H1188</f>
        <v>0</v>
      </c>
      <c r="I15" s="24">
        <f t="shared" ref="I15" si="10">I66+I117+I168+I219+I270+I321+I372+I423+I474+I525+I576+I627+I678+I729+I780+I831+I882+I933+I984+I1035+I1086+I1137+I1188</f>
        <v>0</v>
      </c>
      <c r="J15" s="9"/>
      <c r="K15" s="9"/>
      <c r="L15" s="9"/>
    </row>
    <row r="16" spans="1:12" x14ac:dyDescent="0.25">
      <c r="A16" s="8"/>
      <c r="B16" s="8"/>
      <c r="C16" s="91" t="s">
        <v>126</v>
      </c>
      <c r="D16" s="92" t="s">
        <v>126</v>
      </c>
      <c r="E16" s="7" t="s">
        <v>127</v>
      </c>
      <c r="F16" s="24">
        <f>F67+F118+F169+F220+F271+F322+F373+F424+F475+F526+F577+F628+F679+F730+F781+F832+F883+F934+F985+F1036+F1087+F1138+F1189</f>
        <v>0</v>
      </c>
      <c r="G16" s="24">
        <f t="shared" ref="G16" si="11">G67+G118+G169+G220+G271+G322+G373+G424+G475+G526+G577+G628+G679+G730+G781+G832+G883+G934+G985+G1036+G1087+G1138+G1189</f>
        <v>0</v>
      </c>
      <c r="H16" s="24">
        <f t="shared" ref="H16" si="12">H67+H118+H169+H220+H271+H322+H373+H424+H475+H526+H577+H628+H679+H730+H781+H832+H883+H934+H985+H1036+H1087+H1138+H1189</f>
        <v>0</v>
      </c>
      <c r="I16" s="24">
        <f t="shared" ref="I16" si="13">I67+I118+I169+I220+I271+I322+I373+I424+I475+I526+I577+I628+I679+I730+I781+I832+I883+I934+I985+I1036+I1087+I1138+I1189</f>
        <v>0</v>
      </c>
      <c r="J16" s="9"/>
      <c r="K16" s="9"/>
      <c r="L16" s="9"/>
    </row>
    <row r="17" spans="1:12" x14ac:dyDescent="0.25">
      <c r="A17" s="8"/>
      <c r="B17" s="8"/>
      <c r="C17" s="4" t="s">
        <v>7</v>
      </c>
      <c r="D17" s="5" t="s">
        <v>128</v>
      </c>
      <c r="E17" s="7" t="s">
        <v>129</v>
      </c>
      <c r="F17" s="9"/>
      <c r="G17" s="9"/>
      <c r="H17" s="24">
        <f t="shared" ref="H17" si="14">H68+H119+H170+H221+H272+H323+H374+H425+H476+H527+H578+H629+H680+H731+H782+H833+H884+H935+H986+H1037+H1088+H1139+H1190</f>
        <v>0</v>
      </c>
      <c r="I17" s="24">
        <f t="shared" ref="I17" si="15">I68+I119+I170+I221+I272+I323+I374+I425+I476+I527+I578+I629+I680+I731+I782+I833+I884+I935+I986+I1037+I1088+I1139+I1190</f>
        <v>0</v>
      </c>
      <c r="J17" s="9"/>
      <c r="K17" s="9"/>
      <c r="L17" s="9"/>
    </row>
    <row r="18" spans="1:12" x14ac:dyDescent="0.25">
      <c r="A18" s="8"/>
      <c r="B18" s="8"/>
      <c r="C18" s="8"/>
      <c r="D18" s="5" t="s">
        <v>130</v>
      </c>
      <c r="E18" s="7" t="s">
        <v>131</v>
      </c>
      <c r="F18" s="9"/>
      <c r="G18" s="9"/>
      <c r="H18" s="24">
        <f t="shared" ref="H18" si="16">H69+H120+H171+H222+H273+H324+H375+H426+H477+H528+H579+H630+H681+H732+H783+H834+H885+H936+H987+H1038+H1089+H1140+H1191</f>
        <v>0</v>
      </c>
      <c r="I18" s="24">
        <f t="shared" ref="I18" si="17">I69+I120+I171+I222+I273+I324+I375+I426+I477+I528+I579+I630+I681+I732+I783+I834+I885+I936+I987+I1038+I1089+I1140+I1191</f>
        <v>0</v>
      </c>
      <c r="J18" s="9"/>
      <c r="K18" s="9"/>
      <c r="L18" s="9"/>
    </row>
    <row r="19" spans="1:12" x14ac:dyDescent="0.25">
      <c r="A19" s="8"/>
      <c r="B19" s="8"/>
      <c r="C19" s="8"/>
      <c r="D19" s="5" t="s">
        <v>132</v>
      </c>
      <c r="E19" s="7" t="s">
        <v>133</v>
      </c>
      <c r="F19" s="9"/>
      <c r="G19" s="9"/>
      <c r="H19" s="24">
        <f t="shared" ref="H19" si="18">H70+H121+H172+H223+H274+H325+H376+H427+H478+H529+H580+H631+H682+H733+H784+H835+H886+H937+H988+H1039+H1090+H1141+H1192</f>
        <v>0</v>
      </c>
      <c r="I19" s="24">
        <f t="shared" ref="I19" si="19">I70+I121+I172+I223+I274+I325+I376+I427+I478+I529+I580+I631+I682+I733+I784+I835+I886+I937+I988+I1039+I1090+I1141+I1192</f>
        <v>0</v>
      </c>
      <c r="J19" s="9"/>
      <c r="K19" s="9"/>
      <c r="L19" s="9"/>
    </row>
    <row r="20" spans="1:12" x14ac:dyDescent="0.25">
      <c r="A20" s="8"/>
      <c r="B20" s="8"/>
      <c r="C20" s="91" t="s">
        <v>134</v>
      </c>
      <c r="D20" s="92" t="s">
        <v>134</v>
      </c>
      <c r="E20" s="7" t="s">
        <v>135</v>
      </c>
      <c r="F20" s="24">
        <f>F71+F122+F173+F224+F275+F326+F377+F428+F479+F530+F581+F632+F683+F734+F785+F836+F887+F938+F989+F1040+F1091+F1142+F1193</f>
        <v>0</v>
      </c>
      <c r="G20" s="24">
        <f t="shared" ref="G20" si="20">G71+G122+G173+G224+G275+G326+G377+G428+G479+G530+G581+G632+G683+G734+G785+G836+G887+G938+G989+G1040+G1091+G1142+G1193</f>
        <v>0</v>
      </c>
      <c r="H20" s="24">
        <f t="shared" ref="H20" si="21">H71+H122+H173+H224+H275+H326+H377+H428+H479+H530+H581+H632+H683+H734+H785+H836+H887+H938+H989+H1040+H1091+H1142+H1193</f>
        <v>0</v>
      </c>
      <c r="I20" s="24">
        <f t="shared" ref="I20" si="22">I71+I122+I173+I224+I275+I326+I377+I428+I479+I530+I581+I632+I683+I734+I785+I836+I887+I938+I989+I1040+I1091+I1142+I1193</f>
        <v>0</v>
      </c>
      <c r="J20" s="9"/>
      <c r="K20" s="9"/>
      <c r="L20" s="9"/>
    </row>
    <row r="21" spans="1:12" x14ac:dyDescent="0.25">
      <c r="A21" s="8"/>
      <c r="B21" s="8"/>
      <c r="C21" s="4" t="s">
        <v>7</v>
      </c>
      <c r="D21" s="5" t="s">
        <v>136</v>
      </c>
      <c r="E21" s="7" t="s">
        <v>137</v>
      </c>
      <c r="F21" s="9"/>
      <c r="G21" s="9"/>
      <c r="H21" s="24">
        <f t="shared" ref="H21" si="23">H72+H123+H174+H225+H276+H327+H378+H429+H480+H531+H582+H633+H684+H735+H786+H837+H888+H939+H990+H1041+H1092+H1143+H1194</f>
        <v>0</v>
      </c>
      <c r="I21" s="24">
        <f t="shared" ref="I21" si="24">I72+I123+I174+I225+I276+I327+I378+I429+I480+I531+I582+I633+I684+I735+I786+I837+I888+I939+I990+I1041+I1092+I1143+I1194</f>
        <v>0</v>
      </c>
      <c r="J21" s="9"/>
      <c r="K21" s="9"/>
      <c r="L21" s="9"/>
    </row>
    <row r="22" spans="1:12" x14ac:dyDescent="0.25">
      <c r="A22" s="8"/>
      <c r="B22" s="8"/>
      <c r="C22" s="8"/>
      <c r="D22" s="5" t="s">
        <v>138</v>
      </c>
      <c r="E22" s="7" t="s">
        <v>139</v>
      </c>
      <c r="F22" s="9"/>
      <c r="G22" s="9"/>
      <c r="H22" s="24">
        <f t="shared" ref="H22" si="25">H73+H124+H175+H226+H277+H328+H379+H430+H481+H532+H583+H634+H685+H736+H787+H838+H889+H940+H991+H1042+H1093+H1144+H1195</f>
        <v>0</v>
      </c>
      <c r="I22" s="24">
        <f t="shared" ref="I22" si="26">I73+I124+I175+I226+I277+I328+I379+I430+I481+I532+I583+I634+I685+I736+I787+I838+I889+I940+I991+I1042+I1093+I1144+I1195</f>
        <v>0</v>
      </c>
      <c r="J22" s="9"/>
      <c r="K22" s="9"/>
      <c r="L22" s="9"/>
    </row>
    <row r="23" spans="1:12" x14ac:dyDescent="0.25">
      <c r="A23" s="8"/>
      <c r="B23" s="8"/>
      <c r="C23" s="8"/>
      <c r="D23" s="5" t="s">
        <v>140</v>
      </c>
      <c r="E23" s="7" t="s">
        <v>141</v>
      </c>
      <c r="F23" s="9"/>
      <c r="G23" s="9"/>
      <c r="H23" s="24">
        <f t="shared" ref="H23" si="27">H74+H125+H176+H227+H278+H329+H380+H431+H482+H533+H584+H635+H686+H737+H788+H839+H890+H941+H992+H1043+H1094+H1145+H1196</f>
        <v>0</v>
      </c>
      <c r="I23" s="24">
        <f t="shared" ref="I23" si="28">I74+I125+I176+I227+I278+I329+I380+I431+I482+I533+I584+I635+I686+I737+I788+I839+I890+I941+I992+I1043+I1094+I1145+I1196</f>
        <v>0</v>
      </c>
      <c r="J23" s="9"/>
      <c r="K23" s="9"/>
      <c r="L23" s="9"/>
    </row>
    <row r="24" spans="1:12" x14ac:dyDescent="0.25">
      <c r="A24" s="8"/>
      <c r="B24" s="8"/>
      <c r="C24" s="8"/>
      <c r="D24" s="5" t="s">
        <v>142</v>
      </c>
      <c r="E24" s="7" t="s">
        <v>143</v>
      </c>
      <c r="F24" s="9"/>
      <c r="G24" s="9"/>
      <c r="H24" s="24">
        <f t="shared" ref="H24" si="29">H75+H126+H177+H228+H279+H330+H381+H432+H483+H534+H585+H636+H687+H738+H789+H840+H891+H942+H993+H1044+H1095+H1146+H1197</f>
        <v>0</v>
      </c>
      <c r="I24" s="24">
        <f t="shared" ref="I24" si="30">I75+I126+I177+I228+I279+I330+I381+I432+I483+I534+I585+I636+I687+I738+I789+I840+I891+I942+I993+I1044+I1095+I1146+I1197</f>
        <v>0</v>
      </c>
      <c r="J24" s="9"/>
      <c r="K24" s="9"/>
      <c r="L24" s="9"/>
    </row>
    <row r="25" spans="1:12" x14ac:dyDescent="0.25">
      <c r="A25" s="8"/>
      <c r="B25" s="8"/>
      <c r="C25" s="8"/>
      <c r="D25" s="5" t="s">
        <v>144</v>
      </c>
      <c r="E25" s="7" t="s">
        <v>145</v>
      </c>
      <c r="F25" s="9"/>
      <c r="G25" s="9"/>
      <c r="H25" s="24">
        <f t="shared" ref="H25" si="31">H76+H127+H178+H229+H280+H331+H382+H433+H484+H535+H586+H637+H688+H739+H790+H841+H892+H943+H994+H1045+H1096+H1147+H1198</f>
        <v>0</v>
      </c>
      <c r="I25" s="24">
        <f t="shared" ref="I25" si="32">I76+I127+I178+I229+I280+I331+I382+I433+I484+I535+I586+I637+I688+I739+I790+I841+I892+I943+I994+I1045+I1096+I1147+I1198</f>
        <v>0</v>
      </c>
      <c r="J25" s="9"/>
      <c r="K25" s="9"/>
      <c r="L25" s="9"/>
    </row>
    <row r="26" spans="1:12" x14ac:dyDescent="0.25">
      <c r="A26" s="8"/>
      <c r="B26" s="8"/>
      <c r="C26" s="8"/>
      <c r="D26" s="5" t="s">
        <v>146</v>
      </c>
      <c r="E26" s="7" t="s">
        <v>147</v>
      </c>
      <c r="F26" s="9"/>
      <c r="G26" s="9"/>
      <c r="H26" s="24">
        <f t="shared" ref="H26" si="33">H77+H128+H179+H230+H281+H332+H383+H434+H485+H536+H587+H638+H689+H740+H791+H842+H893+H944+H995+H1046+H1097+H1148+H1199</f>
        <v>0</v>
      </c>
      <c r="I26" s="24">
        <f t="shared" ref="I26" si="34">I77+I128+I179+I230+I281+I332+I383+I434+I485+I536+I587+I638+I689+I740+I791+I842+I893+I944+I995+I1046+I1097+I1148+I1199</f>
        <v>0</v>
      </c>
      <c r="J26" s="9"/>
      <c r="K26" s="9"/>
      <c r="L26" s="9"/>
    </row>
    <row r="27" spans="1:12" x14ac:dyDescent="0.25">
      <c r="A27" s="8"/>
      <c r="B27" s="8"/>
      <c r="C27" s="8"/>
      <c r="D27" s="5" t="s">
        <v>148</v>
      </c>
      <c r="E27" s="7" t="s">
        <v>149</v>
      </c>
      <c r="F27" s="9"/>
      <c r="G27" s="9"/>
      <c r="H27" s="24">
        <f t="shared" ref="H27" si="35">H78+H129+H180+H231+H282+H333+H384+H435+H486+H537+H588+H639+H690+H741+H792+H843+H894+H945+H996+H1047+H1098+H1149+H1200</f>
        <v>0</v>
      </c>
      <c r="I27" s="24">
        <f t="shared" ref="I27" si="36">I78+I129+I180+I231+I282+I333+I384+I435+I486+I537+I588+I639+I690+I741+I792+I843+I894+I945+I996+I1047+I1098+I1149+I1200</f>
        <v>0</v>
      </c>
      <c r="J27" s="9"/>
      <c r="K27" s="9"/>
      <c r="L27" s="9"/>
    </row>
    <row r="28" spans="1:12" x14ac:dyDescent="0.25">
      <c r="A28" s="8"/>
      <c r="B28" s="8"/>
      <c r="C28" s="8"/>
      <c r="D28" s="5" t="s">
        <v>150</v>
      </c>
      <c r="E28" s="7" t="s">
        <v>151</v>
      </c>
      <c r="F28" s="9"/>
      <c r="G28" s="9"/>
      <c r="H28" s="24">
        <f t="shared" ref="H28" si="37">H79+H130+H181+H232+H283+H334+H385+H436+H487+H538+H589+H640+H691+H742+H793+H844+H895+H946+H997+H1048+H1099+H1150+H1201</f>
        <v>0</v>
      </c>
      <c r="I28" s="24">
        <f t="shared" ref="I28" si="38">I79+I130+I181+I232+I283+I334+I385+I436+I487+I538+I589+I640+I691+I742+I793+I844+I895+I946+I997+I1048+I1099+I1150+I1201</f>
        <v>0</v>
      </c>
      <c r="J28" s="9"/>
      <c r="K28" s="9"/>
      <c r="L28" s="9"/>
    </row>
    <row r="29" spans="1:12" x14ac:dyDescent="0.25">
      <c r="A29" s="8"/>
      <c r="B29" s="91" t="s">
        <v>152</v>
      </c>
      <c r="C29" s="92" t="s">
        <v>152</v>
      </c>
      <c r="D29" s="92" t="s">
        <v>152</v>
      </c>
      <c r="E29" s="7" t="s">
        <v>153</v>
      </c>
      <c r="F29" s="24">
        <f>F80+F131+F182+F233+F284+F335+F386+F437+F488+F539+F590+F641+F692+F743+F794+F845+F896+F947+F998+F1049+F1100+F1151+F1202</f>
        <v>0</v>
      </c>
      <c r="G29" s="24">
        <f t="shared" ref="G29:H29" si="39">G80+G131+G182+G233+G284+G335+G386+G437+G488+G539+G590+G641+G692+G743+G794+G845+G896+G947+G998+G1049+G1100+G1151+G1202</f>
        <v>0</v>
      </c>
      <c r="H29" s="24">
        <f t="shared" si="39"/>
        <v>0</v>
      </c>
      <c r="I29" s="24">
        <f t="shared" ref="I29" si="40">I80+I131+I182+I233+I284+I335+I386+I437+I488+I539+I590+I641+I692+I743+I794+I845+I896+I947+I998+I1049+I1100+I1151+I1202</f>
        <v>0</v>
      </c>
      <c r="J29" s="24">
        <f>J80+J131+J182+J233+J284+J335+J386+J437+J488+J539+J590+J641+J692+J743+J794+J845+J896+J947+J998+J1049+J1100+J1151+J1202</f>
        <v>0</v>
      </c>
      <c r="K29" s="24">
        <f>K80+K131+K182+K233+K284+K335+K386+K437+K488+K539+K590+K641+K692+K743+K794+K845+K896+K947+K998+K1049+K1100+K1151+K1202</f>
        <v>0</v>
      </c>
      <c r="L29" s="9"/>
    </row>
    <row r="30" spans="1:12" x14ac:dyDescent="0.25">
      <c r="A30" s="8"/>
      <c r="B30" s="4" t="s">
        <v>7</v>
      </c>
      <c r="C30" s="91" t="s">
        <v>121</v>
      </c>
      <c r="D30" s="92" t="s">
        <v>121</v>
      </c>
      <c r="E30" s="7" t="s">
        <v>154</v>
      </c>
      <c r="F30" s="24">
        <f t="shared" ref="F30:G30" si="41">F81+F132+F183+F234+F285+F336+F387+F438+F489+F540+F591+F642+F693+F744+F795+F846+F897+F948+F999+F1050+F1101+F1152+F1203</f>
        <v>0</v>
      </c>
      <c r="G30" s="24">
        <f t="shared" si="41"/>
        <v>0</v>
      </c>
      <c r="H30" s="24">
        <f t="shared" ref="H30" si="42">H81+H132+H183+H234+H285+H336+H387+H438+H489+H540+H591+H642+H693+H744+H795+H846+H897+H948+H999+H1050+H1101+H1152+H1203</f>
        <v>0</v>
      </c>
      <c r="I30" s="24">
        <f t="shared" ref="I30" si="43">I81+I132+I183+I234+I285+I336+I387+I438+I489+I540+I591+I642+I693+I744+I795+I846+I897+I948+I999+I1050+I1101+I1152+I1203</f>
        <v>0</v>
      </c>
      <c r="J30" s="9"/>
      <c r="K30" s="9"/>
      <c r="L30" s="9"/>
    </row>
    <row r="31" spans="1:12" x14ac:dyDescent="0.25">
      <c r="A31" s="8"/>
      <c r="B31" s="8"/>
      <c r="C31" s="91" t="s">
        <v>155</v>
      </c>
      <c r="D31" s="92" t="s">
        <v>155</v>
      </c>
      <c r="E31" s="7" t="s">
        <v>156</v>
      </c>
      <c r="F31" s="24">
        <f>F82+F133+F184+F235+F286+F337+F388+F439+F490+F541+F592+F643+F694+F745+F796+F847+F898+F949+F1000+F1051+F1102+F1153+F1204</f>
        <v>0</v>
      </c>
      <c r="G31" s="24">
        <f t="shared" ref="G31" si="44">G82+G133+G184+G235+G286+G337+G388+G439+G490+G541+G592+G643+G694+G745+G796+G847+G898+G949+G1000+G1051+G1102+G1153+G1204</f>
        <v>0</v>
      </c>
      <c r="H31" s="24">
        <f t="shared" ref="H31" si="45">H82+H133+H184+H235+H286+H337+H388+H439+H490+H541+H592+H643+H694+H745+H796+H847+H898+H949+H1000+H1051+H1102+H1153+H1204</f>
        <v>0</v>
      </c>
      <c r="I31" s="24">
        <f t="shared" ref="I31" si="46">I82+I133+I184+I235+I286+I337+I388+I439+I490+I541+I592+I643+I694+I745+I796+I847+I898+I949+I1000+I1051+I1102+I1153+I1204</f>
        <v>0</v>
      </c>
      <c r="J31" s="9"/>
      <c r="K31" s="9"/>
      <c r="L31" s="9"/>
    </row>
    <row r="32" spans="1:12" x14ac:dyDescent="0.25">
      <c r="A32" s="8"/>
      <c r="B32" s="8"/>
      <c r="C32" s="91" t="s">
        <v>157</v>
      </c>
      <c r="D32" s="92" t="s">
        <v>157</v>
      </c>
      <c r="E32" s="7" t="s">
        <v>158</v>
      </c>
      <c r="F32" s="24">
        <f t="shared" ref="F32:G33" si="47">F83+F134+F185+F236+F287+F338+F389+F440+F491+F542+F593+F644+F695+F746+F797+F848+F899+F950+F1001+F1052+F1103+F1154+F1205</f>
        <v>0</v>
      </c>
      <c r="G32" s="24">
        <f t="shared" si="47"/>
        <v>0</v>
      </c>
      <c r="H32" s="24">
        <f t="shared" ref="H32:H33" si="48">H83+H134+H185+H236+H287+H338+H389+H440+H491+H542+H593+H644+H695+H746+H797+H848+H899+H950+H1001+H1052+H1103+H1154+H1205</f>
        <v>0</v>
      </c>
      <c r="I32" s="24">
        <f t="shared" ref="I32:I33" si="49">I83+I134+I185+I236+I287+I338+I389+I440+I491+I542+I593+I644+I695+I746+I797+I848+I899+I950+I1001+I1052+I1103+I1154+I1205</f>
        <v>0</v>
      </c>
      <c r="J32" s="9"/>
      <c r="K32" s="9"/>
      <c r="L32" s="9"/>
    </row>
    <row r="33" spans="1:12" x14ac:dyDescent="0.25">
      <c r="A33" s="93" t="s">
        <v>159</v>
      </c>
      <c r="B33" s="94" t="s">
        <v>159</v>
      </c>
      <c r="C33" s="94" t="s">
        <v>159</v>
      </c>
      <c r="D33" s="94" t="s">
        <v>159</v>
      </c>
      <c r="E33" s="7" t="s">
        <v>160</v>
      </c>
      <c r="F33" s="24">
        <f t="shared" si="47"/>
        <v>0</v>
      </c>
      <c r="G33" s="24">
        <f t="shared" si="47"/>
        <v>0</v>
      </c>
      <c r="H33" s="24">
        <f t="shared" si="48"/>
        <v>0</v>
      </c>
      <c r="I33" s="24">
        <f t="shared" si="49"/>
        <v>0</v>
      </c>
      <c r="J33" s="24">
        <f>J84+J135+J186+J237+J288+J339+J390+J441+J492+J543+J594+J645+J696+J747+J798+J849+J900+J951+J1002+J1053+J1104+J1155+J1206</f>
        <v>0</v>
      </c>
      <c r="K33" s="24">
        <f>K84+K135+K186+K237+K288+K339+K390+K441+K492+K543+K594+K645+K696+K747+K798+K849+K900+K951+K1002+K1053+K1104+K1155+K1206</f>
        <v>0</v>
      </c>
      <c r="L33" s="9"/>
    </row>
    <row r="34" spans="1:12" x14ac:dyDescent="0.25">
      <c r="A34" s="4" t="s">
        <v>7</v>
      </c>
      <c r="B34" s="91" t="s">
        <v>161</v>
      </c>
      <c r="C34" s="92" t="s">
        <v>161</v>
      </c>
      <c r="D34" s="92" t="s">
        <v>161</v>
      </c>
      <c r="E34" s="7" t="s">
        <v>162</v>
      </c>
      <c r="F34" s="9"/>
      <c r="G34" s="9"/>
      <c r="H34" s="9"/>
      <c r="I34" s="9"/>
      <c r="J34" s="9"/>
      <c r="K34" s="24">
        <f t="shared" ref="K34:K42" si="50">K85+K136+K187+K238+K289+K340+K391+K442+K493+K544+K595+K646+K697+K748+K799+K850+K901+K952+K1003+K1054+K1105+K1156+K1207</f>
        <v>0</v>
      </c>
      <c r="L34" s="9"/>
    </row>
    <row r="35" spans="1:12" x14ac:dyDescent="0.25">
      <c r="A35" s="8"/>
      <c r="B35" s="4" t="s">
        <v>7</v>
      </c>
      <c r="C35" s="91" t="s">
        <v>163</v>
      </c>
      <c r="D35" s="92" t="s">
        <v>163</v>
      </c>
      <c r="E35" s="7" t="s">
        <v>164</v>
      </c>
      <c r="F35" s="24">
        <f>F86+F137+F188+F239+F290+F341+F392+F443+F494+F545+F596+F647+F698+F749+F800+F851+F902+F953+F1004+F1055+F1106+F1157+F1208</f>
        <v>0</v>
      </c>
      <c r="G35" s="24">
        <f t="shared" ref="G35:I35" si="51">G86+G137+G188+G239+G290+G341+G392+G443+G494+G545+G596+G647+G698+G749+G800+G851+G902+G953+G1004+G1055+G1106+G1157+G1208</f>
        <v>0</v>
      </c>
      <c r="H35" s="24">
        <f t="shared" si="51"/>
        <v>0</v>
      </c>
      <c r="I35" s="24">
        <f t="shared" si="51"/>
        <v>0</v>
      </c>
      <c r="J35" s="24">
        <f t="shared" ref="J35:J42" si="52">J86+J137+J188+J239+J290+J341+J392+J443+J494+J545+J596+J647+J698+J749+J800+J851+J902+J953+J1004+J1055+J1106+J1157+J1208</f>
        <v>0</v>
      </c>
      <c r="K35" s="24">
        <f t="shared" si="50"/>
        <v>0</v>
      </c>
      <c r="L35" s="9"/>
    </row>
    <row r="36" spans="1:12" x14ac:dyDescent="0.25">
      <c r="A36" s="8"/>
      <c r="B36" s="8"/>
      <c r="C36" s="91" t="s">
        <v>165</v>
      </c>
      <c r="D36" s="92" t="s">
        <v>165</v>
      </c>
      <c r="E36" s="7" t="s">
        <v>166</v>
      </c>
      <c r="F36" s="24">
        <f t="shared" ref="F36:I36" si="53">F87+F138+F189+F240+F291+F342+F393+F444+F495+F546+F597+F648+F699+F750+F801+F852+F903+F954+F1005+F1056+F1107+F1158+F1209</f>
        <v>0</v>
      </c>
      <c r="G36" s="24">
        <f t="shared" si="53"/>
        <v>0</v>
      </c>
      <c r="H36" s="24">
        <f t="shared" si="53"/>
        <v>0</v>
      </c>
      <c r="I36" s="24">
        <f t="shared" si="53"/>
        <v>0</v>
      </c>
      <c r="J36" s="24">
        <f t="shared" si="52"/>
        <v>0</v>
      </c>
      <c r="K36" s="24">
        <f t="shared" si="50"/>
        <v>0</v>
      </c>
      <c r="L36" s="9"/>
    </row>
    <row r="37" spans="1:12" x14ac:dyDescent="0.25">
      <c r="A37" s="8"/>
      <c r="B37" s="8"/>
      <c r="C37" s="4" t="s">
        <v>7</v>
      </c>
      <c r="D37" s="5" t="s">
        <v>167</v>
      </c>
      <c r="E37" s="7" t="s">
        <v>168</v>
      </c>
      <c r="F37" s="24">
        <f t="shared" ref="F37:I37" si="54">F88+F139+F190+F241+F292+F343+F394+F445+F496+F547+F598+F649+F700+F751+F802+F853+F904+F955+F1006+F1057+F1108+F1159+F1210</f>
        <v>0</v>
      </c>
      <c r="G37" s="24">
        <f t="shared" si="54"/>
        <v>0</v>
      </c>
      <c r="H37" s="24">
        <f t="shared" si="54"/>
        <v>0</v>
      </c>
      <c r="I37" s="24">
        <f t="shared" si="54"/>
        <v>0</v>
      </c>
      <c r="J37" s="24">
        <f t="shared" si="52"/>
        <v>0</v>
      </c>
      <c r="K37" s="24">
        <f t="shared" si="50"/>
        <v>0</v>
      </c>
      <c r="L37" s="9"/>
    </row>
    <row r="38" spans="1:12" x14ac:dyDescent="0.25">
      <c r="A38" s="8"/>
      <c r="B38" s="8"/>
      <c r="C38" s="8"/>
      <c r="D38" s="5" t="s">
        <v>169</v>
      </c>
      <c r="E38" s="7" t="s">
        <v>170</v>
      </c>
      <c r="F38" s="24">
        <f t="shared" ref="F38:I38" si="55">F89+F140+F191+F242+F293+F344+F395+F446+F497+F548+F599+F650+F701+F752+F803+F854+F905+F956+F1007+F1058+F1109+F1160+F1211</f>
        <v>0</v>
      </c>
      <c r="G38" s="24">
        <f t="shared" si="55"/>
        <v>0</v>
      </c>
      <c r="H38" s="24">
        <f t="shared" si="55"/>
        <v>0</v>
      </c>
      <c r="I38" s="24">
        <f t="shared" si="55"/>
        <v>0</v>
      </c>
      <c r="J38" s="24">
        <f t="shared" si="52"/>
        <v>0</v>
      </c>
      <c r="K38" s="24">
        <f t="shared" si="50"/>
        <v>0</v>
      </c>
      <c r="L38" s="9"/>
    </row>
    <row r="39" spans="1:12" x14ac:dyDescent="0.25">
      <c r="A39" s="8"/>
      <c r="B39" s="8"/>
      <c r="C39" s="8"/>
      <c r="D39" s="5" t="s">
        <v>171</v>
      </c>
      <c r="E39" s="7" t="s">
        <v>172</v>
      </c>
      <c r="F39" s="24">
        <f t="shared" ref="F39:I39" si="56">F90+F141+F192+F243+F294+F345+F396+F447+F498+F549+F600+F651+F702+F753+F804+F855+F906+F957+F1008+F1059+F1110+F1161+F1212</f>
        <v>0</v>
      </c>
      <c r="G39" s="24">
        <f t="shared" si="56"/>
        <v>0</v>
      </c>
      <c r="H39" s="24">
        <f t="shared" si="56"/>
        <v>0</v>
      </c>
      <c r="I39" s="24">
        <f t="shared" si="56"/>
        <v>0</v>
      </c>
      <c r="J39" s="24">
        <f t="shared" si="52"/>
        <v>0</v>
      </c>
      <c r="K39" s="24">
        <f t="shared" si="50"/>
        <v>0</v>
      </c>
      <c r="L39" s="9"/>
    </row>
    <row r="40" spans="1:12" x14ac:dyDescent="0.25">
      <c r="A40" s="8"/>
      <c r="B40" s="8"/>
      <c r="C40" s="91" t="s">
        <v>173</v>
      </c>
      <c r="D40" s="92" t="s">
        <v>173</v>
      </c>
      <c r="E40" s="7" t="s">
        <v>174</v>
      </c>
      <c r="F40" s="24">
        <f t="shared" ref="F40:I40" si="57">F91+F142+F193+F244+F295+F346+F397+F448+F499+F550+F601+F652+F703+F754+F805+F856+F907+F958+F1009+F1060+F1111+F1162+F1213</f>
        <v>0</v>
      </c>
      <c r="G40" s="24">
        <f t="shared" si="57"/>
        <v>0</v>
      </c>
      <c r="H40" s="24">
        <f t="shared" si="57"/>
        <v>0</v>
      </c>
      <c r="I40" s="24">
        <f t="shared" si="57"/>
        <v>0</v>
      </c>
      <c r="J40" s="24">
        <f t="shared" si="52"/>
        <v>0</v>
      </c>
      <c r="K40" s="24">
        <f t="shared" si="50"/>
        <v>0</v>
      </c>
      <c r="L40" s="9"/>
    </row>
    <row r="41" spans="1:12" x14ac:dyDescent="0.25">
      <c r="A41" s="8"/>
      <c r="B41" s="8"/>
      <c r="C41" s="91" t="s">
        <v>175</v>
      </c>
      <c r="D41" s="92" t="s">
        <v>175</v>
      </c>
      <c r="E41" s="7" t="s">
        <v>176</v>
      </c>
      <c r="F41" s="24">
        <f t="shared" ref="F41:I41" si="58">F92+F143+F194+F245+F296+F347+F398+F449+F500+F551+F602+F653+F704+F755+F806+F857+F908+F959+F1010+F1061+F1112+F1163+F1214</f>
        <v>0</v>
      </c>
      <c r="G41" s="24">
        <f t="shared" si="58"/>
        <v>0</v>
      </c>
      <c r="H41" s="24">
        <f t="shared" si="58"/>
        <v>0</v>
      </c>
      <c r="I41" s="24">
        <f t="shared" si="58"/>
        <v>0</v>
      </c>
      <c r="J41" s="24">
        <f t="shared" si="52"/>
        <v>0</v>
      </c>
      <c r="K41" s="24">
        <f t="shared" si="50"/>
        <v>0</v>
      </c>
      <c r="L41" s="9"/>
    </row>
    <row r="42" spans="1:12" x14ac:dyDescent="0.25">
      <c r="A42" s="8"/>
      <c r="B42" s="8"/>
      <c r="C42" s="91" t="s">
        <v>177</v>
      </c>
      <c r="D42" s="92" t="s">
        <v>177</v>
      </c>
      <c r="E42" s="7" t="s">
        <v>178</v>
      </c>
      <c r="F42" s="24">
        <f t="shared" ref="F42:I42" si="59">F93+F144+F195+F246+F297+F348+F399+F450+F501+F552+F603+F654+F705+F756+F807+F858+F909+F960+F1011+F1062+F1113+F1164+F1215</f>
        <v>0</v>
      </c>
      <c r="G42" s="24">
        <f t="shared" si="59"/>
        <v>0</v>
      </c>
      <c r="H42" s="24">
        <f t="shared" si="59"/>
        <v>0</v>
      </c>
      <c r="I42" s="24">
        <f t="shared" si="59"/>
        <v>0</v>
      </c>
      <c r="J42" s="24">
        <f t="shared" si="52"/>
        <v>0</v>
      </c>
      <c r="K42" s="24">
        <f t="shared" si="50"/>
        <v>0</v>
      </c>
      <c r="L42" s="9"/>
    </row>
    <row r="43" spans="1:12" x14ac:dyDescent="0.25">
      <c r="A43" s="8"/>
      <c r="B43" s="91" t="s">
        <v>179</v>
      </c>
      <c r="C43" s="92" t="s">
        <v>179</v>
      </c>
      <c r="D43" s="92" t="s">
        <v>179</v>
      </c>
      <c r="E43" s="7" t="s">
        <v>180</v>
      </c>
      <c r="F43" s="9"/>
      <c r="G43" s="9"/>
      <c r="H43" s="9"/>
      <c r="I43" s="9"/>
      <c r="J43" s="9"/>
      <c r="K43" s="26">
        <f>'C_19.00'!BC5</f>
        <v>0</v>
      </c>
      <c r="L43" s="9"/>
    </row>
    <row r="44" spans="1:12" x14ac:dyDescent="0.25">
      <c r="A44" s="8"/>
      <c r="B44" s="91" t="s">
        <v>181</v>
      </c>
      <c r="C44" s="92" t="s">
        <v>181</v>
      </c>
      <c r="D44" s="92" t="s">
        <v>181</v>
      </c>
      <c r="E44" s="7" t="s">
        <v>182</v>
      </c>
      <c r="F44" s="9"/>
      <c r="G44" s="9"/>
      <c r="H44" s="9"/>
      <c r="I44" s="9"/>
      <c r="J44" s="9"/>
      <c r="K44" s="26">
        <f>'C_20.00'!AP5</f>
        <v>0</v>
      </c>
      <c r="L44" s="9"/>
    </row>
    <row r="45" spans="1:12" x14ac:dyDescent="0.25">
      <c r="A45" s="93" t="s">
        <v>183</v>
      </c>
      <c r="B45" s="94" t="s">
        <v>183</v>
      </c>
      <c r="C45" s="94" t="s">
        <v>183</v>
      </c>
      <c r="D45" s="94" t="s">
        <v>183</v>
      </c>
      <c r="E45" s="7" t="s">
        <v>184</v>
      </c>
      <c r="F45" s="9"/>
      <c r="G45" s="9"/>
      <c r="H45" s="9"/>
      <c r="I45" s="9"/>
      <c r="J45" s="9"/>
      <c r="K45" s="24">
        <f>K96+K147+K198+K249+K300+K351+K402+K453+K504+K555+K606+K657+K708+K759+K810+K861+K912+K963+K1014+K1065+K1116+K1167+K1218</f>
        <v>0</v>
      </c>
      <c r="L45" s="9"/>
    </row>
    <row r="46" spans="1:12" x14ac:dyDescent="0.25">
      <c r="A46" s="4" t="s">
        <v>7</v>
      </c>
      <c r="B46" s="91" t="s">
        <v>185</v>
      </c>
      <c r="C46" s="92" t="s">
        <v>185</v>
      </c>
      <c r="D46" s="92" t="s">
        <v>185</v>
      </c>
      <c r="E46" s="7" t="s">
        <v>186</v>
      </c>
      <c r="F46" s="9"/>
      <c r="G46" s="9"/>
      <c r="H46" s="9"/>
      <c r="I46" s="9"/>
      <c r="J46" s="9"/>
      <c r="K46" s="24">
        <f>K97+K148+K199+K250+K301+K352+K403+K454+K505+K556+K607+K658+K709+K760+K811+K862+K913+K964+K1015+K1066+K1117+K1168+K1219</f>
        <v>0</v>
      </c>
      <c r="L46" s="9"/>
    </row>
    <row r="47" spans="1:12" x14ac:dyDescent="0.25">
      <c r="A47" s="8"/>
      <c r="B47" s="91" t="s">
        <v>187</v>
      </c>
      <c r="C47" s="92" t="s">
        <v>187</v>
      </c>
      <c r="D47" s="92" t="s">
        <v>187</v>
      </c>
      <c r="E47" s="7" t="s">
        <v>188</v>
      </c>
      <c r="F47" s="9"/>
      <c r="G47" s="9"/>
      <c r="H47" s="9"/>
      <c r="I47" s="9"/>
      <c r="J47" s="9"/>
      <c r="K47" s="24">
        <f>K98+K149+K200+K251+K302+K353+K404+K455+K506+K557+K608+K659+K710+K761+K812+K863+K914+K965+K1016+K1067+K1118+K1169+K1220</f>
        <v>0</v>
      </c>
      <c r="L47" s="9"/>
    </row>
    <row r="48" spans="1:12" x14ac:dyDescent="0.25">
      <c r="A48" s="8"/>
      <c r="B48" s="91" t="s">
        <v>189</v>
      </c>
      <c r="C48" s="92" t="s">
        <v>189</v>
      </c>
      <c r="D48" s="92" t="s">
        <v>189</v>
      </c>
      <c r="E48" s="7" t="s">
        <v>190</v>
      </c>
      <c r="F48" s="9"/>
      <c r="G48" s="9"/>
      <c r="H48" s="9"/>
      <c r="I48" s="9"/>
      <c r="J48" s="9"/>
      <c r="K48" s="24">
        <f>K99+K150+K201+K252+K303+K354+K405+K456+K507+K558+K609+K660+K711+K762+K813+K864+K915+K966+K1017+K1068+K1119+K1170+K1221</f>
        <v>0</v>
      </c>
      <c r="L48" s="9"/>
    </row>
    <row r="49" spans="1:12" x14ac:dyDescent="0.25">
      <c r="A49" s="8"/>
      <c r="B49" s="91" t="s">
        <v>191</v>
      </c>
      <c r="C49" s="92" t="s">
        <v>191</v>
      </c>
      <c r="D49" s="92" t="s">
        <v>191</v>
      </c>
      <c r="E49" s="7" t="s">
        <v>192</v>
      </c>
      <c r="F49" s="9"/>
      <c r="G49" s="9"/>
      <c r="H49" s="9"/>
      <c r="I49" s="9"/>
      <c r="J49" s="9"/>
      <c r="K49" s="24">
        <f t="shared" ref="K49" si="60">K100+K151+K202+K253+K304+K355+K406+K457+K508+K559+K610+K661+K712+K763+K814+K865+K916+K967+K1018+K1069+K1120+K1171+K1222</f>
        <v>0</v>
      </c>
      <c r="L49" s="9"/>
    </row>
    <row r="50" spans="1:12" x14ac:dyDescent="0.25">
      <c r="A50" s="8"/>
      <c r="B50" s="91" t="s">
        <v>193</v>
      </c>
      <c r="C50" s="92" t="s">
        <v>193</v>
      </c>
      <c r="D50" s="92" t="s">
        <v>193</v>
      </c>
      <c r="E50" s="7" t="s">
        <v>194</v>
      </c>
      <c r="F50" s="9"/>
      <c r="G50" s="9"/>
      <c r="H50" s="9"/>
      <c r="I50" s="9"/>
      <c r="J50" s="9"/>
      <c r="K50" s="24">
        <f>K101+K152+K203+K254+K305+K356+K407+K458+K509+K560+K611+K662+K713+K764+K815+K866+K917+K968+K1019+K1070+K1121+K1172+K1223</f>
        <v>0</v>
      </c>
      <c r="L50" s="9"/>
    </row>
    <row r="52" spans="1:12" x14ac:dyDescent="0.25">
      <c r="A52" s="3" t="s">
        <v>96</v>
      </c>
      <c r="B52" t="s">
        <v>195</v>
      </c>
    </row>
    <row r="53" spans="1:12" x14ac:dyDescent="0.25">
      <c r="A53" s="95" t="s">
        <v>16</v>
      </c>
      <c r="B53" s="96" t="s">
        <v>16</v>
      </c>
      <c r="C53" s="96" t="s">
        <v>16</v>
      </c>
      <c r="D53" s="96" t="s">
        <v>16</v>
      </c>
      <c r="E53" s="97" t="s">
        <v>16</v>
      </c>
      <c r="F53" s="104" t="s">
        <v>98</v>
      </c>
      <c r="G53" s="105" t="s">
        <v>98</v>
      </c>
      <c r="H53" s="105" t="s">
        <v>98</v>
      </c>
      <c r="I53" s="105" t="s">
        <v>98</v>
      </c>
      <c r="J53" s="105" t="s">
        <v>98</v>
      </c>
      <c r="K53" s="41" t="s">
        <v>99</v>
      </c>
      <c r="L53" s="42" t="s">
        <v>100</v>
      </c>
    </row>
    <row r="54" spans="1:12" x14ac:dyDescent="0.25">
      <c r="A54" s="98" t="s">
        <v>16</v>
      </c>
      <c r="B54" s="99" t="s">
        <v>16</v>
      </c>
      <c r="C54" s="99" t="s">
        <v>16</v>
      </c>
      <c r="D54" s="99" t="s">
        <v>16</v>
      </c>
      <c r="E54" s="100" t="s">
        <v>16</v>
      </c>
      <c r="F54" s="104" t="s">
        <v>101</v>
      </c>
      <c r="G54" s="105" t="s">
        <v>101</v>
      </c>
      <c r="H54" s="104" t="s">
        <v>102</v>
      </c>
      <c r="I54" s="104" t="s">
        <v>102</v>
      </c>
      <c r="J54" s="42" t="s">
        <v>103</v>
      </c>
      <c r="K54" s="45"/>
      <c r="L54" s="44"/>
    </row>
    <row r="55" spans="1:12" x14ac:dyDescent="0.25">
      <c r="A55" s="98" t="s">
        <v>16</v>
      </c>
      <c r="B55" s="99" t="s">
        <v>16</v>
      </c>
      <c r="C55" s="99" t="s">
        <v>16</v>
      </c>
      <c r="D55" s="99" t="s">
        <v>16</v>
      </c>
      <c r="E55" s="100" t="s">
        <v>16</v>
      </c>
      <c r="F55" s="41" t="s">
        <v>104</v>
      </c>
      <c r="G55" s="41" t="s">
        <v>105</v>
      </c>
      <c r="H55" s="41" t="s">
        <v>104</v>
      </c>
      <c r="I55" s="41" t="s">
        <v>105</v>
      </c>
      <c r="J55" s="43"/>
      <c r="K55" s="45"/>
      <c r="L55" s="43"/>
    </row>
    <row r="56" spans="1:12" x14ac:dyDescent="0.25">
      <c r="A56" s="101" t="s">
        <v>16</v>
      </c>
      <c r="B56" s="102" t="s">
        <v>16</v>
      </c>
      <c r="C56" s="102" t="s">
        <v>16</v>
      </c>
      <c r="D56" s="102" t="s">
        <v>16</v>
      </c>
      <c r="E56" s="103" t="s">
        <v>16</v>
      </c>
      <c r="F56" s="7" t="s">
        <v>106</v>
      </c>
      <c r="G56" s="7" t="s">
        <v>107</v>
      </c>
      <c r="H56" s="7" t="s">
        <v>108</v>
      </c>
      <c r="I56" s="7" t="s">
        <v>109</v>
      </c>
      <c r="J56" s="7" t="s">
        <v>110</v>
      </c>
      <c r="K56" s="7" t="s">
        <v>111</v>
      </c>
      <c r="L56" s="7" t="s">
        <v>112</v>
      </c>
    </row>
    <row r="57" spans="1:12" x14ac:dyDescent="0.25">
      <c r="A57" s="93" t="s">
        <v>113</v>
      </c>
      <c r="B57" s="94" t="s">
        <v>113</v>
      </c>
      <c r="C57" s="94" t="s">
        <v>113</v>
      </c>
      <c r="D57" s="94" t="s">
        <v>113</v>
      </c>
      <c r="E57" s="7" t="s">
        <v>106</v>
      </c>
      <c r="F57" s="9"/>
      <c r="G57" s="9"/>
      <c r="H57" s="9"/>
      <c r="I57" s="9"/>
      <c r="J57" s="9"/>
      <c r="K57" s="24">
        <f>SUM(K58,K84,K96)</f>
        <v>0</v>
      </c>
      <c r="L57" s="24">
        <f>K57*12.5</f>
        <v>0</v>
      </c>
    </row>
    <row r="58" spans="1:12" x14ac:dyDescent="0.25">
      <c r="A58" s="93" t="s">
        <v>114</v>
      </c>
      <c r="B58" s="94" t="s">
        <v>114</v>
      </c>
      <c r="C58" s="94" t="s">
        <v>114</v>
      </c>
      <c r="D58" s="94" t="s">
        <v>114</v>
      </c>
      <c r="E58" s="7" t="s">
        <v>115</v>
      </c>
      <c r="F58" s="9"/>
      <c r="G58" s="9"/>
      <c r="H58" s="9"/>
      <c r="I58" s="9"/>
      <c r="J58" s="9"/>
      <c r="K58" s="24">
        <f>K61+K80</f>
        <v>0</v>
      </c>
      <c r="L58" s="9"/>
    </row>
    <row r="59" spans="1:12" x14ac:dyDescent="0.25">
      <c r="A59" s="4" t="s">
        <v>7</v>
      </c>
      <c r="B59" s="91" t="s">
        <v>116</v>
      </c>
      <c r="C59" s="92" t="s">
        <v>116</v>
      </c>
      <c r="D59" s="92" t="s">
        <v>116</v>
      </c>
      <c r="E59" s="7" t="s">
        <v>117</v>
      </c>
      <c r="F59" s="10"/>
      <c r="G59" s="10"/>
      <c r="H59" s="9"/>
      <c r="I59" s="9"/>
      <c r="J59" s="9"/>
      <c r="K59" s="9"/>
      <c r="L59" s="9"/>
    </row>
    <row r="60" spans="1:12" x14ac:dyDescent="0.25">
      <c r="A60" s="8"/>
      <c r="B60" s="91" t="s">
        <v>118</v>
      </c>
      <c r="C60" s="92" t="s">
        <v>118</v>
      </c>
      <c r="D60" s="92" t="s">
        <v>118</v>
      </c>
      <c r="E60" s="7" t="s">
        <v>119</v>
      </c>
      <c r="F60" s="10"/>
      <c r="G60" s="10"/>
      <c r="H60" s="9"/>
      <c r="I60" s="9"/>
      <c r="J60" s="9"/>
      <c r="K60" s="9"/>
      <c r="L60" s="9"/>
    </row>
    <row r="61" spans="1:12" x14ac:dyDescent="0.25">
      <c r="A61" s="8"/>
      <c r="B61" s="91" t="s">
        <v>120</v>
      </c>
      <c r="C61" s="92" t="s">
        <v>120</v>
      </c>
      <c r="D61" s="92" t="s">
        <v>120</v>
      </c>
      <c r="E61" s="7" t="s">
        <v>107</v>
      </c>
      <c r="F61" s="24">
        <f>F62+F67+F71</f>
        <v>0</v>
      </c>
      <c r="G61" s="24">
        <f>G62+G67+G71</f>
        <v>0</v>
      </c>
      <c r="H61" s="24">
        <f t="shared" ref="H61:I61" si="61">H62+H67+H71</f>
        <v>0</v>
      </c>
      <c r="I61" s="24">
        <f t="shared" si="61"/>
        <v>0</v>
      </c>
      <c r="J61" s="10"/>
      <c r="K61" s="10"/>
      <c r="L61" s="9"/>
    </row>
    <row r="62" spans="1:12" x14ac:dyDescent="0.25">
      <c r="A62" s="8"/>
      <c r="B62" s="4" t="s">
        <v>7</v>
      </c>
      <c r="C62" s="91" t="s">
        <v>121</v>
      </c>
      <c r="D62" s="92" t="s">
        <v>121</v>
      </c>
      <c r="E62" s="7" t="s">
        <v>108</v>
      </c>
      <c r="F62" s="10"/>
      <c r="G62" s="10"/>
      <c r="H62" s="24">
        <f>SUM(H63:H66)</f>
        <v>0</v>
      </c>
      <c r="I62" s="24">
        <f>SUM(I63:I66)</f>
        <v>0</v>
      </c>
      <c r="J62" s="9"/>
      <c r="K62" s="9"/>
      <c r="L62" s="9"/>
    </row>
    <row r="63" spans="1:12" x14ac:dyDescent="0.25">
      <c r="A63" s="8"/>
      <c r="B63" s="8"/>
      <c r="C63" s="4" t="s">
        <v>7</v>
      </c>
      <c r="D63" s="5" t="s">
        <v>122</v>
      </c>
      <c r="E63" s="7" t="s">
        <v>109</v>
      </c>
      <c r="F63" s="9"/>
      <c r="G63" s="9"/>
      <c r="H63" s="10"/>
      <c r="I63" s="10"/>
      <c r="J63" s="9"/>
      <c r="K63" s="9"/>
      <c r="L63" s="9"/>
    </row>
    <row r="64" spans="1:12" x14ac:dyDescent="0.25">
      <c r="A64" s="8"/>
      <c r="B64" s="8"/>
      <c r="C64" s="8"/>
      <c r="D64" s="5" t="s">
        <v>123</v>
      </c>
      <c r="E64" s="7" t="s">
        <v>110</v>
      </c>
      <c r="F64" s="9"/>
      <c r="G64" s="9"/>
      <c r="H64" s="10"/>
      <c r="I64" s="10"/>
      <c r="J64" s="9"/>
      <c r="K64" s="9"/>
      <c r="L64" s="9"/>
    </row>
    <row r="65" spans="1:12" x14ac:dyDescent="0.25">
      <c r="A65" s="8"/>
      <c r="B65" s="8"/>
      <c r="C65" s="8"/>
      <c r="D65" s="5" t="s">
        <v>124</v>
      </c>
      <c r="E65" s="7" t="s">
        <v>111</v>
      </c>
      <c r="F65" s="9"/>
      <c r="G65" s="9"/>
      <c r="H65" s="10"/>
      <c r="I65" s="10"/>
      <c r="J65" s="9"/>
      <c r="K65" s="9"/>
      <c r="L65" s="9"/>
    </row>
    <row r="66" spans="1:12" x14ac:dyDescent="0.25">
      <c r="A66" s="8"/>
      <c r="B66" s="8"/>
      <c r="C66" s="8"/>
      <c r="D66" s="5" t="s">
        <v>125</v>
      </c>
      <c r="E66" s="7" t="s">
        <v>112</v>
      </c>
      <c r="F66" s="9"/>
      <c r="G66" s="9"/>
      <c r="H66" s="10"/>
      <c r="I66" s="10"/>
      <c r="J66" s="9"/>
      <c r="K66" s="9"/>
      <c r="L66" s="9"/>
    </row>
    <row r="67" spans="1:12" x14ac:dyDescent="0.25">
      <c r="A67" s="8"/>
      <c r="B67" s="8"/>
      <c r="C67" s="91" t="s">
        <v>126</v>
      </c>
      <c r="D67" s="92" t="s">
        <v>126</v>
      </c>
      <c r="E67" s="7" t="s">
        <v>127</v>
      </c>
      <c r="F67" s="10"/>
      <c r="G67" s="10"/>
      <c r="H67" s="24">
        <f>SUM(H68:H70)</f>
        <v>0</v>
      </c>
      <c r="I67" s="24">
        <f>SUM(I68:I70)</f>
        <v>0</v>
      </c>
      <c r="J67" s="9"/>
      <c r="K67" s="9"/>
      <c r="L67" s="9"/>
    </row>
    <row r="68" spans="1:12" x14ac:dyDescent="0.25">
      <c r="A68" s="8"/>
      <c r="B68" s="8"/>
      <c r="C68" s="4" t="s">
        <v>7</v>
      </c>
      <c r="D68" s="5" t="s">
        <v>128</v>
      </c>
      <c r="E68" s="7" t="s">
        <v>129</v>
      </c>
      <c r="F68" s="9"/>
      <c r="G68" s="9"/>
      <c r="H68" s="10"/>
      <c r="I68" s="10"/>
      <c r="J68" s="9"/>
      <c r="K68" s="9"/>
      <c r="L68" s="9"/>
    </row>
    <row r="69" spans="1:12" x14ac:dyDescent="0.25">
      <c r="A69" s="8"/>
      <c r="B69" s="8"/>
      <c r="C69" s="8"/>
      <c r="D69" s="5" t="s">
        <v>130</v>
      </c>
      <c r="E69" s="7" t="s">
        <v>131</v>
      </c>
      <c r="F69" s="9"/>
      <c r="G69" s="9"/>
      <c r="H69" s="10"/>
      <c r="I69" s="10"/>
      <c r="J69" s="9"/>
      <c r="K69" s="9"/>
      <c r="L69" s="9"/>
    </row>
    <row r="70" spans="1:12" x14ac:dyDescent="0.25">
      <c r="A70" s="8"/>
      <c r="B70" s="8"/>
      <c r="C70" s="8"/>
      <c r="D70" s="5" t="s">
        <v>132</v>
      </c>
      <c r="E70" s="7" t="s">
        <v>133</v>
      </c>
      <c r="F70" s="9"/>
      <c r="G70" s="9"/>
      <c r="H70" s="10"/>
      <c r="I70" s="10"/>
      <c r="J70" s="9"/>
      <c r="K70" s="9"/>
      <c r="L70" s="9"/>
    </row>
    <row r="71" spans="1:12" x14ac:dyDescent="0.25">
      <c r="A71" s="8"/>
      <c r="B71" s="8"/>
      <c r="C71" s="91" t="s">
        <v>134</v>
      </c>
      <c r="D71" s="92" t="s">
        <v>134</v>
      </c>
      <c r="E71" s="7" t="s">
        <v>135</v>
      </c>
      <c r="F71" s="10"/>
      <c r="G71" s="10"/>
      <c r="H71" s="24">
        <f>SUM(H72:H79)</f>
        <v>0</v>
      </c>
      <c r="I71" s="24">
        <f>SUM(I72:I79)</f>
        <v>0</v>
      </c>
      <c r="J71" s="9"/>
      <c r="K71" s="9"/>
      <c r="L71" s="9"/>
    </row>
    <row r="72" spans="1:12" x14ac:dyDescent="0.25">
      <c r="A72" s="8"/>
      <c r="B72" s="8"/>
      <c r="C72" s="4" t="s">
        <v>7</v>
      </c>
      <c r="D72" s="5" t="s">
        <v>136</v>
      </c>
      <c r="E72" s="7" t="s">
        <v>137</v>
      </c>
      <c r="F72" s="9"/>
      <c r="G72" s="9"/>
      <c r="H72" s="10"/>
      <c r="I72" s="10"/>
      <c r="J72" s="9"/>
      <c r="K72" s="9"/>
      <c r="L72" s="9"/>
    </row>
    <row r="73" spans="1:12" x14ac:dyDescent="0.25">
      <c r="A73" s="8"/>
      <c r="B73" s="8"/>
      <c r="C73" s="8"/>
      <c r="D73" s="5" t="s">
        <v>138</v>
      </c>
      <c r="E73" s="7" t="s">
        <v>139</v>
      </c>
      <c r="F73" s="9"/>
      <c r="G73" s="9"/>
      <c r="H73" s="10"/>
      <c r="I73" s="10"/>
      <c r="J73" s="9"/>
      <c r="K73" s="9"/>
      <c r="L73" s="9"/>
    </row>
    <row r="74" spans="1:12" x14ac:dyDescent="0.25">
      <c r="A74" s="8"/>
      <c r="B74" s="8"/>
      <c r="C74" s="8"/>
      <c r="D74" s="5" t="s">
        <v>140</v>
      </c>
      <c r="E74" s="7" t="s">
        <v>141</v>
      </c>
      <c r="F74" s="9"/>
      <c r="G74" s="9"/>
      <c r="H74" s="10"/>
      <c r="I74" s="10"/>
      <c r="J74" s="9"/>
      <c r="K74" s="9"/>
      <c r="L74" s="9"/>
    </row>
    <row r="75" spans="1:12" x14ac:dyDescent="0.25">
      <c r="A75" s="8"/>
      <c r="B75" s="8"/>
      <c r="C75" s="8"/>
      <c r="D75" s="5" t="s">
        <v>142</v>
      </c>
      <c r="E75" s="7" t="s">
        <v>143</v>
      </c>
      <c r="F75" s="9"/>
      <c r="G75" s="9"/>
      <c r="H75" s="10"/>
      <c r="I75" s="10"/>
      <c r="J75" s="9"/>
      <c r="K75" s="9"/>
      <c r="L75" s="9"/>
    </row>
    <row r="76" spans="1:12" x14ac:dyDescent="0.25">
      <c r="A76" s="8"/>
      <c r="B76" s="8"/>
      <c r="C76" s="8"/>
      <c r="D76" s="5" t="s">
        <v>144</v>
      </c>
      <c r="E76" s="7" t="s">
        <v>145</v>
      </c>
      <c r="F76" s="9"/>
      <c r="G76" s="9"/>
      <c r="H76" s="10"/>
      <c r="I76" s="10"/>
      <c r="J76" s="9"/>
      <c r="K76" s="9"/>
      <c r="L76" s="9"/>
    </row>
    <row r="77" spans="1:12" x14ac:dyDescent="0.25">
      <c r="A77" s="8"/>
      <c r="B77" s="8"/>
      <c r="C77" s="8"/>
      <c r="D77" s="5" t="s">
        <v>146</v>
      </c>
      <c r="E77" s="7" t="s">
        <v>147</v>
      </c>
      <c r="F77" s="9"/>
      <c r="G77" s="9"/>
      <c r="H77" s="10"/>
      <c r="I77" s="10"/>
      <c r="J77" s="9"/>
      <c r="K77" s="9"/>
      <c r="L77" s="9"/>
    </row>
    <row r="78" spans="1:12" x14ac:dyDescent="0.25">
      <c r="A78" s="8"/>
      <c r="B78" s="8"/>
      <c r="C78" s="8"/>
      <c r="D78" s="5" t="s">
        <v>148</v>
      </c>
      <c r="E78" s="7" t="s">
        <v>149</v>
      </c>
      <c r="F78" s="9"/>
      <c r="G78" s="9"/>
      <c r="H78" s="10"/>
      <c r="I78" s="10"/>
      <c r="J78" s="9"/>
      <c r="K78" s="9"/>
      <c r="L78" s="9"/>
    </row>
    <row r="79" spans="1:12" x14ac:dyDescent="0.25">
      <c r="A79" s="8"/>
      <c r="B79" s="8"/>
      <c r="C79" s="8"/>
      <c r="D79" s="5" t="s">
        <v>150</v>
      </c>
      <c r="E79" s="7" t="s">
        <v>151</v>
      </c>
      <c r="F79" s="9"/>
      <c r="G79" s="9"/>
      <c r="H79" s="10"/>
      <c r="I79" s="10"/>
      <c r="J79" s="9"/>
      <c r="K79" s="9"/>
      <c r="L79" s="9"/>
    </row>
    <row r="80" spans="1:12" x14ac:dyDescent="0.25">
      <c r="A80" s="8"/>
      <c r="B80" s="91" t="s">
        <v>152</v>
      </c>
      <c r="C80" s="92" t="s">
        <v>152</v>
      </c>
      <c r="D80" s="92" t="s">
        <v>152</v>
      </c>
      <c r="E80" s="7" t="s">
        <v>153</v>
      </c>
      <c r="F80" s="10"/>
      <c r="G80" s="10"/>
      <c r="H80" s="10"/>
      <c r="I80" s="10"/>
      <c r="J80" s="10"/>
      <c r="K80" s="10"/>
      <c r="L80" s="9"/>
    </row>
    <row r="81" spans="1:12" x14ac:dyDescent="0.25">
      <c r="A81" s="8"/>
      <c r="B81" s="4" t="s">
        <v>7</v>
      </c>
      <c r="C81" s="91" t="s">
        <v>121</v>
      </c>
      <c r="D81" s="92" t="s">
        <v>121</v>
      </c>
      <c r="E81" s="7" t="s">
        <v>154</v>
      </c>
      <c r="F81" s="10"/>
      <c r="G81" s="10"/>
      <c r="H81" s="10"/>
      <c r="I81" s="10"/>
      <c r="J81" s="9"/>
      <c r="K81" s="9"/>
      <c r="L81" s="9"/>
    </row>
    <row r="82" spans="1:12" x14ac:dyDescent="0.25">
      <c r="A82" s="8"/>
      <c r="B82" s="8"/>
      <c r="C82" s="91" t="s">
        <v>155</v>
      </c>
      <c r="D82" s="92" t="s">
        <v>155</v>
      </c>
      <c r="E82" s="7" t="s">
        <v>156</v>
      </c>
      <c r="F82" s="10"/>
      <c r="G82" s="10"/>
      <c r="H82" s="10"/>
      <c r="I82" s="10"/>
      <c r="J82" s="9"/>
      <c r="K82" s="9"/>
      <c r="L82" s="9"/>
    </row>
    <row r="83" spans="1:12" x14ac:dyDescent="0.25">
      <c r="A83" s="8"/>
      <c r="B83" s="8"/>
      <c r="C83" s="91" t="s">
        <v>157</v>
      </c>
      <c r="D83" s="92" t="s">
        <v>157</v>
      </c>
      <c r="E83" s="7" t="s">
        <v>158</v>
      </c>
      <c r="F83" s="10"/>
      <c r="G83" s="10"/>
      <c r="H83" s="10"/>
      <c r="I83" s="10"/>
      <c r="J83" s="9"/>
      <c r="K83" s="9"/>
      <c r="L83" s="9"/>
    </row>
    <row r="84" spans="1:12" x14ac:dyDescent="0.25">
      <c r="A84" s="93" t="s">
        <v>159</v>
      </c>
      <c r="B84" s="94" t="s">
        <v>159</v>
      </c>
      <c r="C84" s="94" t="s">
        <v>159</v>
      </c>
      <c r="D84" s="94" t="s">
        <v>159</v>
      </c>
      <c r="E84" s="7" t="s">
        <v>160</v>
      </c>
      <c r="F84" s="10"/>
      <c r="G84" s="10"/>
      <c r="H84" s="10"/>
      <c r="I84" s="10"/>
      <c r="J84" s="9"/>
      <c r="K84" s="24">
        <f>SUM(K85,K94:K95)</f>
        <v>0</v>
      </c>
      <c r="L84" s="9"/>
    </row>
    <row r="85" spans="1:12" x14ac:dyDescent="0.25">
      <c r="A85" s="4" t="s">
        <v>7</v>
      </c>
      <c r="B85" s="91" t="s">
        <v>161</v>
      </c>
      <c r="C85" s="92" t="s">
        <v>161</v>
      </c>
      <c r="D85" s="92" t="s">
        <v>161</v>
      </c>
      <c r="E85" s="7" t="s">
        <v>162</v>
      </c>
      <c r="F85" s="9"/>
      <c r="G85" s="9"/>
      <c r="H85" s="9"/>
      <c r="I85" s="9"/>
      <c r="J85" s="9"/>
      <c r="K85" s="24">
        <f>SUM(K86:K87,K91:K93)</f>
        <v>0</v>
      </c>
      <c r="L85" s="9"/>
    </row>
    <row r="86" spans="1:12" x14ac:dyDescent="0.25">
      <c r="A86" s="8"/>
      <c r="B86" s="4" t="s">
        <v>7</v>
      </c>
      <c r="C86" s="91" t="s">
        <v>163</v>
      </c>
      <c r="D86" s="92" t="s">
        <v>163</v>
      </c>
      <c r="E86" s="7" t="s">
        <v>164</v>
      </c>
      <c r="F86" s="10"/>
      <c r="G86" s="10"/>
      <c r="H86" s="10"/>
      <c r="I86" s="10"/>
      <c r="J86" s="10"/>
      <c r="K86" s="10"/>
      <c r="L86" s="9"/>
    </row>
    <row r="87" spans="1:12" x14ac:dyDescent="0.25">
      <c r="A87" s="8"/>
      <c r="B87" s="8"/>
      <c r="C87" s="91" t="s">
        <v>165</v>
      </c>
      <c r="D87" s="92" t="s">
        <v>165</v>
      </c>
      <c r="E87" s="7" t="s">
        <v>166</v>
      </c>
      <c r="F87" s="10"/>
      <c r="G87" s="10"/>
      <c r="H87" s="10"/>
      <c r="I87" s="10"/>
      <c r="J87" s="10"/>
      <c r="K87" s="24">
        <f>SUM(K88:K90)</f>
        <v>0</v>
      </c>
      <c r="L87" s="9"/>
    </row>
    <row r="88" spans="1:12" x14ac:dyDescent="0.25">
      <c r="A88" s="8"/>
      <c r="B88" s="8"/>
      <c r="C88" s="4" t="s">
        <v>7</v>
      </c>
      <c r="D88" s="5" t="s">
        <v>167</v>
      </c>
      <c r="E88" s="7" t="s">
        <v>168</v>
      </c>
      <c r="F88" s="10"/>
      <c r="G88" s="10"/>
      <c r="H88" s="10"/>
      <c r="I88" s="10"/>
      <c r="J88" s="10"/>
      <c r="K88" s="10"/>
      <c r="L88" s="9"/>
    </row>
    <row r="89" spans="1:12" x14ac:dyDescent="0.25">
      <c r="A89" s="8"/>
      <c r="B89" s="8"/>
      <c r="C89" s="8"/>
      <c r="D89" s="5" t="s">
        <v>169</v>
      </c>
      <c r="E89" s="7" t="s">
        <v>170</v>
      </c>
      <c r="F89" s="10"/>
      <c r="G89" s="10"/>
      <c r="H89" s="10"/>
      <c r="I89" s="10"/>
      <c r="J89" s="10"/>
      <c r="K89" s="10"/>
      <c r="L89" s="9"/>
    </row>
    <row r="90" spans="1:12" x14ac:dyDescent="0.25">
      <c r="A90" s="8"/>
      <c r="B90" s="8"/>
      <c r="C90" s="8"/>
      <c r="D90" s="5" t="s">
        <v>171</v>
      </c>
      <c r="E90" s="7" t="s">
        <v>172</v>
      </c>
      <c r="F90" s="10"/>
      <c r="G90" s="10"/>
      <c r="H90" s="10"/>
      <c r="I90" s="10"/>
      <c r="J90" s="10"/>
      <c r="K90" s="10"/>
      <c r="L90" s="9"/>
    </row>
    <row r="91" spans="1:12" x14ac:dyDescent="0.25">
      <c r="A91" s="8"/>
      <c r="B91" s="8"/>
      <c r="C91" s="91" t="s">
        <v>173</v>
      </c>
      <c r="D91" s="92" t="s">
        <v>173</v>
      </c>
      <c r="E91" s="7" t="s">
        <v>174</v>
      </c>
      <c r="F91" s="10"/>
      <c r="G91" s="10"/>
      <c r="H91" s="10"/>
      <c r="I91" s="10"/>
      <c r="J91" s="10"/>
      <c r="K91" s="24">
        <f>J91*0.08</f>
        <v>0</v>
      </c>
      <c r="L91" s="9"/>
    </row>
    <row r="92" spans="1:12" x14ac:dyDescent="0.25">
      <c r="A92" s="8"/>
      <c r="B92" s="8"/>
      <c r="C92" s="91" t="s">
        <v>175</v>
      </c>
      <c r="D92" s="92" t="s">
        <v>175</v>
      </c>
      <c r="E92" s="7" t="s">
        <v>176</v>
      </c>
      <c r="F92" s="10"/>
      <c r="G92" s="10"/>
      <c r="H92" s="10"/>
      <c r="I92" s="10"/>
      <c r="J92" s="10"/>
      <c r="K92" s="24">
        <f>J92*0.12</f>
        <v>0</v>
      </c>
      <c r="L92" s="9"/>
    </row>
    <row r="93" spans="1:12" x14ac:dyDescent="0.25">
      <c r="A93" s="8"/>
      <c r="B93" s="8"/>
      <c r="C93" s="91" t="s">
        <v>177</v>
      </c>
      <c r="D93" s="92" t="s">
        <v>177</v>
      </c>
      <c r="E93" s="7" t="s">
        <v>178</v>
      </c>
      <c r="F93" s="10"/>
      <c r="G93" s="10"/>
      <c r="H93" s="10"/>
      <c r="I93" s="10"/>
      <c r="J93" s="10"/>
      <c r="K93" s="10"/>
      <c r="L93" s="9"/>
    </row>
    <row r="94" spans="1:12" x14ac:dyDescent="0.25">
      <c r="A94" s="8"/>
      <c r="B94" s="91" t="s">
        <v>179</v>
      </c>
      <c r="C94" s="92" t="s">
        <v>179</v>
      </c>
      <c r="D94" s="92" t="s">
        <v>179</v>
      </c>
      <c r="E94" s="7" t="s">
        <v>180</v>
      </c>
      <c r="F94" s="9"/>
      <c r="G94" s="9"/>
      <c r="H94" s="9"/>
      <c r="I94" s="9"/>
      <c r="J94" s="9"/>
      <c r="K94" s="10"/>
      <c r="L94" s="9"/>
    </row>
    <row r="95" spans="1:12" x14ac:dyDescent="0.25">
      <c r="A95" s="8"/>
      <c r="B95" s="91" t="s">
        <v>181</v>
      </c>
      <c r="C95" s="92" t="s">
        <v>181</v>
      </c>
      <c r="D95" s="92" t="s">
        <v>181</v>
      </c>
      <c r="E95" s="7" t="s">
        <v>182</v>
      </c>
      <c r="F95" s="9"/>
      <c r="G95" s="9"/>
      <c r="H95" s="9"/>
      <c r="I95" s="9"/>
      <c r="J95" s="9"/>
      <c r="K95" s="10"/>
      <c r="L95" s="9"/>
    </row>
    <row r="96" spans="1:12" x14ac:dyDescent="0.25">
      <c r="A96" s="93" t="s">
        <v>183</v>
      </c>
      <c r="B96" s="94" t="s">
        <v>183</v>
      </c>
      <c r="C96" s="94" t="s">
        <v>183</v>
      </c>
      <c r="D96" s="94" t="s">
        <v>183</v>
      </c>
      <c r="E96" s="7" t="s">
        <v>184</v>
      </c>
      <c r="F96" s="9"/>
      <c r="G96" s="9"/>
      <c r="H96" s="9"/>
      <c r="I96" s="9"/>
      <c r="J96" s="9"/>
      <c r="K96" s="24">
        <f>SUM(K97:K101)</f>
        <v>0</v>
      </c>
      <c r="L96" s="9"/>
    </row>
    <row r="97" spans="1:12" x14ac:dyDescent="0.25">
      <c r="A97" s="4" t="s">
        <v>7</v>
      </c>
      <c r="B97" s="91" t="s">
        <v>185</v>
      </c>
      <c r="C97" s="92" t="s">
        <v>185</v>
      </c>
      <c r="D97" s="92" t="s">
        <v>185</v>
      </c>
      <c r="E97" s="7" t="s">
        <v>186</v>
      </c>
      <c r="F97" s="9"/>
      <c r="G97" s="9"/>
      <c r="H97" s="9"/>
      <c r="I97" s="9"/>
      <c r="J97" s="9"/>
      <c r="K97" s="10"/>
      <c r="L97" s="9"/>
    </row>
    <row r="98" spans="1:12" x14ac:dyDescent="0.25">
      <c r="A98" s="8"/>
      <c r="B98" s="91" t="s">
        <v>187</v>
      </c>
      <c r="C98" s="92" t="s">
        <v>187</v>
      </c>
      <c r="D98" s="92" t="s">
        <v>187</v>
      </c>
      <c r="E98" s="7" t="s">
        <v>188</v>
      </c>
      <c r="F98" s="9"/>
      <c r="G98" s="9"/>
      <c r="H98" s="9"/>
      <c r="I98" s="9"/>
      <c r="J98" s="9"/>
      <c r="K98" s="10"/>
      <c r="L98" s="9"/>
    </row>
    <row r="99" spans="1:12" x14ac:dyDescent="0.25">
      <c r="A99" s="8"/>
      <c r="B99" s="91" t="s">
        <v>189</v>
      </c>
      <c r="C99" s="92" t="s">
        <v>189</v>
      </c>
      <c r="D99" s="92" t="s">
        <v>189</v>
      </c>
      <c r="E99" s="7" t="s">
        <v>190</v>
      </c>
      <c r="F99" s="9"/>
      <c r="G99" s="9"/>
      <c r="H99" s="9"/>
      <c r="I99" s="9"/>
      <c r="J99" s="9"/>
      <c r="K99" s="10"/>
      <c r="L99" s="9"/>
    </row>
    <row r="100" spans="1:12" x14ac:dyDescent="0.25">
      <c r="A100" s="8"/>
      <c r="B100" s="91" t="s">
        <v>191</v>
      </c>
      <c r="C100" s="92" t="s">
        <v>191</v>
      </c>
      <c r="D100" s="92" t="s">
        <v>191</v>
      </c>
      <c r="E100" s="7" t="s">
        <v>192</v>
      </c>
      <c r="F100" s="9"/>
      <c r="G100" s="9"/>
      <c r="H100" s="9"/>
      <c r="I100" s="9"/>
      <c r="J100" s="9"/>
      <c r="K100" s="10"/>
      <c r="L100" s="9"/>
    </row>
    <row r="101" spans="1:12" x14ac:dyDescent="0.25">
      <c r="A101" s="8"/>
      <c r="B101" s="91" t="s">
        <v>193</v>
      </c>
      <c r="C101" s="92" t="s">
        <v>193</v>
      </c>
      <c r="D101" s="92" t="s">
        <v>193</v>
      </c>
      <c r="E101" s="7" t="s">
        <v>194</v>
      </c>
      <c r="F101" s="9"/>
      <c r="G101" s="9"/>
      <c r="H101" s="9"/>
      <c r="I101" s="9"/>
      <c r="J101" s="9"/>
      <c r="K101" s="10"/>
      <c r="L101" s="9"/>
    </row>
    <row r="103" spans="1:12" x14ac:dyDescent="0.25">
      <c r="A103" s="3" t="s">
        <v>96</v>
      </c>
      <c r="B103" t="s">
        <v>196</v>
      </c>
    </row>
    <row r="104" spans="1:12" x14ac:dyDescent="0.25">
      <c r="A104" s="95" t="s">
        <v>16</v>
      </c>
      <c r="B104" s="96" t="s">
        <v>16</v>
      </c>
      <c r="C104" s="96" t="s">
        <v>16</v>
      </c>
      <c r="D104" s="96" t="s">
        <v>16</v>
      </c>
      <c r="E104" s="97" t="s">
        <v>16</v>
      </c>
      <c r="F104" s="104" t="s">
        <v>98</v>
      </c>
      <c r="G104" s="105" t="s">
        <v>98</v>
      </c>
      <c r="H104" s="105" t="s">
        <v>98</v>
      </c>
      <c r="I104" s="105" t="s">
        <v>98</v>
      </c>
      <c r="J104" s="105" t="s">
        <v>98</v>
      </c>
      <c r="K104" s="41" t="s">
        <v>99</v>
      </c>
      <c r="L104" s="42" t="s">
        <v>100</v>
      </c>
    </row>
    <row r="105" spans="1:12" x14ac:dyDescent="0.25">
      <c r="A105" s="98" t="s">
        <v>16</v>
      </c>
      <c r="B105" s="99" t="s">
        <v>16</v>
      </c>
      <c r="C105" s="99" t="s">
        <v>16</v>
      </c>
      <c r="D105" s="99" t="s">
        <v>16</v>
      </c>
      <c r="E105" s="100" t="s">
        <v>16</v>
      </c>
      <c r="F105" s="104" t="s">
        <v>101</v>
      </c>
      <c r="G105" s="105" t="s">
        <v>101</v>
      </c>
      <c r="H105" s="104" t="s">
        <v>102</v>
      </c>
      <c r="I105" s="104" t="s">
        <v>102</v>
      </c>
      <c r="J105" s="42" t="s">
        <v>103</v>
      </c>
      <c r="K105" s="45"/>
      <c r="L105" s="44"/>
    </row>
    <row r="106" spans="1:12" x14ac:dyDescent="0.25">
      <c r="A106" s="98" t="s">
        <v>16</v>
      </c>
      <c r="B106" s="99" t="s">
        <v>16</v>
      </c>
      <c r="C106" s="99" t="s">
        <v>16</v>
      </c>
      <c r="D106" s="99" t="s">
        <v>16</v>
      </c>
      <c r="E106" s="100" t="s">
        <v>16</v>
      </c>
      <c r="F106" s="41" t="s">
        <v>104</v>
      </c>
      <c r="G106" s="41" t="s">
        <v>105</v>
      </c>
      <c r="H106" s="41" t="s">
        <v>104</v>
      </c>
      <c r="I106" s="41" t="s">
        <v>105</v>
      </c>
      <c r="J106" s="43"/>
      <c r="K106" s="45"/>
      <c r="L106" s="43"/>
    </row>
    <row r="107" spans="1:12" x14ac:dyDescent="0.25">
      <c r="A107" s="101" t="s">
        <v>16</v>
      </c>
      <c r="B107" s="102" t="s">
        <v>16</v>
      </c>
      <c r="C107" s="102" t="s">
        <v>16</v>
      </c>
      <c r="D107" s="102" t="s">
        <v>16</v>
      </c>
      <c r="E107" s="103" t="s">
        <v>16</v>
      </c>
      <c r="F107" s="7" t="s">
        <v>106</v>
      </c>
      <c r="G107" s="7" t="s">
        <v>107</v>
      </c>
      <c r="H107" s="7" t="s">
        <v>108</v>
      </c>
      <c r="I107" s="7" t="s">
        <v>109</v>
      </c>
      <c r="J107" s="7" t="s">
        <v>110</v>
      </c>
      <c r="K107" s="7" t="s">
        <v>111</v>
      </c>
      <c r="L107" s="27" t="s">
        <v>112</v>
      </c>
    </row>
    <row r="108" spans="1:12" x14ac:dyDescent="0.25">
      <c r="A108" s="93" t="s">
        <v>113</v>
      </c>
      <c r="B108" s="94" t="s">
        <v>113</v>
      </c>
      <c r="C108" s="94" t="s">
        <v>113</v>
      </c>
      <c r="D108" s="94" t="s">
        <v>113</v>
      </c>
      <c r="E108" s="7" t="s">
        <v>106</v>
      </c>
      <c r="F108" s="9"/>
      <c r="G108" s="9"/>
      <c r="H108" s="9"/>
      <c r="I108" s="9"/>
      <c r="J108" s="9"/>
      <c r="K108" s="24">
        <f>SUM(K109,K135,K147)</f>
        <v>0</v>
      </c>
      <c r="L108" s="25">
        <f>K108*12.5</f>
        <v>0</v>
      </c>
    </row>
    <row r="109" spans="1:12" x14ac:dyDescent="0.25">
      <c r="A109" s="93" t="s">
        <v>114</v>
      </c>
      <c r="B109" s="94" t="s">
        <v>114</v>
      </c>
      <c r="C109" s="94" t="s">
        <v>114</v>
      </c>
      <c r="D109" s="94" t="s">
        <v>114</v>
      </c>
      <c r="E109" s="7" t="s">
        <v>115</v>
      </c>
      <c r="F109" s="9"/>
      <c r="G109" s="9"/>
      <c r="H109" s="9"/>
      <c r="I109" s="9"/>
      <c r="J109" s="9"/>
      <c r="K109" s="24">
        <f>K112+K131</f>
        <v>0</v>
      </c>
      <c r="L109" s="9"/>
    </row>
    <row r="110" spans="1:12" x14ac:dyDescent="0.25">
      <c r="A110" s="4" t="s">
        <v>7</v>
      </c>
      <c r="B110" s="91" t="s">
        <v>116</v>
      </c>
      <c r="C110" s="92" t="s">
        <v>116</v>
      </c>
      <c r="D110" s="92" t="s">
        <v>116</v>
      </c>
      <c r="E110" s="7" t="s">
        <v>117</v>
      </c>
      <c r="F110" s="10"/>
      <c r="G110" s="10"/>
      <c r="H110" s="9"/>
      <c r="I110" s="9"/>
      <c r="J110" s="9"/>
      <c r="K110" s="9"/>
      <c r="L110" s="9"/>
    </row>
    <row r="111" spans="1:12" x14ac:dyDescent="0.25">
      <c r="A111" s="8"/>
      <c r="B111" s="91" t="s">
        <v>118</v>
      </c>
      <c r="C111" s="92" t="s">
        <v>118</v>
      </c>
      <c r="D111" s="92" t="s">
        <v>118</v>
      </c>
      <c r="E111" s="7" t="s">
        <v>119</v>
      </c>
      <c r="F111" s="10"/>
      <c r="G111" s="10"/>
      <c r="H111" s="9"/>
      <c r="I111" s="9"/>
      <c r="J111" s="9"/>
      <c r="K111" s="9"/>
      <c r="L111" s="9"/>
    </row>
    <row r="112" spans="1:12" x14ac:dyDescent="0.25">
      <c r="A112" s="8"/>
      <c r="B112" s="91" t="s">
        <v>120</v>
      </c>
      <c r="C112" s="92" t="s">
        <v>120</v>
      </c>
      <c r="D112" s="92" t="s">
        <v>120</v>
      </c>
      <c r="E112" s="7" t="s">
        <v>107</v>
      </c>
      <c r="F112" s="24">
        <f>F113+F118+F122</f>
        <v>0</v>
      </c>
      <c r="G112" s="24">
        <f>G113+G118+G122</f>
        <v>0</v>
      </c>
      <c r="H112" s="24">
        <f t="shared" ref="H112" si="62">H113+H118+H122</f>
        <v>0</v>
      </c>
      <c r="I112" s="24">
        <f t="shared" ref="I112" si="63">I113+I118+I122</f>
        <v>0</v>
      </c>
      <c r="J112" s="10"/>
      <c r="K112" s="10"/>
      <c r="L112" s="9"/>
    </row>
    <row r="113" spans="1:12" x14ac:dyDescent="0.25">
      <c r="A113" s="8"/>
      <c r="B113" s="4" t="s">
        <v>7</v>
      </c>
      <c r="C113" s="91" t="s">
        <v>121</v>
      </c>
      <c r="D113" s="92" t="s">
        <v>121</v>
      </c>
      <c r="E113" s="7" t="s">
        <v>108</v>
      </c>
      <c r="F113" s="10"/>
      <c r="G113" s="10"/>
      <c r="H113" s="24">
        <f>SUM(H114:H117)</f>
        <v>0</v>
      </c>
      <c r="I113" s="24">
        <f>SUM(I114:I117)</f>
        <v>0</v>
      </c>
      <c r="J113" s="9"/>
      <c r="K113" s="9"/>
      <c r="L113" s="9"/>
    </row>
    <row r="114" spans="1:12" x14ac:dyDescent="0.25">
      <c r="A114" s="8"/>
      <c r="B114" s="8"/>
      <c r="C114" s="4" t="s">
        <v>7</v>
      </c>
      <c r="D114" s="5" t="s">
        <v>122</v>
      </c>
      <c r="E114" s="7" t="s">
        <v>109</v>
      </c>
      <c r="F114" s="9"/>
      <c r="G114" s="9"/>
      <c r="H114" s="10"/>
      <c r="I114" s="10"/>
      <c r="J114" s="9"/>
      <c r="K114" s="9"/>
      <c r="L114" s="9"/>
    </row>
    <row r="115" spans="1:12" x14ac:dyDescent="0.25">
      <c r="A115" s="8"/>
      <c r="B115" s="8"/>
      <c r="C115" s="8"/>
      <c r="D115" s="5" t="s">
        <v>123</v>
      </c>
      <c r="E115" s="7" t="s">
        <v>110</v>
      </c>
      <c r="F115" s="9"/>
      <c r="G115" s="9"/>
      <c r="H115" s="10"/>
      <c r="I115" s="10"/>
      <c r="J115" s="9"/>
      <c r="K115" s="9"/>
      <c r="L115" s="9"/>
    </row>
    <row r="116" spans="1:12" x14ac:dyDescent="0.25">
      <c r="A116" s="8"/>
      <c r="B116" s="8"/>
      <c r="C116" s="8"/>
      <c r="D116" s="5" t="s">
        <v>124</v>
      </c>
      <c r="E116" s="7" t="s">
        <v>111</v>
      </c>
      <c r="F116" s="9"/>
      <c r="G116" s="9"/>
      <c r="H116" s="10"/>
      <c r="I116" s="10"/>
      <c r="J116" s="9"/>
      <c r="K116" s="9"/>
      <c r="L116" s="9"/>
    </row>
    <row r="117" spans="1:12" x14ac:dyDescent="0.25">
      <c r="A117" s="8"/>
      <c r="B117" s="8"/>
      <c r="C117" s="8"/>
      <c r="D117" s="5" t="s">
        <v>125</v>
      </c>
      <c r="E117" s="7" t="s">
        <v>112</v>
      </c>
      <c r="F117" s="9"/>
      <c r="G117" s="9"/>
      <c r="H117" s="10"/>
      <c r="I117" s="10"/>
      <c r="J117" s="9"/>
      <c r="K117" s="9"/>
      <c r="L117" s="9"/>
    </row>
    <row r="118" spans="1:12" x14ac:dyDescent="0.25">
      <c r="A118" s="8"/>
      <c r="B118" s="8"/>
      <c r="C118" s="91" t="s">
        <v>126</v>
      </c>
      <c r="D118" s="92" t="s">
        <v>126</v>
      </c>
      <c r="E118" s="7" t="s">
        <v>127</v>
      </c>
      <c r="F118" s="10"/>
      <c r="G118" s="10"/>
      <c r="H118" s="24">
        <f>SUM(H119:H121)</f>
        <v>0</v>
      </c>
      <c r="I118" s="24">
        <f>SUM(I119:I121)</f>
        <v>0</v>
      </c>
      <c r="J118" s="9"/>
      <c r="K118" s="9"/>
      <c r="L118" s="9"/>
    </row>
    <row r="119" spans="1:12" x14ac:dyDescent="0.25">
      <c r="A119" s="8"/>
      <c r="B119" s="8"/>
      <c r="C119" s="4" t="s">
        <v>7</v>
      </c>
      <c r="D119" s="5" t="s">
        <v>128</v>
      </c>
      <c r="E119" s="7" t="s">
        <v>129</v>
      </c>
      <c r="F119" s="9"/>
      <c r="G119" s="9"/>
      <c r="H119" s="10"/>
      <c r="I119" s="10"/>
      <c r="J119" s="9"/>
      <c r="K119" s="9"/>
      <c r="L119" s="9"/>
    </row>
    <row r="120" spans="1:12" x14ac:dyDescent="0.25">
      <c r="A120" s="8"/>
      <c r="B120" s="8"/>
      <c r="C120" s="8"/>
      <c r="D120" s="5" t="s">
        <v>130</v>
      </c>
      <c r="E120" s="7" t="s">
        <v>131</v>
      </c>
      <c r="F120" s="9"/>
      <c r="G120" s="9"/>
      <c r="H120" s="10"/>
      <c r="I120" s="10"/>
      <c r="J120" s="9"/>
      <c r="K120" s="9"/>
      <c r="L120" s="9"/>
    </row>
    <row r="121" spans="1:12" x14ac:dyDescent="0.25">
      <c r="A121" s="8"/>
      <c r="B121" s="8"/>
      <c r="C121" s="8"/>
      <c r="D121" s="5" t="s">
        <v>132</v>
      </c>
      <c r="E121" s="7" t="s">
        <v>133</v>
      </c>
      <c r="F121" s="9"/>
      <c r="G121" s="9"/>
      <c r="H121" s="10"/>
      <c r="I121" s="10"/>
      <c r="J121" s="9"/>
      <c r="K121" s="9"/>
      <c r="L121" s="9"/>
    </row>
    <row r="122" spans="1:12" x14ac:dyDescent="0.25">
      <c r="A122" s="8"/>
      <c r="B122" s="8"/>
      <c r="C122" s="91" t="s">
        <v>134</v>
      </c>
      <c r="D122" s="92" t="s">
        <v>134</v>
      </c>
      <c r="E122" s="7" t="s">
        <v>135</v>
      </c>
      <c r="F122" s="10"/>
      <c r="G122" s="10"/>
      <c r="H122" s="24">
        <f>SUM(H123:H130)</f>
        <v>0</v>
      </c>
      <c r="I122" s="24">
        <f>SUM(I123:I130)</f>
        <v>0</v>
      </c>
      <c r="J122" s="9"/>
      <c r="K122" s="9"/>
      <c r="L122" s="9"/>
    </row>
    <row r="123" spans="1:12" x14ac:dyDescent="0.25">
      <c r="A123" s="8"/>
      <c r="B123" s="8"/>
      <c r="C123" s="4" t="s">
        <v>7</v>
      </c>
      <c r="D123" s="5" t="s">
        <v>136</v>
      </c>
      <c r="E123" s="7" t="s">
        <v>137</v>
      </c>
      <c r="F123" s="9"/>
      <c r="G123" s="9"/>
      <c r="H123" s="10"/>
      <c r="I123" s="10"/>
      <c r="J123" s="9"/>
      <c r="K123" s="9"/>
      <c r="L123" s="9"/>
    </row>
    <row r="124" spans="1:12" x14ac:dyDescent="0.25">
      <c r="A124" s="8"/>
      <c r="B124" s="8"/>
      <c r="C124" s="8"/>
      <c r="D124" s="5" t="s">
        <v>138</v>
      </c>
      <c r="E124" s="7" t="s">
        <v>139</v>
      </c>
      <c r="F124" s="9"/>
      <c r="G124" s="9"/>
      <c r="H124" s="10"/>
      <c r="I124" s="10"/>
      <c r="J124" s="9"/>
      <c r="K124" s="9"/>
      <c r="L124" s="9"/>
    </row>
    <row r="125" spans="1:12" x14ac:dyDescent="0.25">
      <c r="A125" s="8"/>
      <c r="B125" s="8"/>
      <c r="C125" s="8"/>
      <c r="D125" s="5" t="s">
        <v>140</v>
      </c>
      <c r="E125" s="7" t="s">
        <v>141</v>
      </c>
      <c r="F125" s="9"/>
      <c r="G125" s="9"/>
      <c r="H125" s="10"/>
      <c r="I125" s="10"/>
      <c r="J125" s="9"/>
      <c r="K125" s="9"/>
      <c r="L125" s="9"/>
    </row>
    <row r="126" spans="1:12" x14ac:dyDescent="0.25">
      <c r="A126" s="8"/>
      <c r="B126" s="8"/>
      <c r="C126" s="8"/>
      <c r="D126" s="5" t="s">
        <v>142</v>
      </c>
      <c r="E126" s="7" t="s">
        <v>143</v>
      </c>
      <c r="F126" s="9"/>
      <c r="G126" s="9"/>
      <c r="H126" s="10"/>
      <c r="I126" s="10"/>
      <c r="J126" s="9"/>
      <c r="K126" s="9"/>
      <c r="L126" s="9"/>
    </row>
    <row r="127" spans="1:12" x14ac:dyDescent="0.25">
      <c r="A127" s="8"/>
      <c r="B127" s="8"/>
      <c r="C127" s="8"/>
      <c r="D127" s="5" t="s">
        <v>144</v>
      </c>
      <c r="E127" s="7" t="s">
        <v>145</v>
      </c>
      <c r="F127" s="9"/>
      <c r="G127" s="9"/>
      <c r="H127" s="10"/>
      <c r="I127" s="10"/>
      <c r="J127" s="9"/>
      <c r="K127" s="9"/>
      <c r="L127" s="9"/>
    </row>
    <row r="128" spans="1:12" x14ac:dyDescent="0.25">
      <c r="A128" s="8"/>
      <c r="B128" s="8"/>
      <c r="C128" s="8"/>
      <c r="D128" s="5" t="s">
        <v>146</v>
      </c>
      <c r="E128" s="7" t="s">
        <v>147</v>
      </c>
      <c r="F128" s="9"/>
      <c r="G128" s="9"/>
      <c r="H128" s="10"/>
      <c r="I128" s="10"/>
      <c r="J128" s="9"/>
      <c r="K128" s="9"/>
      <c r="L128" s="9"/>
    </row>
    <row r="129" spans="1:12" x14ac:dyDescent="0.25">
      <c r="A129" s="8"/>
      <c r="B129" s="8"/>
      <c r="C129" s="8"/>
      <c r="D129" s="5" t="s">
        <v>148</v>
      </c>
      <c r="E129" s="7" t="s">
        <v>149</v>
      </c>
      <c r="F129" s="9"/>
      <c r="G129" s="9"/>
      <c r="H129" s="10"/>
      <c r="I129" s="10"/>
      <c r="J129" s="9"/>
      <c r="K129" s="9"/>
      <c r="L129" s="9"/>
    </row>
    <row r="130" spans="1:12" x14ac:dyDescent="0.25">
      <c r="A130" s="8"/>
      <c r="B130" s="8"/>
      <c r="C130" s="8"/>
      <c r="D130" s="5" t="s">
        <v>150</v>
      </c>
      <c r="E130" s="7" t="s">
        <v>151</v>
      </c>
      <c r="F130" s="9"/>
      <c r="G130" s="9"/>
      <c r="H130" s="10"/>
      <c r="I130" s="10"/>
      <c r="J130" s="9"/>
      <c r="K130" s="9"/>
      <c r="L130" s="9"/>
    </row>
    <row r="131" spans="1:12" x14ac:dyDescent="0.25">
      <c r="A131" s="8"/>
      <c r="B131" s="91" t="s">
        <v>152</v>
      </c>
      <c r="C131" s="92" t="s">
        <v>152</v>
      </c>
      <c r="D131" s="92" t="s">
        <v>152</v>
      </c>
      <c r="E131" s="7" t="s">
        <v>153</v>
      </c>
      <c r="F131" s="10"/>
      <c r="G131" s="10"/>
      <c r="H131" s="10"/>
      <c r="I131" s="10"/>
      <c r="J131" s="10"/>
      <c r="K131" s="10"/>
      <c r="L131" s="9"/>
    </row>
    <row r="132" spans="1:12" x14ac:dyDescent="0.25">
      <c r="A132" s="8"/>
      <c r="B132" s="4" t="s">
        <v>7</v>
      </c>
      <c r="C132" s="91" t="s">
        <v>121</v>
      </c>
      <c r="D132" s="92" t="s">
        <v>121</v>
      </c>
      <c r="E132" s="7" t="s">
        <v>154</v>
      </c>
      <c r="F132" s="10"/>
      <c r="G132" s="10"/>
      <c r="H132" s="10"/>
      <c r="I132" s="10"/>
      <c r="J132" s="9"/>
      <c r="K132" s="9"/>
      <c r="L132" s="9"/>
    </row>
    <row r="133" spans="1:12" x14ac:dyDescent="0.25">
      <c r="A133" s="8"/>
      <c r="B133" s="8"/>
      <c r="C133" s="91" t="s">
        <v>155</v>
      </c>
      <c r="D133" s="92" t="s">
        <v>155</v>
      </c>
      <c r="E133" s="7" t="s">
        <v>156</v>
      </c>
      <c r="F133" s="10"/>
      <c r="G133" s="10"/>
      <c r="H133" s="10"/>
      <c r="I133" s="10"/>
      <c r="J133" s="9"/>
      <c r="K133" s="9"/>
      <c r="L133" s="9"/>
    </row>
    <row r="134" spans="1:12" x14ac:dyDescent="0.25">
      <c r="A134" s="8"/>
      <c r="B134" s="8"/>
      <c r="C134" s="91" t="s">
        <v>157</v>
      </c>
      <c r="D134" s="92" t="s">
        <v>157</v>
      </c>
      <c r="E134" s="7" t="s">
        <v>158</v>
      </c>
      <c r="F134" s="10"/>
      <c r="G134" s="10"/>
      <c r="H134" s="10"/>
      <c r="I134" s="10"/>
      <c r="J134" s="9"/>
      <c r="K134" s="9"/>
      <c r="L134" s="9"/>
    </row>
    <row r="135" spans="1:12" x14ac:dyDescent="0.25">
      <c r="A135" s="93" t="s">
        <v>159</v>
      </c>
      <c r="B135" s="94" t="s">
        <v>159</v>
      </c>
      <c r="C135" s="94" t="s">
        <v>159</v>
      </c>
      <c r="D135" s="94" t="s">
        <v>159</v>
      </c>
      <c r="E135" s="7" t="s">
        <v>160</v>
      </c>
      <c r="F135" s="10"/>
      <c r="G135" s="10"/>
      <c r="H135" s="10"/>
      <c r="I135" s="10"/>
      <c r="J135" s="9"/>
      <c r="K135" s="24">
        <f>SUM(K136,K145:K146)</f>
        <v>0</v>
      </c>
      <c r="L135" s="9"/>
    </row>
    <row r="136" spans="1:12" x14ac:dyDescent="0.25">
      <c r="A136" s="4" t="s">
        <v>7</v>
      </c>
      <c r="B136" s="91" t="s">
        <v>161</v>
      </c>
      <c r="C136" s="92" t="s">
        <v>161</v>
      </c>
      <c r="D136" s="92" t="s">
        <v>161</v>
      </c>
      <c r="E136" s="7" t="s">
        <v>162</v>
      </c>
      <c r="F136" s="9"/>
      <c r="G136" s="9"/>
      <c r="H136" s="9"/>
      <c r="I136" s="9"/>
      <c r="J136" s="9"/>
      <c r="K136" s="24">
        <f>SUM(K137:K138,K142:K144)</f>
        <v>0</v>
      </c>
      <c r="L136" s="9"/>
    </row>
    <row r="137" spans="1:12" x14ac:dyDescent="0.25">
      <c r="A137" s="8"/>
      <c r="B137" s="4" t="s">
        <v>7</v>
      </c>
      <c r="C137" s="91" t="s">
        <v>163</v>
      </c>
      <c r="D137" s="92" t="s">
        <v>163</v>
      </c>
      <c r="E137" s="7" t="s">
        <v>164</v>
      </c>
      <c r="F137" s="10"/>
      <c r="G137" s="10"/>
      <c r="H137" s="10"/>
      <c r="I137" s="10"/>
      <c r="J137" s="10"/>
      <c r="K137" s="10"/>
      <c r="L137" s="9"/>
    </row>
    <row r="138" spans="1:12" x14ac:dyDescent="0.25">
      <c r="A138" s="8"/>
      <c r="B138" s="8"/>
      <c r="C138" s="91" t="s">
        <v>165</v>
      </c>
      <c r="D138" s="92" t="s">
        <v>165</v>
      </c>
      <c r="E138" s="7" t="s">
        <v>166</v>
      </c>
      <c r="F138" s="10"/>
      <c r="G138" s="10"/>
      <c r="H138" s="10"/>
      <c r="I138" s="10"/>
      <c r="J138" s="10"/>
      <c r="K138" s="24">
        <f>SUM(K139:K141)</f>
        <v>0</v>
      </c>
      <c r="L138" s="9"/>
    </row>
    <row r="139" spans="1:12" x14ac:dyDescent="0.25">
      <c r="A139" s="8"/>
      <c r="B139" s="8"/>
      <c r="C139" s="4" t="s">
        <v>7</v>
      </c>
      <c r="D139" s="5" t="s">
        <v>167</v>
      </c>
      <c r="E139" s="7" t="s">
        <v>168</v>
      </c>
      <c r="F139" s="10"/>
      <c r="G139" s="10"/>
      <c r="H139" s="10"/>
      <c r="I139" s="10"/>
      <c r="J139" s="10"/>
      <c r="K139" s="10"/>
      <c r="L139" s="9"/>
    </row>
    <row r="140" spans="1:12" x14ac:dyDescent="0.25">
      <c r="A140" s="8"/>
      <c r="B140" s="8"/>
      <c r="C140" s="8"/>
      <c r="D140" s="5" t="s">
        <v>169</v>
      </c>
      <c r="E140" s="7" t="s">
        <v>170</v>
      </c>
      <c r="F140" s="10"/>
      <c r="G140" s="10"/>
      <c r="H140" s="10"/>
      <c r="I140" s="10"/>
      <c r="J140" s="10"/>
      <c r="K140" s="10"/>
      <c r="L140" s="9"/>
    </row>
    <row r="141" spans="1:12" x14ac:dyDescent="0.25">
      <c r="A141" s="8"/>
      <c r="B141" s="8"/>
      <c r="C141" s="8"/>
      <c r="D141" s="5" t="s">
        <v>171</v>
      </c>
      <c r="E141" s="7" t="s">
        <v>172</v>
      </c>
      <c r="F141" s="10"/>
      <c r="G141" s="10"/>
      <c r="H141" s="10"/>
      <c r="I141" s="10"/>
      <c r="J141" s="10"/>
      <c r="K141" s="10"/>
      <c r="L141" s="9"/>
    </row>
    <row r="142" spans="1:12" x14ac:dyDescent="0.25">
      <c r="A142" s="8"/>
      <c r="B142" s="8"/>
      <c r="C142" s="91" t="s">
        <v>173</v>
      </c>
      <c r="D142" s="92" t="s">
        <v>173</v>
      </c>
      <c r="E142" s="7" t="s">
        <v>174</v>
      </c>
      <c r="F142" s="10"/>
      <c r="G142" s="10"/>
      <c r="H142" s="10"/>
      <c r="I142" s="10"/>
      <c r="J142" s="10"/>
      <c r="K142" s="24">
        <f>J142*0.08</f>
        <v>0</v>
      </c>
      <c r="L142" s="9"/>
    </row>
    <row r="143" spans="1:12" x14ac:dyDescent="0.25">
      <c r="A143" s="8"/>
      <c r="B143" s="8"/>
      <c r="C143" s="91" t="s">
        <v>175</v>
      </c>
      <c r="D143" s="92" t="s">
        <v>175</v>
      </c>
      <c r="E143" s="7" t="s">
        <v>176</v>
      </c>
      <c r="F143" s="10"/>
      <c r="G143" s="10"/>
      <c r="H143" s="10"/>
      <c r="I143" s="10"/>
      <c r="J143" s="10"/>
      <c r="K143" s="24">
        <f>J143*0.12</f>
        <v>0</v>
      </c>
      <c r="L143" s="9"/>
    </row>
    <row r="144" spans="1:12" x14ac:dyDescent="0.25">
      <c r="A144" s="8"/>
      <c r="B144" s="8"/>
      <c r="C144" s="91" t="s">
        <v>177</v>
      </c>
      <c r="D144" s="92" t="s">
        <v>177</v>
      </c>
      <c r="E144" s="7" t="s">
        <v>178</v>
      </c>
      <c r="F144" s="10"/>
      <c r="G144" s="10"/>
      <c r="H144" s="10"/>
      <c r="I144" s="10"/>
      <c r="J144" s="10"/>
      <c r="K144" s="10"/>
      <c r="L144" s="9"/>
    </row>
    <row r="145" spans="1:12" x14ac:dyDescent="0.25">
      <c r="A145" s="8"/>
      <c r="B145" s="91" t="s">
        <v>179</v>
      </c>
      <c r="C145" s="92" t="s">
        <v>179</v>
      </c>
      <c r="D145" s="92" t="s">
        <v>179</v>
      </c>
      <c r="E145" s="7" t="s">
        <v>180</v>
      </c>
      <c r="F145" s="9"/>
      <c r="G145" s="9"/>
      <c r="H145" s="9"/>
      <c r="I145" s="9"/>
      <c r="J145" s="9"/>
      <c r="K145" s="10"/>
      <c r="L145" s="9"/>
    </row>
    <row r="146" spans="1:12" x14ac:dyDescent="0.25">
      <c r="A146" s="8"/>
      <c r="B146" s="91" t="s">
        <v>181</v>
      </c>
      <c r="C146" s="92" t="s">
        <v>181</v>
      </c>
      <c r="D146" s="92" t="s">
        <v>181</v>
      </c>
      <c r="E146" s="7" t="s">
        <v>182</v>
      </c>
      <c r="F146" s="9"/>
      <c r="G146" s="9"/>
      <c r="H146" s="9"/>
      <c r="I146" s="9"/>
      <c r="J146" s="9"/>
      <c r="K146" s="10"/>
      <c r="L146" s="9"/>
    </row>
    <row r="147" spans="1:12" x14ac:dyDescent="0.25">
      <c r="A147" s="93" t="s">
        <v>183</v>
      </c>
      <c r="B147" s="94" t="s">
        <v>183</v>
      </c>
      <c r="C147" s="94" t="s">
        <v>183</v>
      </c>
      <c r="D147" s="94" t="s">
        <v>183</v>
      </c>
      <c r="E147" s="7" t="s">
        <v>184</v>
      </c>
      <c r="F147" s="9"/>
      <c r="G147" s="9"/>
      <c r="H147" s="9"/>
      <c r="I147" s="9"/>
      <c r="J147" s="9"/>
      <c r="K147" s="24">
        <f>SUM(K148:K152)</f>
        <v>0</v>
      </c>
      <c r="L147" s="9"/>
    </row>
    <row r="148" spans="1:12" x14ac:dyDescent="0.25">
      <c r="A148" s="4" t="s">
        <v>7</v>
      </c>
      <c r="B148" s="91" t="s">
        <v>185</v>
      </c>
      <c r="C148" s="92" t="s">
        <v>185</v>
      </c>
      <c r="D148" s="92" t="s">
        <v>185</v>
      </c>
      <c r="E148" s="7" t="s">
        <v>186</v>
      </c>
      <c r="F148" s="9"/>
      <c r="G148" s="9"/>
      <c r="H148" s="9"/>
      <c r="I148" s="9"/>
      <c r="J148" s="9"/>
      <c r="K148" s="10"/>
      <c r="L148" s="9"/>
    </row>
    <row r="149" spans="1:12" x14ac:dyDescent="0.25">
      <c r="A149" s="8"/>
      <c r="B149" s="91" t="s">
        <v>187</v>
      </c>
      <c r="C149" s="92" t="s">
        <v>187</v>
      </c>
      <c r="D149" s="92" t="s">
        <v>187</v>
      </c>
      <c r="E149" s="7" t="s">
        <v>188</v>
      </c>
      <c r="F149" s="9"/>
      <c r="G149" s="9"/>
      <c r="H149" s="9"/>
      <c r="I149" s="9"/>
      <c r="J149" s="9"/>
      <c r="K149" s="10"/>
      <c r="L149" s="9"/>
    </row>
    <row r="150" spans="1:12" x14ac:dyDescent="0.25">
      <c r="A150" s="8"/>
      <c r="B150" s="91" t="s">
        <v>189</v>
      </c>
      <c r="C150" s="92" t="s">
        <v>189</v>
      </c>
      <c r="D150" s="92" t="s">
        <v>189</v>
      </c>
      <c r="E150" s="7" t="s">
        <v>190</v>
      </c>
      <c r="F150" s="9"/>
      <c r="G150" s="9"/>
      <c r="H150" s="9"/>
      <c r="I150" s="9"/>
      <c r="J150" s="9"/>
      <c r="K150" s="10"/>
      <c r="L150" s="9"/>
    </row>
    <row r="151" spans="1:12" x14ac:dyDescent="0.25">
      <c r="A151" s="8"/>
      <c r="B151" s="91" t="s">
        <v>191</v>
      </c>
      <c r="C151" s="92" t="s">
        <v>191</v>
      </c>
      <c r="D151" s="92" t="s">
        <v>191</v>
      </c>
      <c r="E151" s="7" t="s">
        <v>192</v>
      </c>
      <c r="F151" s="9"/>
      <c r="G151" s="9"/>
      <c r="H151" s="9"/>
      <c r="I151" s="9"/>
      <c r="J151" s="9"/>
      <c r="K151" s="10"/>
      <c r="L151" s="9"/>
    </row>
    <row r="152" spans="1:12" x14ac:dyDescent="0.25">
      <c r="A152" s="8"/>
      <c r="B152" s="91" t="s">
        <v>193</v>
      </c>
      <c r="C152" s="92" t="s">
        <v>193</v>
      </c>
      <c r="D152" s="92" t="s">
        <v>193</v>
      </c>
      <c r="E152" s="7" t="s">
        <v>194</v>
      </c>
      <c r="F152" s="9"/>
      <c r="G152" s="9"/>
      <c r="H152" s="9"/>
      <c r="I152" s="9"/>
      <c r="J152" s="9"/>
      <c r="K152" s="10"/>
      <c r="L152" s="9"/>
    </row>
    <row r="154" spans="1:12" x14ac:dyDescent="0.25">
      <c r="A154" s="3" t="s">
        <v>96</v>
      </c>
      <c r="B154" t="s">
        <v>197</v>
      </c>
    </row>
    <row r="155" spans="1:12" x14ac:dyDescent="0.25">
      <c r="A155" s="95" t="s">
        <v>16</v>
      </c>
      <c r="B155" s="96" t="s">
        <v>16</v>
      </c>
      <c r="C155" s="96" t="s">
        <v>16</v>
      </c>
      <c r="D155" s="96" t="s">
        <v>16</v>
      </c>
      <c r="E155" s="97" t="s">
        <v>16</v>
      </c>
      <c r="F155" s="104" t="s">
        <v>98</v>
      </c>
      <c r="G155" s="105" t="s">
        <v>98</v>
      </c>
      <c r="H155" s="105" t="s">
        <v>98</v>
      </c>
      <c r="I155" s="105" t="s">
        <v>98</v>
      </c>
      <c r="J155" s="105" t="s">
        <v>98</v>
      </c>
      <c r="K155" s="41" t="s">
        <v>99</v>
      </c>
      <c r="L155" s="41" t="s">
        <v>100</v>
      </c>
    </row>
    <row r="156" spans="1:12" x14ac:dyDescent="0.25">
      <c r="A156" s="98" t="s">
        <v>16</v>
      </c>
      <c r="B156" s="99" t="s">
        <v>16</v>
      </c>
      <c r="C156" s="99" t="s">
        <v>16</v>
      </c>
      <c r="D156" s="99" t="s">
        <v>16</v>
      </c>
      <c r="E156" s="100" t="s">
        <v>16</v>
      </c>
      <c r="F156" s="104" t="s">
        <v>101</v>
      </c>
      <c r="G156" s="105" t="s">
        <v>101</v>
      </c>
      <c r="H156" s="104" t="s">
        <v>102</v>
      </c>
      <c r="I156" s="105" t="s">
        <v>102</v>
      </c>
      <c r="J156" s="41" t="s">
        <v>103</v>
      </c>
      <c r="K156" s="45"/>
      <c r="L156" s="45"/>
    </row>
    <row r="157" spans="1:12" x14ac:dyDescent="0.25">
      <c r="A157" s="98" t="s">
        <v>16</v>
      </c>
      <c r="B157" s="99" t="s">
        <v>16</v>
      </c>
      <c r="C157" s="99" t="s">
        <v>16</v>
      </c>
      <c r="D157" s="99" t="s">
        <v>16</v>
      </c>
      <c r="E157" s="100" t="s">
        <v>16</v>
      </c>
      <c r="F157" s="41" t="s">
        <v>104</v>
      </c>
      <c r="G157" s="41" t="s">
        <v>105</v>
      </c>
      <c r="H157" s="41" t="s">
        <v>104</v>
      </c>
      <c r="I157" s="41" t="s">
        <v>105</v>
      </c>
      <c r="J157" s="45"/>
      <c r="K157" s="45"/>
      <c r="L157" s="45"/>
    </row>
    <row r="158" spans="1:12" x14ac:dyDescent="0.25">
      <c r="A158" s="101" t="s">
        <v>16</v>
      </c>
      <c r="B158" s="102" t="s">
        <v>16</v>
      </c>
      <c r="C158" s="102" t="s">
        <v>16</v>
      </c>
      <c r="D158" s="102" t="s">
        <v>16</v>
      </c>
      <c r="E158" s="103" t="s">
        <v>16</v>
      </c>
      <c r="F158" s="7" t="s">
        <v>106</v>
      </c>
      <c r="G158" s="7" t="s">
        <v>107</v>
      </c>
      <c r="H158" s="7" t="s">
        <v>108</v>
      </c>
      <c r="I158" s="7" t="s">
        <v>109</v>
      </c>
      <c r="J158" s="7" t="s">
        <v>110</v>
      </c>
      <c r="K158" s="7" t="s">
        <v>111</v>
      </c>
      <c r="L158" s="7" t="s">
        <v>112</v>
      </c>
    </row>
    <row r="159" spans="1:12" x14ac:dyDescent="0.25">
      <c r="A159" s="93" t="s">
        <v>113</v>
      </c>
      <c r="B159" s="94" t="s">
        <v>113</v>
      </c>
      <c r="C159" s="94" t="s">
        <v>113</v>
      </c>
      <c r="D159" s="94" t="s">
        <v>113</v>
      </c>
      <c r="E159" s="7" t="s">
        <v>106</v>
      </c>
      <c r="F159" s="9"/>
      <c r="G159" s="9"/>
      <c r="H159" s="9"/>
      <c r="I159" s="9"/>
      <c r="J159" s="9"/>
      <c r="K159" s="24">
        <f>SUM(K160,K186,K198)</f>
        <v>0</v>
      </c>
      <c r="L159" s="24">
        <f>K159*12.5</f>
        <v>0</v>
      </c>
    </row>
    <row r="160" spans="1:12" x14ac:dyDescent="0.25">
      <c r="A160" s="93" t="s">
        <v>114</v>
      </c>
      <c r="B160" s="94" t="s">
        <v>114</v>
      </c>
      <c r="C160" s="94" t="s">
        <v>114</v>
      </c>
      <c r="D160" s="94" t="s">
        <v>114</v>
      </c>
      <c r="E160" s="7" t="s">
        <v>115</v>
      </c>
      <c r="F160" s="9"/>
      <c r="G160" s="9"/>
      <c r="H160" s="9"/>
      <c r="I160" s="9"/>
      <c r="J160" s="9"/>
      <c r="K160" s="24">
        <f>K163+K182</f>
        <v>0</v>
      </c>
      <c r="L160" s="9"/>
    </row>
    <row r="161" spans="1:12" x14ac:dyDescent="0.25">
      <c r="A161" s="4" t="s">
        <v>7</v>
      </c>
      <c r="B161" s="91" t="s">
        <v>116</v>
      </c>
      <c r="C161" s="92" t="s">
        <v>116</v>
      </c>
      <c r="D161" s="92" t="s">
        <v>116</v>
      </c>
      <c r="E161" s="7" t="s">
        <v>117</v>
      </c>
      <c r="F161" s="10"/>
      <c r="G161" s="10"/>
      <c r="H161" s="9"/>
      <c r="I161" s="9"/>
      <c r="J161" s="9"/>
      <c r="K161" s="9"/>
      <c r="L161" s="9"/>
    </row>
    <row r="162" spans="1:12" x14ac:dyDescent="0.25">
      <c r="A162" s="8"/>
      <c r="B162" s="91" t="s">
        <v>118</v>
      </c>
      <c r="C162" s="92" t="s">
        <v>118</v>
      </c>
      <c r="D162" s="92" t="s">
        <v>118</v>
      </c>
      <c r="E162" s="7" t="s">
        <v>119</v>
      </c>
      <c r="F162" s="10"/>
      <c r="G162" s="10"/>
      <c r="H162" s="9"/>
      <c r="I162" s="9"/>
      <c r="J162" s="9"/>
      <c r="K162" s="9"/>
      <c r="L162" s="9"/>
    </row>
    <row r="163" spans="1:12" x14ac:dyDescent="0.25">
      <c r="A163" s="8"/>
      <c r="B163" s="91" t="s">
        <v>120</v>
      </c>
      <c r="C163" s="92" t="s">
        <v>120</v>
      </c>
      <c r="D163" s="92" t="s">
        <v>120</v>
      </c>
      <c r="E163" s="7" t="s">
        <v>107</v>
      </c>
      <c r="F163" s="24">
        <f>F164+F169+F173</f>
        <v>0</v>
      </c>
      <c r="G163" s="24">
        <f>G164+G169+G173</f>
        <v>0</v>
      </c>
      <c r="H163" s="24">
        <f t="shared" ref="H163" si="64">H164+H169+H173</f>
        <v>0</v>
      </c>
      <c r="I163" s="24">
        <f t="shared" ref="I163" si="65">I164+I169+I173</f>
        <v>0</v>
      </c>
      <c r="J163" s="10"/>
      <c r="K163" s="10"/>
      <c r="L163" s="9"/>
    </row>
    <row r="164" spans="1:12" x14ac:dyDescent="0.25">
      <c r="A164" s="8"/>
      <c r="B164" s="4" t="s">
        <v>7</v>
      </c>
      <c r="C164" s="91" t="s">
        <v>121</v>
      </c>
      <c r="D164" s="92" t="s">
        <v>121</v>
      </c>
      <c r="E164" s="7" t="s">
        <v>108</v>
      </c>
      <c r="F164" s="10"/>
      <c r="G164" s="10"/>
      <c r="H164" s="24">
        <f>SUM(H165:H168)</f>
        <v>0</v>
      </c>
      <c r="I164" s="24">
        <f>SUM(I165:I168)</f>
        <v>0</v>
      </c>
      <c r="J164" s="9"/>
      <c r="K164" s="9"/>
      <c r="L164" s="9"/>
    </row>
    <row r="165" spans="1:12" x14ac:dyDescent="0.25">
      <c r="A165" s="8"/>
      <c r="B165" s="8"/>
      <c r="C165" s="4" t="s">
        <v>7</v>
      </c>
      <c r="D165" s="5" t="s">
        <v>122</v>
      </c>
      <c r="E165" s="7" t="s">
        <v>109</v>
      </c>
      <c r="F165" s="9"/>
      <c r="G165" s="9"/>
      <c r="H165" s="10"/>
      <c r="I165" s="10"/>
      <c r="J165" s="9"/>
      <c r="K165" s="9"/>
      <c r="L165" s="9"/>
    </row>
    <row r="166" spans="1:12" x14ac:dyDescent="0.25">
      <c r="A166" s="8"/>
      <c r="B166" s="8"/>
      <c r="C166" s="8"/>
      <c r="D166" s="5" t="s">
        <v>123</v>
      </c>
      <c r="E166" s="7" t="s">
        <v>110</v>
      </c>
      <c r="F166" s="9"/>
      <c r="G166" s="9"/>
      <c r="H166" s="10"/>
      <c r="I166" s="10"/>
      <c r="J166" s="9"/>
      <c r="K166" s="9"/>
      <c r="L166" s="9"/>
    </row>
    <row r="167" spans="1:12" x14ac:dyDescent="0.25">
      <c r="A167" s="8"/>
      <c r="B167" s="8"/>
      <c r="C167" s="8"/>
      <c r="D167" s="5" t="s">
        <v>124</v>
      </c>
      <c r="E167" s="7" t="s">
        <v>111</v>
      </c>
      <c r="F167" s="9"/>
      <c r="G167" s="9"/>
      <c r="H167" s="10"/>
      <c r="I167" s="10"/>
      <c r="J167" s="9"/>
      <c r="K167" s="9"/>
      <c r="L167" s="9"/>
    </row>
    <row r="168" spans="1:12" x14ac:dyDescent="0.25">
      <c r="A168" s="8"/>
      <c r="B168" s="8"/>
      <c r="C168" s="8"/>
      <c r="D168" s="5" t="s">
        <v>125</v>
      </c>
      <c r="E168" s="7" t="s">
        <v>112</v>
      </c>
      <c r="F168" s="9"/>
      <c r="G168" s="9"/>
      <c r="H168" s="10"/>
      <c r="I168" s="10"/>
      <c r="J168" s="9"/>
      <c r="K168" s="9"/>
      <c r="L168" s="9"/>
    </row>
    <row r="169" spans="1:12" x14ac:dyDescent="0.25">
      <c r="A169" s="8"/>
      <c r="B169" s="8"/>
      <c r="C169" s="91" t="s">
        <v>126</v>
      </c>
      <c r="D169" s="92" t="s">
        <v>126</v>
      </c>
      <c r="E169" s="7" t="s">
        <v>127</v>
      </c>
      <c r="F169" s="10"/>
      <c r="G169" s="10"/>
      <c r="H169" s="24">
        <f>SUM(H170:H172)</f>
        <v>0</v>
      </c>
      <c r="I169" s="24">
        <f>SUM(I170:I172)</f>
        <v>0</v>
      </c>
      <c r="J169" s="9"/>
      <c r="K169" s="9"/>
      <c r="L169" s="9"/>
    </row>
    <row r="170" spans="1:12" x14ac:dyDescent="0.25">
      <c r="A170" s="8"/>
      <c r="B170" s="8"/>
      <c r="C170" s="4" t="s">
        <v>7</v>
      </c>
      <c r="D170" s="5" t="s">
        <v>128</v>
      </c>
      <c r="E170" s="7" t="s">
        <v>129</v>
      </c>
      <c r="F170" s="9"/>
      <c r="G170" s="9"/>
      <c r="H170" s="10"/>
      <c r="I170" s="10"/>
      <c r="J170" s="9"/>
      <c r="K170" s="9"/>
      <c r="L170" s="9"/>
    </row>
    <row r="171" spans="1:12" x14ac:dyDescent="0.25">
      <c r="A171" s="8"/>
      <c r="B171" s="8"/>
      <c r="C171" s="8"/>
      <c r="D171" s="5" t="s">
        <v>130</v>
      </c>
      <c r="E171" s="7" t="s">
        <v>131</v>
      </c>
      <c r="F171" s="9"/>
      <c r="G171" s="9"/>
      <c r="H171" s="10"/>
      <c r="I171" s="10"/>
      <c r="J171" s="9"/>
      <c r="K171" s="9"/>
      <c r="L171" s="9"/>
    </row>
    <row r="172" spans="1:12" x14ac:dyDescent="0.25">
      <c r="A172" s="8"/>
      <c r="B172" s="8"/>
      <c r="C172" s="8"/>
      <c r="D172" s="5" t="s">
        <v>132</v>
      </c>
      <c r="E172" s="7" t="s">
        <v>133</v>
      </c>
      <c r="F172" s="9"/>
      <c r="G172" s="9"/>
      <c r="H172" s="10"/>
      <c r="I172" s="10"/>
      <c r="J172" s="9"/>
      <c r="K172" s="9"/>
      <c r="L172" s="9"/>
    </row>
    <row r="173" spans="1:12" x14ac:dyDescent="0.25">
      <c r="A173" s="8"/>
      <c r="B173" s="8"/>
      <c r="C173" s="91" t="s">
        <v>134</v>
      </c>
      <c r="D173" s="92" t="s">
        <v>134</v>
      </c>
      <c r="E173" s="7" t="s">
        <v>135</v>
      </c>
      <c r="F173" s="10"/>
      <c r="G173" s="10"/>
      <c r="H173" s="24">
        <f>SUM(H174:H181)</f>
        <v>0</v>
      </c>
      <c r="I173" s="24">
        <f>SUM(I174:I181)</f>
        <v>0</v>
      </c>
      <c r="J173" s="9"/>
      <c r="K173" s="9"/>
      <c r="L173" s="9"/>
    </row>
    <row r="174" spans="1:12" x14ac:dyDescent="0.25">
      <c r="A174" s="8"/>
      <c r="B174" s="8"/>
      <c r="C174" s="4" t="s">
        <v>7</v>
      </c>
      <c r="D174" s="5" t="s">
        <v>136</v>
      </c>
      <c r="E174" s="7" t="s">
        <v>137</v>
      </c>
      <c r="F174" s="9"/>
      <c r="G174" s="9"/>
      <c r="H174" s="10"/>
      <c r="I174" s="10"/>
      <c r="J174" s="9"/>
      <c r="K174" s="9"/>
      <c r="L174" s="9"/>
    </row>
    <row r="175" spans="1:12" x14ac:dyDescent="0.25">
      <c r="A175" s="8"/>
      <c r="B175" s="8"/>
      <c r="C175" s="8"/>
      <c r="D175" s="5" t="s">
        <v>138</v>
      </c>
      <c r="E175" s="7" t="s">
        <v>139</v>
      </c>
      <c r="F175" s="9"/>
      <c r="G175" s="9"/>
      <c r="H175" s="10"/>
      <c r="I175" s="10"/>
      <c r="J175" s="9"/>
      <c r="K175" s="9"/>
      <c r="L175" s="9"/>
    </row>
    <row r="176" spans="1:12" x14ac:dyDescent="0.25">
      <c r="A176" s="8"/>
      <c r="B176" s="8"/>
      <c r="C176" s="8"/>
      <c r="D176" s="5" t="s">
        <v>140</v>
      </c>
      <c r="E176" s="7" t="s">
        <v>141</v>
      </c>
      <c r="F176" s="9"/>
      <c r="G176" s="9"/>
      <c r="H176" s="10"/>
      <c r="I176" s="10"/>
      <c r="J176" s="9"/>
      <c r="K176" s="9"/>
      <c r="L176" s="9"/>
    </row>
    <row r="177" spans="1:12" x14ac:dyDescent="0.25">
      <c r="A177" s="8"/>
      <c r="B177" s="8"/>
      <c r="C177" s="8"/>
      <c r="D177" s="5" t="s">
        <v>142</v>
      </c>
      <c r="E177" s="7" t="s">
        <v>143</v>
      </c>
      <c r="F177" s="9"/>
      <c r="G177" s="9"/>
      <c r="H177" s="10"/>
      <c r="I177" s="10"/>
      <c r="J177" s="9"/>
      <c r="K177" s="9"/>
      <c r="L177" s="9"/>
    </row>
    <row r="178" spans="1:12" x14ac:dyDescent="0.25">
      <c r="A178" s="8"/>
      <c r="B178" s="8"/>
      <c r="C178" s="8"/>
      <c r="D178" s="5" t="s">
        <v>144</v>
      </c>
      <c r="E178" s="7" t="s">
        <v>145</v>
      </c>
      <c r="F178" s="9"/>
      <c r="G178" s="9"/>
      <c r="H178" s="10"/>
      <c r="I178" s="10"/>
      <c r="J178" s="9"/>
      <c r="K178" s="9"/>
      <c r="L178" s="9"/>
    </row>
    <row r="179" spans="1:12" x14ac:dyDescent="0.25">
      <c r="A179" s="8"/>
      <c r="B179" s="8"/>
      <c r="C179" s="8"/>
      <c r="D179" s="5" t="s">
        <v>146</v>
      </c>
      <c r="E179" s="7" t="s">
        <v>147</v>
      </c>
      <c r="F179" s="9"/>
      <c r="G179" s="9"/>
      <c r="H179" s="10"/>
      <c r="I179" s="10"/>
      <c r="J179" s="9"/>
      <c r="K179" s="9"/>
      <c r="L179" s="9"/>
    </row>
    <row r="180" spans="1:12" x14ac:dyDescent="0.25">
      <c r="A180" s="8"/>
      <c r="B180" s="8"/>
      <c r="C180" s="8"/>
      <c r="D180" s="5" t="s">
        <v>148</v>
      </c>
      <c r="E180" s="7" t="s">
        <v>149</v>
      </c>
      <c r="F180" s="9"/>
      <c r="G180" s="9"/>
      <c r="H180" s="10"/>
      <c r="I180" s="10"/>
      <c r="J180" s="9"/>
      <c r="K180" s="9"/>
      <c r="L180" s="9"/>
    </row>
    <row r="181" spans="1:12" x14ac:dyDescent="0.25">
      <c r="A181" s="8"/>
      <c r="B181" s="8"/>
      <c r="C181" s="8"/>
      <c r="D181" s="5" t="s">
        <v>150</v>
      </c>
      <c r="E181" s="7" t="s">
        <v>151</v>
      </c>
      <c r="F181" s="9"/>
      <c r="G181" s="9"/>
      <c r="H181" s="10"/>
      <c r="I181" s="10"/>
      <c r="J181" s="9"/>
      <c r="K181" s="9"/>
      <c r="L181" s="9"/>
    </row>
    <row r="182" spans="1:12" x14ac:dyDescent="0.25">
      <c r="A182" s="8"/>
      <c r="B182" s="91" t="s">
        <v>152</v>
      </c>
      <c r="C182" s="92" t="s">
        <v>152</v>
      </c>
      <c r="D182" s="92" t="s">
        <v>152</v>
      </c>
      <c r="E182" s="7" t="s">
        <v>153</v>
      </c>
      <c r="F182" s="10"/>
      <c r="G182" s="10"/>
      <c r="H182" s="10"/>
      <c r="I182" s="10"/>
      <c r="J182" s="10"/>
      <c r="K182" s="10"/>
      <c r="L182" s="9"/>
    </row>
    <row r="183" spans="1:12" x14ac:dyDescent="0.25">
      <c r="A183" s="8"/>
      <c r="B183" s="4" t="s">
        <v>7</v>
      </c>
      <c r="C183" s="91" t="s">
        <v>121</v>
      </c>
      <c r="D183" s="92" t="s">
        <v>121</v>
      </c>
      <c r="E183" s="7" t="s">
        <v>154</v>
      </c>
      <c r="F183" s="10"/>
      <c r="G183" s="10"/>
      <c r="H183" s="10"/>
      <c r="I183" s="10"/>
      <c r="J183" s="9"/>
      <c r="K183" s="9"/>
      <c r="L183" s="9"/>
    </row>
    <row r="184" spans="1:12" x14ac:dyDescent="0.25">
      <c r="A184" s="8"/>
      <c r="B184" s="8"/>
      <c r="C184" s="91" t="s">
        <v>155</v>
      </c>
      <c r="D184" s="92" t="s">
        <v>155</v>
      </c>
      <c r="E184" s="7" t="s">
        <v>156</v>
      </c>
      <c r="F184" s="10"/>
      <c r="G184" s="10"/>
      <c r="H184" s="10"/>
      <c r="I184" s="10"/>
      <c r="J184" s="9"/>
      <c r="K184" s="9"/>
      <c r="L184" s="9"/>
    </row>
    <row r="185" spans="1:12" x14ac:dyDescent="0.25">
      <c r="A185" s="8"/>
      <c r="B185" s="8"/>
      <c r="C185" s="91" t="s">
        <v>157</v>
      </c>
      <c r="D185" s="92" t="s">
        <v>157</v>
      </c>
      <c r="E185" s="7" t="s">
        <v>158</v>
      </c>
      <c r="F185" s="10"/>
      <c r="G185" s="10"/>
      <c r="H185" s="10"/>
      <c r="I185" s="10"/>
      <c r="J185" s="9"/>
      <c r="K185" s="9"/>
      <c r="L185" s="9"/>
    </row>
    <row r="186" spans="1:12" x14ac:dyDescent="0.25">
      <c r="A186" s="93" t="s">
        <v>159</v>
      </c>
      <c r="B186" s="94" t="s">
        <v>159</v>
      </c>
      <c r="C186" s="94" t="s">
        <v>159</v>
      </c>
      <c r="D186" s="94" t="s">
        <v>159</v>
      </c>
      <c r="E186" s="7" t="s">
        <v>160</v>
      </c>
      <c r="F186" s="9"/>
      <c r="G186" s="9"/>
      <c r="H186" s="9"/>
      <c r="I186" s="9"/>
      <c r="J186" s="9"/>
      <c r="K186" s="24">
        <f>SUM(K187,K196:K197)</f>
        <v>0</v>
      </c>
      <c r="L186" s="9"/>
    </row>
    <row r="187" spans="1:12" x14ac:dyDescent="0.25">
      <c r="A187" s="4" t="s">
        <v>7</v>
      </c>
      <c r="B187" s="91" t="s">
        <v>161</v>
      </c>
      <c r="C187" s="92" t="s">
        <v>161</v>
      </c>
      <c r="D187" s="92" t="s">
        <v>161</v>
      </c>
      <c r="E187" s="7" t="s">
        <v>162</v>
      </c>
      <c r="F187" s="10"/>
      <c r="G187" s="10"/>
      <c r="H187" s="10"/>
      <c r="I187" s="10"/>
      <c r="J187" s="10"/>
      <c r="K187" s="24">
        <f>SUM(K188:K189,K193:K195)</f>
        <v>0</v>
      </c>
      <c r="L187" s="9"/>
    </row>
    <row r="188" spans="1:12" x14ac:dyDescent="0.25">
      <c r="A188" s="8"/>
      <c r="B188" s="4" t="s">
        <v>7</v>
      </c>
      <c r="C188" s="91" t="s">
        <v>163</v>
      </c>
      <c r="D188" s="92" t="s">
        <v>163</v>
      </c>
      <c r="E188" s="7" t="s">
        <v>164</v>
      </c>
      <c r="F188" s="10"/>
      <c r="G188" s="10"/>
      <c r="H188" s="10"/>
      <c r="I188" s="10"/>
      <c r="J188" s="10"/>
      <c r="K188" s="10"/>
      <c r="L188" s="9"/>
    </row>
    <row r="189" spans="1:12" x14ac:dyDescent="0.25">
      <c r="A189" s="8"/>
      <c r="B189" s="8"/>
      <c r="C189" s="91" t="s">
        <v>165</v>
      </c>
      <c r="D189" s="92" t="s">
        <v>165</v>
      </c>
      <c r="E189" s="7" t="s">
        <v>166</v>
      </c>
      <c r="F189" s="10"/>
      <c r="G189" s="10"/>
      <c r="H189" s="10"/>
      <c r="I189" s="10"/>
      <c r="J189" s="10"/>
      <c r="K189" s="24">
        <f>SUM(K190:K192)</f>
        <v>0</v>
      </c>
      <c r="L189" s="9"/>
    </row>
    <row r="190" spans="1:12" x14ac:dyDescent="0.25">
      <c r="A190" s="8"/>
      <c r="B190" s="8"/>
      <c r="C190" s="4" t="s">
        <v>7</v>
      </c>
      <c r="D190" s="5" t="s">
        <v>167</v>
      </c>
      <c r="E190" s="7" t="s">
        <v>168</v>
      </c>
      <c r="F190" s="10"/>
      <c r="G190" s="10"/>
      <c r="H190" s="10"/>
      <c r="I190" s="10"/>
      <c r="J190" s="10"/>
      <c r="K190" s="10"/>
      <c r="L190" s="9"/>
    </row>
    <row r="191" spans="1:12" x14ac:dyDescent="0.25">
      <c r="A191" s="8"/>
      <c r="B191" s="8"/>
      <c r="C191" s="8"/>
      <c r="D191" s="5" t="s">
        <v>169</v>
      </c>
      <c r="E191" s="7" t="s">
        <v>170</v>
      </c>
      <c r="F191" s="10"/>
      <c r="G191" s="10"/>
      <c r="H191" s="10"/>
      <c r="I191" s="10"/>
      <c r="J191" s="10"/>
      <c r="K191" s="10"/>
      <c r="L191" s="9"/>
    </row>
    <row r="192" spans="1:12" x14ac:dyDescent="0.25">
      <c r="A192" s="8"/>
      <c r="B192" s="8"/>
      <c r="C192" s="8"/>
      <c r="D192" s="5" t="s">
        <v>171</v>
      </c>
      <c r="E192" s="7" t="s">
        <v>172</v>
      </c>
      <c r="F192" s="10"/>
      <c r="G192" s="10"/>
      <c r="H192" s="10"/>
      <c r="I192" s="10"/>
      <c r="J192" s="10"/>
      <c r="K192" s="10"/>
      <c r="L192" s="9"/>
    </row>
    <row r="193" spans="1:12" x14ac:dyDescent="0.25">
      <c r="A193" s="8"/>
      <c r="B193" s="8"/>
      <c r="C193" s="91" t="s">
        <v>173</v>
      </c>
      <c r="D193" s="92" t="s">
        <v>173</v>
      </c>
      <c r="E193" s="7" t="s">
        <v>174</v>
      </c>
      <c r="F193" s="10"/>
      <c r="G193" s="10"/>
      <c r="H193" s="10"/>
      <c r="I193" s="10"/>
      <c r="J193" s="10"/>
      <c r="K193" s="24">
        <f>J193*0.08</f>
        <v>0</v>
      </c>
      <c r="L193" s="9"/>
    </row>
    <row r="194" spans="1:12" x14ac:dyDescent="0.25">
      <c r="A194" s="8"/>
      <c r="B194" s="8"/>
      <c r="C194" s="91" t="s">
        <v>175</v>
      </c>
      <c r="D194" s="92" t="s">
        <v>175</v>
      </c>
      <c r="E194" s="7" t="s">
        <v>176</v>
      </c>
      <c r="F194" s="10"/>
      <c r="G194" s="10"/>
      <c r="H194" s="10"/>
      <c r="I194" s="10"/>
      <c r="J194" s="10"/>
      <c r="K194" s="24">
        <f>J194*0.12</f>
        <v>0</v>
      </c>
      <c r="L194" s="9"/>
    </row>
    <row r="195" spans="1:12" x14ac:dyDescent="0.25">
      <c r="A195" s="8"/>
      <c r="B195" s="8"/>
      <c r="C195" s="91" t="s">
        <v>177</v>
      </c>
      <c r="D195" s="92" t="s">
        <v>177</v>
      </c>
      <c r="E195" s="7" t="s">
        <v>178</v>
      </c>
      <c r="F195" s="10"/>
      <c r="G195" s="10"/>
      <c r="H195" s="10"/>
      <c r="I195" s="10"/>
      <c r="J195" s="10"/>
      <c r="K195" s="10"/>
      <c r="L195" s="9"/>
    </row>
    <row r="196" spans="1:12" x14ac:dyDescent="0.25">
      <c r="A196" s="8"/>
      <c r="B196" s="91" t="s">
        <v>179</v>
      </c>
      <c r="C196" s="92" t="s">
        <v>179</v>
      </c>
      <c r="D196" s="92" t="s">
        <v>179</v>
      </c>
      <c r="E196" s="7" t="s">
        <v>180</v>
      </c>
      <c r="F196" s="9"/>
      <c r="G196" s="9"/>
      <c r="H196" s="9"/>
      <c r="I196" s="9"/>
      <c r="J196" s="9"/>
      <c r="K196" s="10"/>
      <c r="L196" s="9"/>
    </row>
    <row r="197" spans="1:12" x14ac:dyDescent="0.25">
      <c r="A197" s="8"/>
      <c r="B197" s="91" t="s">
        <v>181</v>
      </c>
      <c r="C197" s="92" t="s">
        <v>181</v>
      </c>
      <c r="D197" s="92" t="s">
        <v>181</v>
      </c>
      <c r="E197" s="7" t="s">
        <v>182</v>
      </c>
      <c r="F197" s="9"/>
      <c r="G197" s="9"/>
      <c r="H197" s="9"/>
      <c r="I197" s="9"/>
      <c r="J197" s="9"/>
      <c r="K197" s="10"/>
      <c r="L197" s="9"/>
    </row>
    <row r="198" spans="1:12" x14ac:dyDescent="0.25">
      <c r="A198" s="93" t="s">
        <v>183</v>
      </c>
      <c r="B198" s="94" t="s">
        <v>183</v>
      </c>
      <c r="C198" s="94" t="s">
        <v>183</v>
      </c>
      <c r="D198" s="94" t="s">
        <v>183</v>
      </c>
      <c r="E198" s="7" t="s">
        <v>184</v>
      </c>
      <c r="F198" s="9"/>
      <c r="G198" s="9"/>
      <c r="H198" s="9"/>
      <c r="I198" s="9"/>
      <c r="J198" s="9"/>
      <c r="K198" s="24">
        <f>SUM(K199:K203)</f>
        <v>0</v>
      </c>
      <c r="L198" s="9"/>
    </row>
    <row r="199" spans="1:12" x14ac:dyDescent="0.25">
      <c r="A199" s="4" t="s">
        <v>7</v>
      </c>
      <c r="B199" s="91" t="s">
        <v>185</v>
      </c>
      <c r="C199" s="92" t="s">
        <v>185</v>
      </c>
      <c r="D199" s="92" t="s">
        <v>185</v>
      </c>
      <c r="E199" s="7" t="s">
        <v>186</v>
      </c>
      <c r="F199" s="9"/>
      <c r="G199" s="9"/>
      <c r="H199" s="9"/>
      <c r="I199" s="9"/>
      <c r="J199" s="9"/>
      <c r="K199" s="10"/>
      <c r="L199" s="9"/>
    </row>
    <row r="200" spans="1:12" x14ac:dyDescent="0.25">
      <c r="A200" s="8"/>
      <c r="B200" s="91" t="s">
        <v>187</v>
      </c>
      <c r="C200" s="92" t="s">
        <v>187</v>
      </c>
      <c r="D200" s="92" t="s">
        <v>187</v>
      </c>
      <c r="E200" s="7" t="s">
        <v>188</v>
      </c>
      <c r="F200" s="9"/>
      <c r="G200" s="9"/>
      <c r="H200" s="9"/>
      <c r="I200" s="9"/>
      <c r="J200" s="9"/>
      <c r="K200" s="10"/>
      <c r="L200" s="9"/>
    </row>
    <row r="201" spans="1:12" x14ac:dyDescent="0.25">
      <c r="A201" s="8"/>
      <c r="B201" s="91" t="s">
        <v>189</v>
      </c>
      <c r="C201" s="92" t="s">
        <v>189</v>
      </c>
      <c r="D201" s="92" t="s">
        <v>189</v>
      </c>
      <c r="E201" s="7" t="s">
        <v>190</v>
      </c>
      <c r="F201" s="9"/>
      <c r="G201" s="9"/>
      <c r="H201" s="9"/>
      <c r="I201" s="9"/>
      <c r="J201" s="9"/>
      <c r="K201" s="10"/>
      <c r="L201" s="9"/>
    </row>
    <row r="202" spans="1:12" x14ac:dyDescent="0.25">
      <c r="A202" s="8"/>
      <c r="B202" s="91" t="s">
        <v>191</v>
      </c>
      <c r="C202" s="92" t="s">
        <v>191</v>
      </c>
      <c r="D202" s="92" t="s">
        <v>191</v>
      </c>
      <c r="E202" s="7" t="s">
        <v>192</v>
      </c>
      <c r="F202" s="9"/>
      <c r="G202" s="9"/>
      <c r="H202" s="9"/>
      <c r="I202" s="9"/>
      <c r="J202" s="9"/>
      <c r="K202" s="10"/>
      <c r="L202" s="9"/>
    </row>
    <row r="203" spans="1:12" x14ac:dyDescent="0.25">
      <c r="A203" s="8"/>
      <c r="B203" s="91" t="s">
        <v>193</v>
      </c>
      <c r="C203" s="92" t="s">
        <v>193</v>
      </c>
      <c r="D203" s="92" t="s">
        <v>193</v>
      </c>
      <c r="E203" s="7" t="s">
        <v>194</v>
      </c>
      <c r="F203" s="9"/>
      <c r="G203" s="9"/>
      <c r="H203" s="9"/>
      <c r="I203" s="9"/>
      <c r="J203" s="9"/>
      <c r="K203" s="10"/>
      <c r="L203" s="9"/>
    </row>
    <row r="205" spans="1:12" x14ac:dyDescent="0.25">
      <c r="A205" s="3" t="s">
        <v>96</v>
      </c>
      <c r="B205" t="s">
        <v>198</v>
      </c>
    </row>
    <row r="206" spans="1:12" x14ac:dyDescent="0.25">
      <c r="A206" s="95" t="s">
        <v>16</v>
      </c>
      <c r="B206" s="96" t="s">
        <v>16</v>
      </c>
      <c r="C206" s="96" t="s">
        <v>16</v>
      </c>
      <c r="D206" s="96" t="s">
        <v>16</v>
      </c>
      <c r="E206" s="97" t="s">
        <v>16</v>
      </c>
      <c r="F206" s="104" t="s">
        <v>98</v>
      </c>
      <c r="G206" s="105" t="s">
        <v>98</v>
      </c>
      <c r="H206" s="105" t="s">
        <v>98</v>
      </c>
      <c r="I206" s="105" t="s">
        <v>98</v>
      </c>
      <c r="J206" s="105" t="s">
        <v>98</v>
      </c>
      <c r="K206" s="41" t="s">
        <v>99</v>
      </c>
      <c r="L206" s="41" t="s">
        <v>100</v>
      </c>
    </row>
    <row r="207" spans="1:12" x14ac:dyDescent="0.25">
      <c r="A207" s="98" t="s">
        <v>16</v>
      </c>
      <c r="B207" s="99" t="s">
        <v>16</v>
      </c>
      <c r="C207" s="99" t="s">
        <v>16</v>
      </c>
      <c r="D207" s="99" t="s">
        <v>16</v>
      </c>
      <c r="E207" s="100" t="s">
        <v>16</v>
      </c>
      <c r="F207" s="104" t="s">
        <v>101</v>
      </c>
      <c r="G207" s="105" t="s">
        <v>101</v>
      </c>
      <c r="H207" s="104" t="s">
        <v>102</v>
      </c>
      <c r="I207" s="105" t="s">
        <v>102</v>
      </c>
      <c r="J207" s="41" t="s">
        <v>103</v>
      </c>
      <c r="K207" s="45"/>
      <c r="L207" s="45"/>
    </row>
    <row r="208" spans="1:12" x14ac:dyDescent="0.25">
      <c r="A208" s="98" t="s">
        <v>16</v>
      </c>
      <c r="B208" s="99" t="s">
        <v>16</v>
      </c>
      <c r="C208" s="99" t="s">
        <v>16</v>
      </c>
      <c r="D208" s="99" t="s">
        <v>16</v>
      </c>
      <c r="E208" s="100" t="s">
        <v>16</v>
      </c>
      <c r="F208" s="41" t="s">
        <v>104</v>
      </c>
      <c r="G208" s="41" t="s">
        <v>105</v>
      </c>
      <c r="H208" s="41" t="s">
        <v>104</v>
      </c>
      <c r="I208" s="41" t="s">
        <v>105</v>
      </c>
      <c r="J208" s="45"/>
      <c r="K208" s="45"/>
      <c r="L208" s="45"/>
    </row>
    <row r="209" spans="1:12" x14ac:dyDescent="0.25">
      <c r="A209" s="101" t="s">
        <v>16</v>
      </c>
      <c r="B209" s="102" t="s">
        <v>16</v>
      </c>
      <c r="C209" s="102" t="s">
        <v>16</v>
      </c>
      <c r="D209" s="102" t="s">
        <v>16</v>
      </c>
      <c r="E209" s="103" t="s">
        <v>16</v>
      </c>
      <c r="F209" s="7" t="s">
        <v>106</v>
      </c>
      <c r="G209" s="7" t="s">
        <v>107</v>
      </c>
      <c r="H209" s="7" t="s">
        <v>108</v>
      </c>
      <c r="I209" s="7" t="s">
        <v>109</v>
      </c>
      <c r="J209" s="7" t="s">
        <v>110</v>
      </c>
      <c r="K209" s="7" t="s">
        <v>111</v>
      </c>
      <c r="L209" s="7" t="s">
        <v>112</v>
      </c>
    </row>
    <row r="210" spans="1:12" x14ac:dyDescent="0.25">
      <c r="A210" s="93" t="s">
        <v>113</v>
      </c>
      <c r="B210" s="94" t="s">
        <v>113</v>
      </c>
      <c r="C210" s="94" t="s">
        <v>113</v>
      </c>
      <c r="D210" s="94" t="s">
        <v>113</v>
      </c>
      <c r="E210" s="7" t="s">
        <v>106</v>
      </c>
      <c r="F210" s="9"/>
      <c r="G210" s="9"/>
      <c r="H210" s="9"/>
      <c r="I210" s="9"/>
      <c r="J210" s="9"/>
      <c r="K210" s="24">
        <f>SUM(K211,K237,K249)</f>
        <v>0</v>
      </c>
      <c r="L210" s="24">
        <f>K210*12.5</f>
        <v>0</v>
      </c>
    </row>
    <row r="211" spans="1:12" x14ac:dyDescent="0.25">
      <c r="A211" s="93" t="s">
        <v>114</v>
      </c>
      <c r="B211" s="94" t="s">
        <v>114</v>
      </c>
      <c r="C211" s="94" t="s">
        <v>114</v>
      </c>
      <c r="D211" s="94" t="s">
        <v>114</v>
      </c>
      <c r="E211" s="7" t="s">
        <v>115</v>
      </c>
      <c r="F211" s="9"/>
      <c r="G211" s="9"/>
      <c r="H211" s="9"/>
      <c r="I211" s="9"/>
      <c r="J211" s="9"/>
      <c r="K211" s="24">
        <f>K214+K233</f>
        <v>0</v>
      </c>
      <c r="L211" s="9"/>
    </row>
    <row r="212" spans="1:12" x14ac:dyDescent="0.25">
      <c r="A212" s="4" t="s">
        <v>7</v>
      </c>
      <c r="B212" s="91" t="s">
        <v>116</v>
      </c>
      <c r="C212" s="92" t="s">
        <v>116</v>
      </c>
      <c r="D212" s="92" t="s">
        <v>116</v>
      </c>
      <c r="E212" s="7" t="s">
        <v>117</v>
      </c>
      <c r="F212" s="10"/>
      <c r="G212" s="10"/>
      <c r="H212" s="9"/>
      <c r="I212" s="9"/>
      <c r="J212" s="9"/>
      <c r="K212" s="9"/>
      <c r="L212" s="9"/>
    </row>
    <row r="213" spans="1:12" x14ac:dyDescent="0.25">
      <c r="A213" s="8"/>
      <c r="B213" s="91" t="s">
        <v>118</v>
      </c>
      <c r="C213" s="92" t="s">
        <v>118</v>
      </c>
      <c r="D213" s="92" t="s">
        <v>118</v>
      </c>
      <c r="E213" s="7" t="s">
        <v>119</v>
      </c>
      <c r="F213" s="10"/>
      <c r="G213" s="10"/>
      <c r="H213" s="9"/>
      <c r="I213" s="9"/>
      <c r="J213" s="9"/>
      <c r="K213" s="9"/>
      <c r="L213" s="9"/>
    </row>
    <row r="214" spans="1:12" x14ac:dyDescent="0.25">
      <c r="A214" s="8"/>
      <c r="B214" s="91" t="s">
        <v>120</v>
      </c>
      <c r="C214" s="92" t="s">
        <v>120</v>
      </c>
      <c r="D214" s="92" t="s">
        <v>120</v>
      </c>
      <c r="E214" s="7" t="s">
        <v>107</v>
      </c>
      <c r="F214" s="24">
        <f>F215+F220+F224</f>
        <v>0</v>
      </c>
      <c r="G214" s="24">
        <f>G215+G220+G224</f>
        <v>0</v>
      </c>
      <c r="H214" s="24">
        <f t="shared" ref="H214" si="66">H215+H220+H224</f>
        <v>0</v>
      </c>
      <c r="I214" s="24">
        <f t="shared" ref="I214" si="67">I215+I220+I224</f>
        <v>0</v>
      </c>
      <c r="J214" s="10"/>
      <c r="K214" s="10"/>
      <c r="L214" s="9"/>
    </row>
    <row r="215" spans="1:12" x14ac:dyDescent="0.25">
      <c r="A215" s="8"/>
      <c r="B215" s="4" t="s">
        <v>7</v>
      </c>
      <c r="C215" s="91" t="s">
        <v>121</v>
      </c>
      <c r="D215" s="92" t="s">
        <v>121</v>
      </c>
      <c r="E215" s="7" t="s">
        <v>108</v>
      </c>
      <c r="F215" s="10"/>
      <c r="G215" s="10"/>
      <c r="H215" s="24">
        <f>SUM(H216:H219)</f>
        <v>0</v>
      </c>
      <c r="I215" s="24">
        <f>SUM(I216:I219)</f>
        <v>0</v>
      </c>
      <c r="J215" s="9"/>
      <c r="K215" s="9"/>
      <c r="L215" s="9"/>
    </row>
    <row r="216" spans="1:12" x14ac:dyDescent="0.25">
      <c r="A216" s="8"/>
      <c r="B216" s="8"/>
      <c r="C216" s="4" t="s">
        <v>7</v>
      </c>
      <c r="D216" s="5" t="s">
        <v>122</v>
      </c>
      <c r="E216" s="7" t="s">
        <v>109</v>
      </c>
      <c r="F216" s="9"/>
      <c r="G216" s="9"/>
      <c r="H216" s="10"/>
      <c r="I216" s="10"/>
      <c r="J216" s="9"/>
      <c r="K216" s="9"/>
      <c r="L216" s="9"/>
    </row>
    <row r="217" spans="1:12" x14ac:dyDescent="0.25">
      <c r="A217" s="8"/>
      <c r="B217" s="8"/>
      <c r="C217" s="8"/>
      <c r="D217" s="5" t="s">
        <v>123</v>
      </c>
      <c r="E217" s="7" t="s">
        <v>110</v>
      </c>
      <c r="F217" s="9"/>
      <c r="G217" s="9"/>
      <c r="H217" s="10"/>
      <c r="I217" s="10"/>
      <c r="J217" s="9"/>
      <c r="K217" s="9"/>
      <c r="L217" s="9"/>
    </row>
    <row r="218" spans="1:12" x14ac:dyDescent="0.25">
      <c r="A218" s="8"/>
      <c r="B218" s="8"/>
      <c r="C218" s="8"/>
      <c r="D218" s="5" t="s">
        <v>124</v>
      </c>
      <c r="E218" s="7" t="s">
        <v>111</v>
      </c>
      <c r="F218" s="9"/>
      <c r="G218" s="9"/>
      <c r="H218" s="10"/>
      <c r="I218" s="10"/>
      <c r="J218" s="9"/>
      <c r="K218" s="9"/>
      <c r="L218" s="9"/>
    </row>
    <row r="219" spans="1:12" x14ac:dyDescent="0.25">
      <c r="A219" s="8"/>
      <c r="B219" s="8"/>
      <c r="C219" s="8"/>
      <c r="D219" s="5" t="s">
        <v>125</v>
      </c>
      <c r="E219" s="7" t="s">
        <v>112</v>
      </c>
      <c r="F219" s="9"/>
      <c r="G219" s="9"/>
      <c r="H219" s="10"/>
      <c r="I219" s="10"/>
      <c r="J219" s="9"/>
      <c r="K219" s="9"/>
      <c r="L219" s="9"/>
    </row>
    <row r="220" spans="1:12" x14ac:dyDescent="0.25">
      <c r="A220" s="8"/>
      <c r="B220" s="8"/>
      <c r="C220" s="91" t="s">
        <v>126</v>
      </c>
      <c r="D220" s="92" t="s">
        <v>126</v>
      </c>
      <c r="E220" s="7" t="s">
        <v>127</v>
      </c>
      <c r="F220" s="10"/>
      <c r="G220" s="10"/>
      <c r="H220" s="24">
        <f>SUM(H221:H223)</f>
        <v>0</v>
      </c>
      <c r="I220" s="24">
        <f>SUM(I221:I223)</f>
        <v>0</v>
      </c>
      <c r="J220" s="9"/>
      <c r="K220" s="9"/>
      <c r="L220" s="9"/>
    </row>
    <row r="221" spans="1:12" x14ac:dyDescent="0.25">
      <c r="A221" s="8"/>
      <c r="B221" s="8"/>
      <c r="C221" s="4" t="s">
        <v>7</v>
      </c>
      <c r="D221" s="5" t="s">
        <v>128</v>
      </c>
      <c r="E221" s="7" t="s">
        <v>129</v>
      </c>
      <c r="F221" s="9"/>
      <c r="G221" s="9"/>
      <c r="H221" s="10"/>
      <c r="I221" s="10"/>
      <c r="J221" s="9"/>
      <c r="K221" s="9"/>
      <c r="L221" s="9"/>
    </row>
    <row r="222" spans="1:12" x14ac:dyDescent="0.25">
      <c r="A222" s="8"/>
      <c r="B222" s="8"/>
      <c r="C222" s="8"/>
      <c r="D222" s="5" t="s">
        <v>130</v>
      </c>
      <c r="E222" s="7" t="s">
        <v>131</v>
      </c>
      <c r="F222" s="9"/>
      <c r="G222" s="9"/>
      <c r="H222" s="10"/>
      <c r="I222" s="10"/>
      <c r="J222" s="9"/>
      <c r="K222" s="9"/>
      <c r="L222" s="9"/>
    </row>
    <row r="223" spans="1:12" x14ac:dyDescent="0.25">
      <c r="A223" s="8"/>
      <c r="B223" s="8"/>
      <c r="C223" s="8"/>
      <c r="D223" s="5" t="s">
        <v>132</v>
      </c>
      <c r="E223" s="7" t="s">
        <v>133</v>
      </c>
      <c r="F223" s="9"/>
      <c r="G223" s="9"/>
      <c r="H223" s="10"/>
      <c r="I223" s="10"/>
      <c r="J223" s="9"/>
      <c r="K223" s="9"/>
      <c r="L223" s="9"/>
    </row>
    <row r="224" spans="1:12" x14ac:dyDescent="0.25">
      <c r="A224" s="8"/>
      <c r="B224" s="8"/>
      <c r="C224" s="91" t="s">
        <v>134</v>
      </c>
      <c r="D224" s="92" t="s">
        <v>134</v>
      </c>
      <c r="E224" s="7" t="s">
        <v>135</v>
      </c>
      <c r="F224" s="10"/>
      <c r="G224" s="10"/>
      <c r="H224" s="24">
        <f>SUM(H225:H232)</f>
        <v>0</v>
      </c>
      <c r="I224" s="24">
        <f>SUM(I225:I232)</f>
        <v>0</v>
      </c>
      <c r="J224" s="9"/>
      <c r="K224" s="9"/>
      <c r="L224" s="9"/>
    </row>
    <row r="225" spans="1:12" x14ac:dyDescent="0.25">
      <c r="A225" s="8"/>
      <c r="B225" s="8"/>
      <c r="C225" s="4" t="s">
        <v>7</v>
      </c>
      <c r="D225" s="5" t="s">
        <v>136</v>
      </c>
      <c r="E225" s="7" t="s">
        <v>137</v>
      </c>
      <c r="F225" s="9"/>
      <c r="G225" s="9"/>
      <c r="H225" s="10"/>
      <c r="I225" s="10"/>
      <c r="J225" s="9"/>
      <c r="K225" s="9"/>
      <c r="L225" s="9"/>
    </row>
    <row r="226" spans="1:12" x14ac:dyDescent="0.25">
      <c r="A226" s="8"/>
      <c r="B226" s="8"/>
      <c r="C226" s="8"/>
      <c r="D226" s="5" t="s">
        <v>138</v>
      </c>
      <c r="E226" s="7" t="s">
        <v>139</v>
      </c>
      <c r="F226" s="9"/>
      <c r="G226" s="9"/>
      <c r="H226" s="10"/>
      <c r="I226" s="10"/>
      <c r="J226" s="9"/>
      <c r="K226" s="9"/>
      <c r="L226" s="9"/>
    </row>
    <row r="227" spans="1:12" x14ac:dyDescent="0.25">
      <c r="A227" s="8"/>
      <c r="B227" s="8"/>
      <c r="C227" s="8"/>
      <c r="D227" s="5" t="s">
        <v>140</v>
      </c>
      <c r="E227" s="7" t="s">
        <v>141</v>
      </c>
      <c r="F227" s="9"/>
      <c r="G227" s="9"/>
      <c r="H227" s="10"/>
      <c r="I227" s="10"/>
      <c r="J227" s="9"/>
      <c r="K227" s="9"/>
      <c r="L227" s="9"/>
    </row>
    <row r="228" spans="1:12" x14ac:dyDescent="0.25">
      <c r="A228" s="8"/>
      <c r="B228" s="8"/>
      <c r="C228" s="8"/>
      <c r="D228" s="5" t="s">
        <v>142</v>
      </c>
      <c r="E228" s="7" t="s">
        <v>143</v>
      </c>
      <c r="F228" s="9"/>
      <c r="G228" s="9"/>
      <c r="H228" s="10"/>
      <c r="I228" s="10"/>
      <c r="J228" s="9"/>
      <c r="K228" s="9"/>
      <c r="L228" s="9"/>
    </row>
    <row r="229" spans="1:12" x14ac:dyDescent="0.25">
      <c r="A229" s="8"/>
      <c r="B229" s="8"/>
      <c r="C229" s="8"/>
      <c r="D229" s="5" t="s">
        <v>144</v>
      </c>
      <c r="E229" s="7" t="s">
        <v>145</v>
      </c>
      <c r="F229" s="9"/>
      <c r="G229" s="9"/>
      <c r="H229" s="10"/>
      <c r="I229" s="10"/>
      <c r="J229" s="9"/>
      <c r="K229" s="9"/>
      <c r="L229" s="9"/>
    </row>
    <row r="230" spans="1:12" x14ac:dyDescent="0.25">
      <c r="A230" s="8"/>
      <c r="B230" s="8"/>
      <c r="C230" s="8"/>
      <c r="D230" s="5" t="s">
        <v>146</v>
      </c>
      <c r="E230" s="7" t="s">
        <v>147</v>
      </c>
      <c r="F230" s="9"/>
      <c r="G230" s="9"/>
      <c r="H230" s="10"/>
      <c r="I230" s="10"/>
      <c r="J230" s="9"/>
      <c r="K230" s="9"/>
      <c r="L230" s="9"/>
    </row>
    <row r="231" spans="1:12" x14ac:dyDescent="0.25">
      <c r="A231" s="8"/>
      <c r="B231" s="8"/>
      <c r="C231" s="8"/>
      <c r="D231" s="5" t="s">
        <v>148</v>
      </c>
      <c r="E231" s="7" t="s">
        <v>149</v>
      </c>
      <c r="F231" s="9"/>
      <c r="G231" s="9"/>
      <c r="H231" s="10"/>
      <c r="I231" s="10"/>
      <c r="J231" s="9"/>
      <c r="K231" s="9"/>
      <c r="L231" s="9"/>
    </row>
    <row r="232" spans="1:12" x14ac:dyDescent="0.25">
      <c r="A232" s="8"/>
      <c r="B232" s="8"/>
      <c r="C232" s="8"/>
      <c r="D232" s="5" t="s">
        <v>150</v>
      </c>
      <c r="E232" s="7" t="s">
        <v>151</v>
      </c>
      <c r="F232" s="9"/>
      <c r="G232" s="9"/>
      <c r="H232" s="10"/>
      <c r="I232" s="10"/>
      <c r="J232" s="9"/>
      <c r="K232" s="9"/>
      <c r="L232" s="9"/>
    </row>
    <row r="233" spans="1:12" x14ac:dyDescent="0.25">
      <c r="A233" s="8"/>
      <c r="B233" s="91" t="s">
        <v>152</v>
      </c>
      <c r="C233" s="92" t="s">
        <v>152</v>
      </c>
      <c r="D233" s="92" t="s">
        <v>152</v>
      </c>
      <c r="E233" s="7" t="s">
        <v>153</v>
      </c>
      <c r="F233" s="10"/>
      <c r="G233" s="10"/>
      <c r="H233" s="10"/>
      <c r="I233" s="10"/>
      <c r="J233" s="10"/>
      <c r="K233" s="10"/>
      <c r="L233" s="9"/>
    </row>
    <row r="234" spans="1:12" x14ac:dyDescent="0.25">
      <c r="A234" s="8"/>
      <c r="B234" s="4" t="s">
        <v>7</v>
      </c>
      <c r="C234" s="91" t="s">
        <v>121</v>
      </c>
      <c r="D234" s="92" t="s">
        <v>121</v>
      </c>
      <c r="E234" s="7" t="s">
        <v>154</v>
      </c>
      <c r="F234" s="10"/>
      <c r="G234" s="10"/>
      <c r="H234" s="10"/>
      <c r="I234" s="10"/>
      <c r="J234" s="9"/>
      <c r="K234" s="9"/>
      <c r="L234" s="9"/>
    </row>
    <row r="235" spans="1:12" x14ac:dyDescent="0.25">
      <c r="A235" s="8"/>
      <c r="B235" s="8"/>
      <c r="C235" s="91" t="s">
        <v>155</v>
      </c>
      <c r="D235" s="92" t="s">
        <v>155</v>
      </c>
      <c r="E235" s="7" t="s">
        <v>156</v>
      </c>
      <c r="F235" s="10"/>
      <c r="G235" s="10"/>
      <c r="H235" s="10"/>
      <c r="I235" s="10"/>
      <c r="J235" s="9"/>
      <c r="K235" s="9"/>
      <c r="L235" s="9"/>
    </row>
    <row r="236" spans="1:12" x14ac:dyDescent="0.25">
      <c r="A236" s="8"/>
      <c r="B236" s="8"/>
      <c r="C236" s="91" t="s">
        <v>157</v>
      </c>
      <c r="D236" s="92" t="s">
        <v>157</v>
      </c>
      <c r="E236" s="7" t="s">
        <v>158</v>
      </c>
      <c r="F236" s="10"/>
      <c r="G236" s="10"/>
      <c r="H236" s="10"/>
      <c r="I236" s="10"/>
      <c r="J236" s="9"/>
      <c r="K236" s="9"/>
      <c r="L236" s="9"/>
    </row>
    <row r="237" spans="1:12" x14ac:dyDescent="0.25">
      <c r="A237" s="93" t="s">
        <v>159</v>
      </c>
      <c r="B237" s="94" t="s">
        <v>159</v>
      </c>
      <c r="C237" s="94" t="s">
        <v>159</v>
      </c>
      <c r="D237" s="94" t="s">
        <v>159</v>
      </c>
      <c r="E237" s="7" t="s">
        <v>160</v>
      </c>
      <c r="F237" s="9"/>
      <c r="G237" s="9"/>
      <c r="H237" s="9"/>
      <c r="I237" s="9"/>
      <c r="J237" s="9"/>
      <c r="K237" s="24">
        <f>SUM(K238,K247:K248)</f>
        <v>0</v>
      </c>
      <c r="L237" s="9"/>
    </row>
    <row r="238" spans="1:12" x14ac:dyDescent="0.25">
      <c r="A238" s="4" t="s">
        <v>7</v>
      </c>
      <c r="B238" s="91" t="s">
        <v>161</v>
      </c>
      <c r="C238" s="92" t="s">
        <v>161</v>
      </c>
      <c r="D238" s="92" t="s">
        <v>161</v>
      </c>
      <c r="E238" s="7" t="s">
        <v>162</v>
      </c>
      <c r="F238" s="10"/>
      <c r="G238" s="10"/>
      <c r="H238" s="10"/>
      <c r="I238" s="10"/>
      <c r="J238" s="10"/>
      <c r="K238" s="24">
        <f>SUM(K239:K240,K244:K246)</f>
        <v>0</v>
      </c>
      <c r="L238" s="9"/>
    </row>
    <row r="239" spans="1:12" x14ac:dyDescent="0.25">
      <c r="A239" s="8"/>
      <c r="B239" s="4" t="s">
        <v>7</v>
      </c>
      <c r="C239" s="91" t="s">
        <v>163</v>
      </c>
      <c r="D239" s="92" t="s">
        <v>163</v>
      </c>
      <c r="E239" s="7" t="s">
        <v>164</v>
      </c>
      <c r="F239" s="10"/>
      <c r="G239" s="10"/>
      <c r="H239" s="10"/>
      <c r="I239" s="10"/>
      <c r="J239" s="10"/>
      <c r="K239" s="10"/>
      <c r="L239" s="9"/>
    </row>
    <row r="240" spans="1:12" x14ac:dyDescent="0.25">
      <c r="A240" s="8"/>
      <c r="B240" s="8"/>
      <c r="C240" s="91" t="s">
        <v>165</v>
      </c>
      <c r="D240" s="92" t="s">
        <v>165</v>
      </c>
      <c r="E240" s="7" t="s">
        <v>166</v>
      </c>
      <c r="F240" s="10"/>
      <c r="G240" s="10"/>
      <c r="H240" s="10"/>
      <c r="I240" s="10"/>
      <c r="J240" s="10"/>
      <c r="K240" s="24">
        <f>SUM(K241:K243)</f>
        <v>0</v>
      </c>
      <c r="L240" s="9"/>
    </row>
    <row r="241" spans="1:12" x14ac:dyDescent="0.25">
      <c r="A241" s="8"/>
      <c r="B241" s="8"/>
      <c r="C241" s="4" t="s">
        <v>7</v>
      </c>
      <c r="D241" s="5" t="s">
        <v>167</v>
      </c>
      <c r="E241" s="7" t="s">
        <v>168</v>
      </c>
      <c r="F241" s="10"/>
      <c r="G241" s="10"/>
      <c r="H241" s="10"/>
      <c r="I241" s="10"/>
      <c r="J241" s="10"/>
      <c r="K241" s="10"/>
      <c r="L241" s="9"/>
    </row>
    <row r="242" spans="1:12" x14ac:dyDescent="0.25">
      <c r="A242" s="8"/>
      <c r="B242" s="8"/>
      <c r="C242" s="8"/>
      <c r="D242" s="5" t="s">
        <v>169</v>
      </c>
      <c r="E242" s="7" t="s">
        <v>170</v>
      </c>
      <c r="F242" s="10"/>
      <c r="G242" s="10"/>
      <c r="H242" s="10"/>
      <c r="I242" s="10"/>
      <c r="J242" s="10"/>
      <c r="K242" s="10"/>
      <c r="L242" s="9"/>
    </row>
    <row r="243" spans="1:12" x14ac:dyDescent="0.25">
      <c r="A243" s="8"/>
      <c r="B243" s="8"/>
      <c r="C243" s="8"/>
      <c r="D243" s="5" t="s">
        <v>171</v>
      </c>
      <c r="E243" s="7" t="s">
        <v>172</v>
      </c>
      <c r="F243" s="10"/>
      <c r="G243" s="10"/>
      <c r="H243" s="10"/>
      <c r="I243" s="10"/>
      <c r="J243" s="10"/>
      <c r="K243" s="10"/>
      <c r="L243" s="9"/>
    </row>
    <row r="244" spans="1:12" x14ac:dyDescent="0.25">
      <c r="A244" s="8"/>
      <c r="B244" s="8"/>
      <c r="C244" s="91" t="s">
        <v>173</v>
      </c>
      <c r="D244" s="92" t="s">
        <v>173</v>
      </c>
      <c r="E244" s="7" t="s">
        <v>174</v>
      </c>
      <c r="F244" s="10"/>
      <c r="G244" s="10"/>
      <c r="H244" s="10"/>
      <c r="I244" s="10"/>
      <c r="J244" s="10"/>
      <c r="K244" s="24">
        <f>J244*0.08</f>
        <v>0</v>
      </c>
      <c r="L244" s="9"/>
    </row>
    <row r="245" spans="1:12" x14ac:dyDescent="0.25">
      <c r="A245" s="8"/>
      <c r="B245" s="8"/>
      <c r="C245" s="91" t="s">
        <v>175</v>
      </c>
      <c r="D245" s="92" t="s">
        <v>175</v>
      </c>
      <c r="E245" s="7" t="s">
        <v>176</v>
      </c>
      <c r="F245" s="10"/>
      <c r="G245" s="10"/>
      <c r="H245" s="10"/>
      <c r="I245" s="10"/>
      <c r="J245" s="10"/>
      <c r="K245" s="24">
        <f>J245*0.12</f>
        <v>0</v>
      </c>
      <c r="L245" s="9"/>
    </row>
    <row r="246" spans="1:12" x14ac:dyDescent="0.25">
      <c r="A246" s="8"/>
      <c r="B246" s="8"/>
      <c r="C246" s="91" t="s">
        <v>177</v>
      </c>
      <c r="D246" s="92" t="s">
        <v>177</v>
      </c>
      <c r="E246" s="7" t="s">
        <v>178</v>
      </c>
      <c r="F246" s="10"/>
      <c r="G246" s="10"/>
      <c r="H246" s="10"/>
      <c r="I246" s="10"/>
      <c r="J246" s="10"/>
      <c r="K246" s="10"/>
      <c r="L246" s="9"/>
    </row>
    <row r="247" spans="1:12" x14ac:dyDescent="0.25">
      <c r="A247" s="8"/>
      <c r="B247" s="91" t="s">
        <v>179</v>
      </c>
      <c r="C247" s="92" t="s">
        <v>179</v>
      </c>
      <c r="D247" s="92" t="s">
        <v>179</v>
      </c>
      <c r="E247" s="7" t="s">
        <v>180</v>
      </c>
      <c r="F247" s="9"/>
      <c r="G247" s="9"/>
      <c r="H247" s="9"/>
      <c r="I247" s="9"/>
      <c r="J247" s="9"/>
      <c r="K247" s="10"/>
      <c r="L247" s="9"/>
    </row>
    <row r="248" spans="1:12" x14ac:dyDescent="0.25">
      <c r="A248" s="8"/>
      <c r="B248" s="91" t="s">
        <v>181</v>
      </c>
      <c r="C248" s="92" t="s">
        <v>181</v>
      </c>
      <c r="D248" s="92" t="s">
        <v>181</v>
      </c>
      <c r="E248" s="7" t="s">
        <v>182</v>
      </c>
      <c r="F248" s="9"/>
      <c r="G248" s="9"/>
      <c r="H248" s="9"/>
      <c r="I248" s="9"/>
      <c r="J248" s="9"/>
      <c r="K248" s="10"/>
      <c r="L248" s="9"/>
    </row>
    <row r="249" spans="1:12" x14ac:dyDescent="0.25">
      <c r="A249" s="93" t="s">
        <v>183</v>
      </c>
      <c r="B249" s="94" t="s">
        <v>183</v>
      </c>
      <c r="C249" s="94" t="s">
        <v>183</v>
      </c>
      <c r="D249" s="94" t="s">
        <v>183</v>
      </c>
      <c r="E249" s="7" t="s">
        <v>184</v>
      </c>
      <c r="F249" s="9"/>
      <c r="G249" s="9"/>
      <c r="H249" s="9"/>
      <c r="I249" s="9"/>
      <c r="J249" s="9"/>
      <c r="K249" s="24">
        <f>SUM(K250:K254)</f>
        <v>0</v>
      </c>
      <c r="L249" s="9"/>
    </row>
    <row r="250" spans="1:12" x14ac:dyDescent="0.25">
      <c r="A250" s="4" t="s">
        <v>7</v>
      </c>
      <c r="B250" s="91" t="s">
        <v>185</v>
      </c>
      <c r="C250" s="92" t="s">
        <v>185</v>
      </c>
      <c r="D250" s="92" t="s">
        <v>185</v>
      </c>
      <c r="E250" s="7" t="s">
        <v>186</v>
      </c>
      <c r="F250" s="9"/>
      <c r="G250" s="9"/>
      <c r="H250" s="9"/>
      <c r="I250" s="9"/>
      <c r="J250" s="9"/>
      <c r="K250" s="10"/>
      <c r="L250" s="9"/>
    </row>
    <row r="251" spans="1:12" x14ac:dyDescent="0.25">
      <c r="A251" s="8"/>
      <c r="B251" s="91" t="s">
        <v>187</v>
      </c>
      <c r="C251" s="92" t="s">
        <v>187</v>
      </c>
      <c r="D251" s="92" t="s">
        <v>187</v>
      </c>
      <c r="E251" s="7" t="s">
        <v>188</v>
      </c>
      <c r="F251" s="9"/>
      <c r="G251" s="9"/>
      <c r="H251" s="9"/>
      <c r="I251" s="9"/>
      <c r="J251" s="9"/>
      <c r="K251" s="10"/>
      <c r="L251" s="9"/>
    </row>
    <row r="252" spans="1:12" x14ac:dyDescent="0.25">
      <c r="A252" s="8"/>
      <c r="B252" s="91" t="s">
        <v>189</v>
      </c>
      <c r="C252" s="92" t="s">
        <v>189</v>
      </c>
      <c r="D252" s="92" t="s">
        <v>189</v>
      </c>
      <c r="E252" s="7" t="s">
        <v>190</v>
      </c>
      <c r="F252" s="9"/>
      <c r="G252" s="9"/>
      <c r="H252" s="9"/>
      <c r="I252" s="9"/>
      <c r="J252" s="9"/>
      <c r="K252" s="10"/>
      <c r="L252" s="9"/>
    </row>
    <row r="253" spans="1:12" x14ac:dyDescent="0.25">
      <c r="A253" s="8"/>
      <c r="B253" s="91" t="s">
        <v>191</v>
      </c>
      <c r="C253" s="92" t="s">
        <v>191</v>
      </c>
      <c r="D253" s="92" t="s">
        <v>191</v>
      </c>
      <c r="E253" s="7" t="s">
        <v>192</v>
      </c>
      <c r="F253" s="9"/>
      <c r="G253" s="9"/>
      <c r="H253" s="9"/>
      <c r="I253" s="9"/>
      <c r="J253" s="9"/>
      <c r="K253" s="10"/>
      <c r="L253" s="9"/>
    </row>
    <row r="254" spans="1:12" x14ac:dyDescent="0.25">
      <c r="A254" s="8"/>
      <c r="B254" s="91" t="s">
        <v>193</v>
      </c>
      <c r="C254" s="92" t="s">
        <v>193</v>
      </c>
      <c r="D254" s="92" t="s">
        <v>193</v>
      </c>
      <c r="E254" s="7" t="s">
        <v>194</v>
      </c>
      <c r="F254" s="9"/>
      <c r="G254" s="9"/>
      <c r="H254" s="9"/>
      <c r="I254" s="9"/>
      <c r="J254" s="9"/>
      <c r="K254" s="10"/>
      <c r="L254" s="9"/>
    </row>
    <row r="256" spans="1:12" x14ac:dyDescent="0.25">
      <c r="A256" s="3" t="s">
        <v>96</v>
      </c>
      <c r="B256" t="s">
        <v>199</v>
      </c>
    </row>
    <row r="257" spans="1:12" x14ac:dyDescent="0.25">
      <c r="A257" s="95" t="s">
        <v>16</v>
      </c>
      <c r="B257" s="96" t="s">
        <v>16</v>
      </c>
      <c r="C257" s="96" t="s">
        <v>16</v>
      </c>
      <c r="D257" s="96" t="s">
        <v>16</v>
      </c>
      <c r="E257" s="97" t="s">
        <v>16</v>
      </c>
      <c r="F257" s="104" t="s">
        <v>98</v>
      </c>
      <c r="G257" s="105" t="s">
        <v>98</v>
      </c>
      <c r="H257" s="105" t="s">
        <v>98</v>
      </c>
      <c r="I257" s="105" t="s">
        <v>98</v>
      </c>
      <c r="J257" s="105" t="s">
        <v>98</v>
      </c>
      <c r="K257" s="41" t="s">
        <v>99</v>
      </c>
      <c r="L257" s="41" t="s">
        <v>100</v>
      </c>
    </row>
    <row r="258" spans="1:12" x14ac:dyDescent="0.25">
      <c r="A258" s="98" t="s">
        <v>16</v>
      </c>
      <c r="B258" s="99" t="s">
        <v>16</v>
      </c>
      <c r="C258" s="99" t="s">
        <v>16</v>
      </c>
      <c r="D258" s="99" t="s">
        <v>16</v>
      </c>
      <c r="E258" s="100" t="s">
        <v>16</v>
      </c>
      <c r="F258" s="104" t="s">
        <v>101</v>
      </c>
      <c r="G258" s="105" t="s">
        <v>101</v>
      </c>
      <c r="H258" s="104" t="s">
        <v>102</v>
      </c>
      <c r="I258" s="105" t="s">
        <v>102</v>
      </c>
      <c r="J258" s="41" t="s">
        <v>103</v>
      </c>
      <c r="K258" s="45"/>
      <c r="L258" s="45"/>
    </row>
    <row r="259" spans="1:12" x14ac:dyDescent="0.25">
      <c r="A259" s="98" t="s">
        <v>16</v>
      </c>
      <c r="B259" s="99" t="s">
        <v>16</v>
      </c>
      <c r="C259" s="99" t="s">
        <v>16</v>
      </c>
      <c r="D259" s="99" t="s">
        <v>16</v>
      </c>
      <c r="E259" s="100" t="s">
        <v>16</v>
      </c>
      <c r="F259" s="41" t="s">
        <v>104</v>
      </c>
      <c r="G259" s="41" t="s">
        <v>105</v>
      </c>
      <c r="H259" s="41" t="s">
        <v>104</v>
      </c>
      <c r="I259" s="41" t="s">
        <v>105</v>
      </c>
      <c r="J259" s="45"/>
      <c r="K259" s="45"/>
      <c r="L259" s="45"/>
    </row>
    <row r="260" spans="1:12" x14ac:dyDescent="0.25">
      <c r="A260" s="101" t="s">
        <v>16</v>
      </c>
      <c r="B260" s="102" t="s">
        <v>16</v>
      </c>
      <c r="C260" s="102" t="s">
        <v>16</v>
      </c>
      <c r="D260" s="102" t="s">
        <v>16</v>
      </c>
      <c r="E260" s="103" t="s">
        <v>16</v>
      </c>
      <c r="F260" s="7" t="s">
        <v>106</v>
      </c>
      <c r="G260" s="7" t="s">
        <v>107</v>
      </c>
      <c r="H260" s="7" t="s">
        <v>108</v>
      </c>
      <c r="I260" s="7" t="s">
        <v>109</v>
      </c>
      <c r="J260" s="7" t="s">
        <v>110</v>
      </c>
      <c r="K260" s="7" t="s">
        <v>111</v>
      </c>
      <c r="L260" s="7" t="s">
        <v>112</v>
      </c>
    </row>
    <row r="261" spans="1:12" x14ac:dyDescent="0.25">
      <c r="A261" s="93" t="s">
        <v>113</v>
      </c>
      <c r="B261" s="94" t="s">
        <v>113</v>
      </c>
      <c r="C261" s="94" t="s">
        <v>113</v>
      </c>
      <c r="D261" s="94" t="s">
        <v>113</v>
      </c>
      <c r="E261" s="7" t="s">
        <v>106</v>
      </c>
      <c r="F261" s="9"/>
      <c r="G261" s="9"/>
      <c r="H261" s="9"/>
      <c r="I261" s="9"/>
      <c r="J261" s="9"/>
      <c r="K261" s="24">
        <f>SUM(K262,K288,K300)</f>
        <v>0</v>
      </c>
      <c r="L261" s="24">
        <f>K261*12.5</f>
        <v>0</v>
      </c>
    </row>
    <row r="262" spans="1:12" x14ac:dyDescent="0.25">
      <c r="A262" s="93" t="s">
        <v>114</v>
      </c>
      <c r="B262" s="94" t="s">
        <v>114</v>
      </c>
      <c r="C262" s="94" t="s">
        <v>114</v>
      </c>
      <c r="D262" s="94" t="s">
        <v>114</v>
      </c>
      <c r="E262" s="7" t="s">
        <v>115</v>
      </c>
      <c r="F262" s="9"/>
      <c r="G262" s="9"/>
      <c r="H262" s="9"/>
      <c r="I262" s="9"/>
      <c r="J262" s="9"/>
      <c r="K262" s="24">
        <f>K265+K284</f>
        <v>0</v>
      </c>
      <c r="L262" s="9"/>
    </row>
    <row r="263" spans="1:12" x14ac:dyDescent="0.25">
      <c r="A263" s="4" t="s">
        <v>7</v>
      </c>
      <c r="B263" s="91" t="s">
        <v>116</v>
      </c>
      <c r="C263" s="92" t="s">
        <v>116</v>
      </c>
      <c r="D263" s="92" t="s">
        <v>116</v>
      </c>
      <c r="E263" s="7" t="s">
        <v>117</v>
      </c>
      <c r="F263" s="10"/>
      <c r="G263" s="10"/>
      <c r="H263" s="9"/>
      <c r="I263" s="9"/>
      <c r="J263" s="9"/>
      <c r="K263" s="9"/>
      <c r="L263" s="9"/>
    </row>
    <row r="264" spans="1:12" x14ac:dyDescent="0.25">
      <c r="A264" s="8"/>
      <c r="B264" s="91" t="s">
        <v>118</v>
      </c>
      <c r="C264" s="92" t="s">
        <v>118</v>
      </c>
      <c r="D264" s="92" t="s">
        <v>118</v>
      </c>
      <c r="E264" s="7" t="s">
        <v>119</v>
      </c>
      <c r="F264" s="10"/>
      <c r="G264" s="10"/>
      <c r="H264" s="9"/>
      <c r="I264" s="9"/>
      <c r="J264" s="9"/>
      <c r="K264" s="9"/>
      <c r="L264" s="9"/>
    </row>
    <row r="265" spans="1:12" x14ac:dyDescent="0.25">
      <c r="A265" s="8"/>
      <c r="B265" s="91" t="s">
        <v>120</v>
      </c>
      <c r="C265" s="92" t="s">
        <v>120</v>
      </c>
      <c r="D265" s="92" t="s">
        <v>120</v>
      </c>
      <c r="E265" s="7" t="s">
        <v>107</v>
      </c>
      <c r="F265" s="24">
        <f>F266+F271+F275</f>
        <v>0</v>
      </c>
      <c r="G265" s="24">
        <f>G266+G271+G275</f>
        <v>0</v>
      </c>
      <c r="H265" s="24">
        <f t="shared" ref="H265" si="68">H266+H271+H275</f>
        <v>0</v>
      </c>
      <c r="I265" s="24">
        <f t="shared" ref="I265" si="69">I266+I271+I275</f>
        <v>0</v>
      </c>
      <c r="J265" s="10"/>
      <c r="K265" s="10"/>
      <c r="L265" s="9"/>
    </row>
    <row r="266" spans="1:12" x14ac:dyDescent="0.25">
      <c r="A266" s="8"/>
      <c r="B266" s="4" t="s">
        <v>7</v>
      </c>
      <c r="C266" s="91" t="s">
        <v>121</v>
      </c>
      <c r="D266" s="92" t="s">
        <v>121</v>
      </c>
      <c r="E266" s="7" t="s">
        <v>108</v>
      </c>
      <c r="F266" s="10"/>
      <c r="G266" s="10"/>
      <c r="H266" s="24">
        <f>SUM(H267:H270)</f>
        <v>0</v>
      </c>
      <c r="I266" s="24">
        <f>SUM(I267:I270)</f>
        <v>0</v>
      </c>
      <c r="J266" s="9"/>
      <c r="K266" s="9"/>
      <c r="L266" s="9"/>
    </row>
    <row r="267" spans="1:12" x14ac:dyDescent="0.25">
      <c r="A267" s="8"/>
      <c r="B267" s="8"/>
      <c r="C267" s="4" t="s">
        <v>7</v>
      </c>
      <c r="D267" s="5" t="s">
        <v>122</v>
      </c>
      <c r="E267" s="7" t="s">
        <v>109</v>
      </c>
      <c r="F267" s="9"/>
      <c r="G267" s="9"/>
      <c r="H267" s="10"/>
      <c r="I267" s="10"/>
      <c r="J267" s="9"/>
      <c r="K267" s="9"/>
      <c r="L267" s="9"/>
    </row>
    <row r="268" spans="1:12" x14ac:dyDescent="0.25">
      <c r="A268" s="8"/>
      <c r="B268" s="8"/>
      <c r="C268" s="8"/>
      <c r="D268" s="5" t="s">
        <v>123</v>
      </c>
      <c r="E268" s="7" t="s">
        <v>110</v>
      </c>
      <c r="F268" s="9"/>
      <c r="G268" s="9"/>
      <c r="H268" s="10"/>
      <c r="I268" s="10"/>
      <c r="J268" s="9"/>
      <c r="K268" s="9"/>
      <c r="L268" s="9"/>
    </row>
    <row r="269" spans="1:12" x14ac:dyDescent="0.25">
      <c r="A269" s="8"/>
      <c r="B269" s="8"/>
      <c r="C269" s="8"/>
      <c r="D269" s="5" t="s">
        <v>124</v>
      </c>
      <c r="E269" s="7" t="s">
        <v>111</v>
      </c>
      <c r="F269" s="9"/>
      <c r="G269" s="9"/>
      <c r="H269" s="10"/>
      <c r="I269" s="10"/>
      <c r="J269" s="9"/>
      <c r="K269" s="9"/>
      <c r="L269" s="9"/>
    </row>
    <row r="270" spans="1:12" x14ac:dyDescent="0.25">
      <c r="A270" s="8"/>
      <c r="B270" s="8"/>
      <c r="C270" s="8"/>
      <c r="D270" s="5" t="s">
        <v>125</v>
      </c>
      <c r="E270" s="7" t="s">
        <v>112</v>
      </c>
      <c r="F270" s="9"/>
      <c r="G270" s="9"/>
      <c r="H270" s="10"/>
      <c r="I270" s="10"/>
      <c r="J270" s="9"/>
      <c r="K270" s="9"/>
      <c r="L270" s="9"/>
    </row>
    <row r="271" spans="1:12" x14ac:dyDescent="0.25">
      <c r="A271" s="8"/>
      <c r="B271" s="8"/>
      <c r="C271" s="91" t="s">
        <v>126</v>
      </c>
      <c r="D271" s="92" t="s">
        <v>126</v>
      </c>
      <c r="E271" s="7" t="s">
        <v>127</v>
      </c>
      <c r="F271" s="10"/>
      <c r="G271" s="10"/>
      <c r="H271" s="24">
        <f>SUM(H272:H274)</f>
        <v>0</v>
      </c>
      <c r="I271" s="24">
        <f>SUM(I272:I274)</f>
        <v>0</v>
      </c>
      <c r="J271" s="9"/>
      <c r="K271" s="9"/>
      <c r="L271" s="9"/>
    </row>
    <row r="272" spans="1:12" x14ac:dyDescent="0.25">
      <c r="A272" s="8"/>
      <c r="B272" s="8"/>
      <c r="C272" s="4" t="s">
        <v>7</v>
      </c>
      <c r="D272" s="5" t="s">
        <v>128</v>
      </c>
      <c r="E272" s="7" t="s">
        <v>129</v>
      </c>
      <c r="F272" s="9"/>
      <c r="G272" s="9"/>
      <c r="H272" s="10"/>
      <c r="I272" s="10"/>
      <c r="J272" s="9"/>
      <c r="K272" s="9"/>
      <c r="L272" s="9"/>
    </row>
    <row r="273" spans="1:12" x14ac:dyDescent="0.25">
      <c r="A273" s="8"/>
      <c r="B273" s="8"/>
      <c r="C273" s="8"/>
      <c r="D273" s="5" t="s">
        <v>130</v>
      </c>
      <c r="E273" s="7" t="s">
        <v>131</v>
      </c>
      <c r="F273" s="9"/>
      <c r="G273" s="9"/>
      <c r="H273" s="10"/>
      <c r="I273" s="10"/>
      <c r="J273" s="9"/>
      <c r="K273" s="9"/>
      <c r="L273" s="9"/>
    </row>
    <row r="274" spans="1:12" x14ac:dyDescent="0.25">
      <c r="A274" s="8"/>
      <c r="B274" s="8"/>
      <c r="C274" s="8"/>
      <c r="D274" s="5" t="s">
        <v>132</v>
      </c>
      <c r="E274" s="7" t="s">
        <v>133</v>
      </c>
      <c r="F274" s="9"/>
      <c r="G274" s="9"/>
      <c r="H274" s="10"/>
      <c r="I274" s="10"/>
      <c r="J274" s="9"/>
      <c r="K274" s="9"/>
      <c r="L274" s="9"/>
    </row>
    <row r="275" spans="1:12" x14ac:dyDescent="0.25">
      <c r="A275" s="8"/>
      <c r="B275" s="8"/>
      <c r="C275" s="91" t="s">
        <v>134</v>
      </c>
      <c r="D275" s="92" t="s">
        <v>134</v>
      </c>
      <c r="E275" s="7" t="s">
        <v>135</v>
      </c>
      <c r="F275" s="10"/>
      <c r="G275" s="10"/>
      <c r="H275" s="24">
        <f>SUM(H276:H283)</f>
        <v>0</v>
      </c>
      <c r="I275" s="24">
        <f>SUM(I276:I283)</f>
        <v>0</v>
      </c>
      <c r="J275" s="9"/>
      <c r="K275" s="9"/>
      <c r="L275" s="9"/>
    </row>
    <row r="276" spans="1:12" x14ac:dyDescent="0.25">
      <c r="A276" s="8"/>
      <c r="B276" s="8"/>
      <c r="C276" s="4" t="s">
        <v>7</v>
      </c>
      <c r="D276" s="5" t="s">
        <v>136</v>
      </c>
      <c r="E276" s="7" t="s">
        <v>137</v>
      </c>
      <c r="F276" s="9"/>
      <c r="G276" s="9"/>
      <c r="H276" s="10"/>
      <c r="I276" s="10"/>
      <c r="J276" s="9"/>
      <c r="K276" s="9"/>
      <c r="L276" s="9"/>
    </row>
    <row r="277" spans="1:12" x14ac:dyDescent="0.25">
      <c r="A277" s="8"/>
      <c r="B277" s="8"/>
      <c r="C277" s="8"/>
      <c r="D277" s="5" t="s">
        <v>138</v>
      </c>
      <c r="E277" s="7" t="s">
        <v>139</v>
      </c>
      <c r="F277" s="9"/>
      <c r="G277" s="9"/>
      <c r="H277" s="10"/>
      <c r="I277" s="10"/>
      <c r="J277" s="9"/>
      <c r="K277" s="9"/>
      <c r="L277" s="9"/>
    </row>
    <row r="278" spans="1:12" x14ac:dyDescent="0.25">
      <c r="A278" s="8"/>
      <c r="B278" s="8"/>
      <c r="C278" s="8"/>
      <c r="D278" s="5" t="s">
        <v>140</v>
      </c>
      <c r="E278" s="7" t="s">
        <v>141</v>
      </c>
      <c r="F278" s="9"/>
      <c r="G278" s="9"/>
      <c r="H278" s="10"/>
      <c r="I278" s="10"/>
      <c r="J278" s="9"/>
      <c r="K278" s="9"/>
      <c r="L278" s="9"/>
    </row>
    <row r="279" spans="1:12" x14ac:dyDescent="0.25">
      <c r="A279" s="8"/>
      <c r="B279" s="8"/>
      <c r="C279" s="8"/>
      <c r="D279" s="5" t="s">
        <v>142</v>
      </c>
      <c r="E279" s="7" t="s">
        <v>143</v>
      </c>
      <c r="F279" s="9"/>
      <c r="G279" s="9"/>
      <c r="H279" s="10"/>
      <c r="I279" s="10"/>
      <c r="J279" s="9"/>
      <c r="K279" s="9"/>
      <c r="L279" s="9"/>
    </row>
    <row r="280" spans="1:12" x14ac:dyDescent="0.25">
      <c r="A280" s="8"/>
      <c r="B280" s="8"/>
      <c r="C280" s="8"/>
      <c r="D280" s="5" t="s">
        <v>144</v>
      </c>
      <c r="E280" s="7" t="s">
        <v>145</v>
      </c>
      <c r="F280" s="9"/>
      <c r="G280" s="9"/>
      <c r="H280" s="10"/>
      <c r="I280" s="10"/>
      <c r="J280" s="9"/>
      <c r="K280" s="9"/>
      <c r="L280" s="9"/>
    </row>
    <row r="281" spans="1:12" x14ac:dyDescent="0.25">
      <c r="A281" s="8"/>
      <c r="B281" s="8"/>
      <c r="C281" s="8"/>
      <c r="D281" s="5" t="s">
        <v>146</v>
      </c>
      <c r="E281" s="7" t="s">
        <v>147</v>
      </c>
      <c r="F281" s="9"/>
      <c r="G281" s="9"/>
      <c r="H281" s="10"/>
      <c r="I281" s="10"/>
      <c r="J281" s="9"/>
      <c r="K281" s="9"/>
      <c r="L281" s="9"/>
    </row>
    <row r="282" spans="1:12" x14ac:dyDescent="0.25">
      <c r="A282" s="8"/>
      <c r="B282" s="8"/>
      <c r="C282" s="8"/>
      <c r="D282" s="5" t="s">
        <v>148</v>
      </c>
      <c r="E282" s="7" t="s">
        <v>149</v>
      </c>
      <c r="F282" s="9"/>
      <c r="G282" s="9"/>
      <c r="H282" s="10"/>
      <c r="I282" s="10"/>
      <c r="J282" s="9"/>
      <c r="K282" s="9"/>
      <c r="L282" s="9"/>
    </row>
    <row r="283" spans="1:12" x14ac:dyDescent="0.25">
      <c r="A283" s="8"/>
      <c r="B283" s="8"/>
      <c r="C283" s="8"/>
      <c r="D283" s="5" t="s">
        <v>150</v>
      </c>
      <c r="E283" s="7" t="s">
        <v>151</v>
      </c>
      <c r="F283" s="9"/>
      <c r="G283" s="9"/>
      <c r="H283" s="10"/>
      <c r="I283" s="10"/>
      <c r="J283" s="9"/>
      <c r="K283" s="9"/>
      <c r="L283" s="9"/>
    </row>
    <row r="284" spans="1:12" x14ac:dyDescent="0.25">
      <c r="A284" s="8"/>
      <c r="B284" s="91" t="s">
        <v>152</v>
      </c>
      <c r="C284" s="92" t="s">
        <v>152</v>
      </c>
      <c r="D284" s="92" t="s">
        <v>152</v>
      </c>
      <c r="E284" s="7" t="s">
        <v>153</v>
      </c>
      <c r="F284" s="10"/>
      <c r="G284" s="10"/>
      <c r="H284" s="10"/>
      <c r="I284" s="10"/>
      <c r="J284" s="10"/>
      <c r="K284" s="10"/>
      <c r="L284" s="9"/>
    </row>
    <row r="285" spans="1:12" x14ac:dyDescent="0.25">
      <c r="A285" s="8"/>
      <c r="B285" s="4" t="s">
        <v>7</v>
      </c>
      <c r="C285" s="91" t="s">
        <v>121</v>
      </c>
      <c r="D285" s="92" t="s">
        <v>121</v>
      </c>
      <c r="E285" s="7" t="s">
        <v>154</v>
      </c>
      <c r="F285" s="10"/>
      <c r="G285" s="10"/>
      <c r="H285" s="10"/>
      <c r="I285" s="10"/>
      <c r="J285" s="9"/>
      <c r="K285" s="9"/>
      <c r="L285" s="9"/>
    </row>
    <row r="286" spans="1:12" x14ac:dyDescent="0.25">
      <c r="A286" s="8"/>
      <c r="B286" s="8"/>
      <c r="C286" s="91" t="s">
        <v>155</v>
      </c>
      <c r="D286" s="92" t="s">
        <v>155</v>
      </c>
      <c r="E286" s="7" t="s">
        <v>156</v>
      </c>
      <c r="F286" s="10"/>
      <c r="G286" s="10"/>
      <c r="H286" s="10"/>
      <c r="I286" s="10"/>
      <c r="J286" s="9"/>
      <c r="K286" s="9"/>
      <c r="L286" s="9"/>
    </row>
    <row r="287" spans="1:12" x14ac:dyDescent="0.25">
      <c r="A287" s="8"/>
      <c r="B287" s="8"/>
      <c r="C287" s="91" t="s">
        <v>157</v>
      </c>
      <c r="D287" s="92" t="s">
        <v>157</v>
      </c>
      <c r="E287" s="7" t="s">
        <v>158</v>
      </c>
      <c r="F287" s="10"/>
      <c r="G287" s="10"/>
      <c r="H287" s="10"/>
      <c r="I287" s="10"/>
      <c r="J287" s="9"/>
      <c r="K287" s="9"/>
      <c r="L287" s="9"/>
    </row>
    <row r="288" spans="1:12" x14ac:dyDescent="0.25">
      <c r="A288" s="93" t="s">
        <v>159</v>
      </c>
      <c r="B288" s="94" t="s">
        <v>159</v>
      </c>
      <c r="C288" s="94" t="s">
        <v>159</v>
      </c>
      <c r="D288" s="94" t="s">
        <v>159</v>
      </c>
      <c r="E288" s="7" t="s">
        <v>160</v>
      </c>
      <c r="F288" s="10"/>
      <c r="G288" s="10"/>
      <c r="H288" s="10"/>
      <c r="I288" s="10"/>
      <c r="J288" s="9"/>
      <c r="K288" s="24">
        <f>SUM(K289,K298:K299)</f>
        <v>0</v>
      </c>
      <c r="L288" s="9"/>
    </row>
    <row r="289" spans="1:12" x14ac:dyDescent="0.25">
      <c r="A289" s="4" t="s">
        <v>7</v>
      </c>
      <c r="B289" s="91" t="s">
        <v>161</v>
      </c>
      <c r="C289" s="92" t="s">
        <v>161</v>
      </c>
      <c r="D289" s="92" t="s">
        <v>161</v>
      </c>
      <c r="E289" s="7" t="s">
        <v>162</v>
      </c>
      <c r="F289" s="9"/>
      <c r="G289" s="9"/>
      <c r="H289" s="9"/>
      <c r="I289" s="9"/>
      <c r="J289" s="9"/>
      <c r="K289" s="24">
        <f>SUM(K290:K291,K295:K297)</f>
        <v>0</v>
      </c>
      <c r="L289" s="9"/>
    </row>
    <row r="290" spans="1:12" x14ac:dyDescent="0.25">
      <c r="A290" s="8"/>
      <c r="B290" s="4" t="s">
        <v>7</v>
      </c>
      <c r="C290" s="91" t="s">
        <v>163</v>
      </c>
      <c r="D290" s="92" t="s">
        <v>163</v>
      </c>
      <c r="E290" s="7" t="s">
        <v>164</v>
      </c>
      <c r="F290" s="10"/>
      <c r="G290" s="10"/>
      <c r="H290" s="10"/>
      <c r="I290" s="10"/>
      <c r="J290" s="10"/>
      <c r="K290" s="10"/>
      <c r="L290" s="9"/>
    </row>
    <row r="291" spans="1:12" x14ac:dyDescent="0.25">
      <c r="A291" s="8"/>
      <c r="B291" s="8"/>
      <c r="C291" s="91" t="s">
        <v>165</v>
      </c>
      <c r="D291" s="92" t="s">
        <v>165</v>
      </c>
      <c r="E291" s="7" t="s">
        <v>166</v>
      </c>
      <c r="F291" s="10"/>
      <c r="G291" s="10"/>
      <c r="H291" s="10"/>
      <c r="I291" s="10"/>
      <c r="J291" s="10"/>
      <c r="K291" s="24">
        <f>SUM(K292:K294)</f>
        <v>0</v>
      </c>
      <c r="L291" s="9"/>
    </row>
    <row r="292" spans="1:12" x14ac:dyDescent="0.25">
      <c r="A292" s="8"/>
      <c r="B292" s="8"/>
      <c r="C292" s="4" t="s">
        <v>7</v>
      </c>
      <c r="D292" s="5" t="s">
        <v>167</v>
      </c>
      <c r="E292" s="7" t="s">
        <v>168</v>
      </c>
      <c r="F292" s="10"/>
      <c r="G292" s="10"/>
      <c r="H292" s="10"/>
      <c r="I292" s="10"/>
      <c r="J292" s="10"/>
      <c r="K292" s="10"/>
      <c r="L292" s="9"/>
    </row>
    <row r="293" spans="1:12" x14ac:dyDescent="0.25">
      <c r="A293" s="8"/>
      <c r="B293" s="8"/>
      <c r="C293" s="8"/>
      <c r="D293" s="5" t="s">
        <v>169</v>
      </c>
      <c r="E293" s="7" t="s">
        <v>170</v>
      </c>
      <c r="F293" s="10"/>
      <c r="G293" s="10"/>
      <c r="H293" s="10"/>
      <c r="I293" s="10"/>
      <c r="J293" s="10"/>
      <c r="K293" s="10"/>
      <c r="L293" s="9"/>
    </row>
    <row r="294" spans="1:12" x14ac:dyDescent="0.25">
      <c r="A294" s="8"/>
      <c r="B294" s="8"/>
      <c r="C294" s="8"/>
      <c r="D294" s="5" t="s">
        <v>171</v>
      </c>
      <c r="E294" s="7" t="s">
        <v>172</v>
      </c>
      <c r="F294" s="10"/>
      <c r="G294" s="10"/>
      <c r="H294" s="10"/>
      <c r="I294" s="10"/>
      <c r="J294" s="10"/>
      <c r="K294" s="10"/>
      <c r="L294" s="9"/>
    </row>
    <row r="295" spans="1:12" x14ac:dyDescent="0.25">
      <c r="A295" s="8"/>
      <c r="B295" s="8"/>
      <c r="C295" s="91" t="s">
        <v>173</v>
      </c>
      <c r="D295" s="92" t="s">
        <v>173</v>
      </c>
      <c r="E295" s="7" t="s">
        <v>174</v>
      </c>
      <c r="F295" s="10"/>
      <c r="G295" s="10"/>
      <c r="H295" s="10"/>
      <c r="I295" s="10"/>
      <c r="J295" s="10"/>
      <c r="K295" s="24">
        <f>J295*0.08</f>
        <v>0</v>
      </c>
      <c r="L295" s="9"/>
    </row>
    <row r="296" spans="1:12" x14ac:dyDescent="0.25">
      <c r="A296" s="8"/>
      <c r="B296" s="8"/>
      <c r="C296" s="91" t="s">
        <v>175</v>
      </c>
      <c r="D296" s="92" t="s">
        <v>175</v>
      </c>
      <c r="E296" s="7" t="s">
        <v>176</v>
      </c>
      <c r="F296" s="10"/>
      <c r="G296" s="10"/>
      <c r="H296" s="10"/>
      <c r="I296" s="10"/>
      <c r="J296" s="10"/>
      <c r="K296" s="24">
        <f>J296*0.12</f>
        <v>0</v>
      </c>
      <c r="L296" s="9"/>
    </row>
    <row r="297" spans="1:12" x14ac:dyDescent="0.25">
      <c r="A297" s="8"/>
      <c r="B297" s="8"/>
      <c r="C297" s="91" t="s">
        <v>177</v>
      </c>
      <c r="D297" s="92" t="s">
        <v>177</v>
      </c>
      <c r="E297" s="7" t="s">
        <v>178</v>
      </c>
      <c r="F297" s="10"/>
      <c r="G297" s="10"/>
      <c r="H297" s="10"/>
      <c r="I297" s="10"/>
      <c r="J297" s="10"/>
      <c r="K297" s="10"/>
      <c r="L297" s="9"/>
    </row>
    <row r="298" spans="1:12" x14ac:dyDescent="0.25">
      <c r="A298" s="8"/>
      <c r="B298" s="91" t="s">
        <v>179</v>
      </c>
      <c r="C298" s="92" t="s">
        <v>179</v>
      </c>
      <c r="D298" s="92" t="s">
        <v>179</v>
      </c>
      <c r="E298" s="7" t="s">
        <v>180</v>
      </c>
      <c r="F298" s="9"/>
      <c r="G298" s="9"/>
      <c r="H298" s="9"/>
      <c r="I298" s="9"/>
      <c r="J298" s="9"/>
      <c r="K298" s="10"/>
      <c r="L298" s="9"/>
    </row>
    <row r="299" spans="1:12" x14ac:dyDescent="0.25">
      <c r="A299" s="8"/>
      <c r="B299" s="91" t="s">
        <v>181</v>
      </c>
      <c r="C299" s="92" t="s">
        <v>181</v>
      </c>
      <c r="D299" s="92" t="s">
        <v>181</v>
      </c>
      <c r="E299" s="7" t="s">
        <v>182</v>
      </c>
      <c r="F299" s="9"/>
      <c r="G299" s="9"/>
      <c r="H299" s="9"/>
      <c r="I299" s="9"/>
      <c r="J299" s="9"/>
      <c r="K299" s="10"/>
      <c r="L299" s="9"/>
    </row>
    <row r="300" spans="1:12" x14ac:dyDescent="0.25">
      <c r="A300" s="93" t="s">
        <v>183</v>
      </c>
      <c r="B300" s="94" t="s">
        <v>183</v>
      </c>
      <c r="C300" s="94" t="s">
        <v>183</v>
      </c>
      <c r="D300" s="94" t="s">
        <v>183</v>
      </c>
      <c r="E300" s="7" t="s">
        <v>184</v>
      </c>
      <c r="F300" s="9"/>
      <c r="G300" s="9"/>
      <c r="H300" s="9"/>
      <c r="I300" s="9"/>
      <c r="J300" s="9"/>
      <c r="K300" s="24">
        <f>SUM(K301:K305)</f>
        <v>0</v>
      </c>
      <c r="L300" s="9"/>
    </row>
    <row r="301" spans="1:12" x14ac:dyDescent="0.25">
      <c r="A301" s="4" t="s">
        <v>7</v>
      </c>
      <c r="B301" s="91" t="s">
        <v>185</v>
      </c>
      <c r="C301" s="92" t="s">
        <v>185</v>
      </c>
      <c r="D301" s="92" t="s">
        <v>185</v>
      </c>
      <c r="E301" s="7" t="s">
        <v>186</v>
      </c>
      <c r="F301" s="9"/>
      <c r="G301" s="9"/>
      <c r="H301" s="9"/>
      <c r="I301" s="9"/>
      <c r="J301" s="9"/>
      <c r="K301" s="10"/>
      <c r="L301" s="9"/>
    </row>
    <row r="302" spans="1:12" x14ac:dyDescent="0.25">
      <c r="A302" s="8"/>
      <c r="B302" s="91" t="s">
        <v>187</v>
      </c>
      <c r="C302" s="92" t="s">
        <v>187</v>
      </c>
      <c r="D302" s="92" t="s">
        <v>187</v>
      </c>
      <c r="E302" s="7" t="s">
        <v>188</v>
      </c>
      <c r="F302" s="9"/>
      <c r="G302" s="9"/>
      <c r="H302" s="9"/>
      <c r="I302" s="9"/>
      <c r="J302" s="9"/>
      <c r="K302" s="10"/>
      <c r="L302" s="9"/>
    </row>
    <row r="303" spans="1:12" x14ac:dyDescent="0.25">
      <c r="A303" s="8"/>
      <c r="B303" s="91" t="s">
        <v>189</v>
      </c>
      <c r="C303" s="92" t="s">
        <v>189</v>
      </c>
      <c r="D303" s="92" t="s">
        <v>189</v>
      </c>
      <c r="E303" s="7" t="s">
        <v>190</v>
      </c>
      <c r="F303" s="9"/>
      <c r="G303" s="9"/>
      <c r="H303" s="9"/>
      <c r="I303" s="9"/>
      <c r="J303" s="9"/>
      <c r="K303" s="10"/>
      <c r="L303" s="9"/>
    </row>
    <row r="304" spans="1:12" x14ac:dyDescent="0.25">
      <c r="A304" s="8"/>
      <c r="B304" s="91" t="s">
        <v>191</v>
      </c>
      <c r="C304" s="92" t="s">
        <v>191</v>
      </c>
      <c r="D304" s="92" t="s">
        <v>191</v>
      </c>
      <c r="E304" s="7" t="s">
        <v>192</v>
      </c>
      <c r="F304" s="9"/>
      <c r="G304" s="9"/>
      <c r="H304" s="9"/>
      <c r="I304" s="9"/>
      <c r="J304" s="9"/>
      <c r="K304" s="10"/>
      <c r="L304" s="9"/>
    </row>
    <row r="305" spans="1:12" x14ac:dyDescent="0.25">
      <c r="A305" s="8"/>
      <c r="B305" s="91" t="s">
        <v>193</v>
      </c>
      <c r="C305" s="92" t="s">
        <v>193</v>
      </c>
      <c r="D305" s="92" t="s">
        <v>193</v>
      </c>
      <c r="E305" s="7" t="s">
        <v>194</v>
      </c>
      <c r="F305" s="9"/>
      <c r="G305" s="9"/>
      <c r="H305" s="9"/>
      <c r="I305" s="9"/>
      <c r="J305" s="9"/>
      <c r="K305" s="10"/>
      <c r="L305" s="9"/>
    </row>
    <row r="307" spans="1:12" x14ac:dyDescent="0.25">
      <c r="A307" s="3" t="s">
        <v>96</v>
      </c>
      <c r="B307" t="s">
        <v>200</v>
      </c>
    </row>
    <row r="308" spans="1:12" x14ac:dyDescent="0.25">
      <c r="A308" s="95" t="s">
        <v>16</v>
      </c>
      <c r="B308" s="96" t="s">
        <v>16</v>
      </c>
      <c r="C308" s="96" t="s">
        <v>16</v>
      </c>
      <c r="D308" s="96" t="s">
        <v>16</v>
      </c>
      <c r="E308" s="97" t="s">
        <v>16</v>
      </c>
      <c r="F308" s="104" t="s">
        <v>98</v>
      </c>
      <c r="G308" s="105" t="s">
        <v>98</v>
      </c>
      <c r="H308" s="105" t="s">
        <v>98</v>
      </c>
      <c r="I308" s="105" t="s">
        <v>98</v>
      </c>
      <c r="J308" s="105" t="s">
        <v>98</v>
      </c>
      <c r="K308" s="41" t="s">
        <v>99</v>
      </c>
      <c r="L308" s="41" t="s">
        <v>100</v>
      </c>
    </row>
    <row r="309" spans="1:12" x14ac:dyDescent="0.25">
      <c r="A309" s="98" t="s">
        <v>16</v>
      </c>
      <c r="B309" s="99" t="s">
        <v>16</v>
      </c>
      <c r="C309" s="99" t="s">
        <v>16</v>
      </c>
      <c r="D309" s="99" t="s">
        <v>16</v>
      </c>
      <c r="E309" s="100" t="s">
        <v>16</v>
      </c>
      <c r="F309" s="104" t="s">
        <v>101</v>
      </c>
      <c r="G309" s="105" t="s">
        <v>101</v>
      </c>
      <c r="H309" s="104" t="s">
        <v>102</v>
      </c>
      <c r="I309" s="105" t="s">
        <v>102</v>
      </c>
      <c r="J309" s="41" t="s">
        <v>103</v>
      </c>
      <c r="K309" s="45"/>
      <c r="L309" s="45"/>
    </row>
    <row r="310" spans="1:12" x14ac:dyDescent="0.25">
      <c r="A310" s="98" t="s">
        <v>16</v>
      </c>
      <c r="B310" s="99" t="s">
        <v>16</v>
      </c>
      <c r="C310" s="99" t="s">
        <v>16</v>
      </c>
      <c r="D310" s="99" t="s">
        <v>16</v>
      </c>
      <c r="E310" s="100" t="s">
        <v>16</v>
      </c>
      <c r="F310" s="41" t="s">
        <v>104</v>
      </c>
      <c r="G310" s="41" t="s">
        <v>105</v>
      </c>
      <c r="H310" s="41" t="s">
        <v>104</v>
      </c>
      <c r="I310" s="41" t="s">
        <v>105</v>
      </c>
      <c r="J310" s="45"/>
      <c r="K310" s="45"/>
      <c r="L310" s="45"/>
    </row>
    <row r="311" spans="1:12" x14ac:dyDescent="0.25">
      <c r="A311" s="101" t="s">
        <v>16</v>
      </c>
      <c r="B311" s="102" t="s">
        <v>16</v>
      </c>
      <c r="C311" s="102" t="s">
        <v>16</v>
      </c>
      <c r="D311" s="102" t="s">
        <v>16</v>
      </c>
      <c r="E311" s="103" t="s">
        <v>16</v>
      </c>
      <c r="F311" s="7" t="s">
        <v>106</v>
      </c>
      <c r="G311" s="7" t="s">
        <v>107</v>
      </c>
      <c r="H311" s="7" t="s">
        <v>108</v>
      </c>
      <c r="I311" s="7" t="s">
        <v>109</v>
      </c>
      <c r="J311" s="7" t="s">
        <v>110</v>
      </c>
      <c r="K311" s="7" t="s">
        <v>111</v>
      </c>
      <c r="L311" s="7" t="s">
        <v>112</v>
      </c>
    </row>
    <row r="312" spans="1:12" x14ac:dyDescent="0.25">
      <c r="A312" s="93" t="s">
        <v>113</v>
      </c>
      <c r="B312" s="94" t="s">
        <v>113</v>
      </c>
      <c r="C312" s="94" t="s">
        <v>113</v>
      </c>
      <c r="D312" s="94" t="s">
        <v>113</v>
      </c>
      <c r="E312" s="7" t="s">
        <v>106</v>
      </c>
      <c r="F312" s="9"/>
      <c r="G312" s="9"/>
      <c r="H312" s="9"/>
      <c r="I312" s="9"/>
      <c r="J312" s="9"/>
      <c r="K312" s="24">
        <f>SUM(K313,K339,K351)</f>
        <v>0</v>
      </c>
      <c r="L312" s="24">
        <f>K312*12.5</f>
        <v>0</v>
      </c>
    </row>
    <row r="313" spans="1:12" x14ac:dyDescent="0.25">
      <c r="A313" s="93" t="s">
        <v>114</v>
      </c>
      <c r="B313" s="94" t="s">
        <v>114</v>
      </c>
      <c r="C313" s="94" t="s">
        <v>114</v>
      </c>
      <c r="D313" s="94" t="s">
        <v>114</v>
      </c>
      <c r="E313" s="7" t="s">
        <v>115</v>
      </c>
      <c r="F313" s="9"/>
      <c r="G313" s="9"/>
      <c r="H313" s="9"/>
      <c r="I313" s="9"/>
      <c r="J313" s="9"/>
      <c r="K313" s="24">
        <f>K316+K335</f>
        <v>0</v>
      </c>
      <c r="L313" s="9"/>
    </row>
    <row r="314" spans="1:12" x14ac:dyDescent="0.25">
      <c r="A314" s="4" t="s">
        <v>7</v>
      </c>
      <c r="B314" s="91" t="s">
        <v>116</v>
      </c>
      <c r="C314" s="92" t="s">
        <v>116</v>
      </c>
      <c r="D314" s="92" t="s">
        <v>116</v>
      </c>
      <c r="E314" s="7" t="s">
        <v>117</v>
      </c>
      <c r="F314" s="10"/>
      <c r="G314" s="10"/>
      <c r="H314" s="9"/>
      <c r="I314" s="9"/>
      <c r="J314" s="9"/>
      <c r="K314" s="9"/>
      <c r="L314" s="9"/>
    </row>
    <row r="315" spans="1:12" x14ac:dyDescent="0.25">
      <c r="A315" s="8"/>
      <c r="B315" s="91" t="s">
        <v>118</v>
      </c>
      <c r="C315" s="92" t="s">
        <v>118</v>
      </c>
      <c r="D315" s="92" t="s">
        <v>118</v>
      </c>
      <c r="E315" s="7" t="s">
        <v>119</v>
      </c>
      <c r="F315" s="10"/>
      <c r="G315" s="10"/>
      <c r="H315" s="9"/>
      <c r="I315" s="9"/>
      <c r="J315" s="9"/>
      <c r="K315" s="9"/>
      <c r="L315" s="9"/>
    </row>
    <row r="316" spans="1:12" x14ac:dyDescent="0.25">
      <c r="A316" s="8"/>
      <c r="B316" s="91" t="s">
        <v>120</v>
      </c>
      <c r="C316" s="92" t="s">
        <v>120</v>
      </c>
      <c r="D316" s="92" t="s">
        <v>120</v>
      </c>
      <c r="E316" s="7" t="s">
        <v>107</v>
      </c>
      <c r="F316" s="24">
        <f>F317+F322+F326</f>
        <v>0</v>
      </c>
      <c r="G316" s="24">
        <f>G317+G322+G326</f>
        <v>0</v>
      </c>
      <c r="H316" s="24">
        <f t="shared" ref="H316" si="70">H317+H322+H326</f>
        <v>0</v>
      </c>
      <c r="I316" s="24">
        <f t="shared" ref="I316" si="71">I317+I322+I326</f>
        <v>0</v>
      </c>
      <c r="J316" s="10"/>
      <c r="K316" s="10"/>
      <c r="L316" s="9"/>
    </row>
    <row r="317" spans="1:12" x14ac:dyDescent="0.25">
      <c r="A317" s="8"/>
      <c r="B317" s="4" t="s">
        <v>7</v>
      </c>
      <c r="C317" s="91" t="s">
        <v>121</v>
      </c>
      <c r="D317" s="92" t="s">
        <v>121</v>
      </c>
      <c r="E317" s="7" t="s">
        <v>108</v>
      </c>
      <c r="F317" s="10"/>
      <c r="G317" s="10"/>
      <c r="H317" s="24">
        <f>SUM(H318:H321)</f>
        <v>0</v>
      </c>
      <c r="I317" s="24">
        <f>SUM(I318:I321)</f>
        <v>0</v>
      </c>
      <c r="J317" s="9"/>
      <c r="K317" s="9"/>
      <c r="L317" s="9"/>
    </row>
    <row r="318" spans="1:12" x14ac:dyDescent="0.25">
      <c r="A318" s="8"/>
      <c r="B318" s="8"/>
      <c r="C318" s="4" t="s">
        <v>7</v>
      </c>
      <c r="D318" s="5" t="s">
        <v>122</v>
      </c>
      <c r="E318" s="7" t="s">
        <v>109</v>
      </c>
      <c r="F318" s="9"/>
      <c r="G318" s="9"/>
      <c r="H318" s="10"/>
      <c r="I318" s="10"/>
      <c r="J318" s="9"/>
      <c r="K318" s="9"/>
      <c r="L318" s="9"/>
    </row>
    <row r="319" spans="1:12" x14ac:dyDescent="0.25">
      <c r="A319" s="8"/>
      <c r="B319" s="8"/>
      <c r="C319" s="8"/>
      <c r="D319" s="5" t="s">
        <v>123</v>
      </c>
      <c r="E319" s="7" t="s">
        <v>110</v>
      </c>
      <c r="F319" s="9"/>
      <c r="G319" s="9"/>
      <c r="H319" s="10"/>
      <c r="I319" s="10"/>
      <c r="J319" s="9"/>
      <c r="K319" s="9"/>
      <c r="L319" s="9"/>
    </row>
    <row r="320" spans="1:12" x14ac:dyDescent="0.25">
      <c r="A320" s="8"/>
      <c r="B320" s="8"/>
      <c r="C320" s="8"/>
      <c r="D320" s="5" t="s">
        <v>124</v>
      </c>
      <c r="E320" s="7" t="s">
        <v>111</v>
      </c>
      <c r="F320" s="9"/>
      <c r="G320" s="9"/>
      <c r="H320" s="10"/>
      <c r="I320" s="10"/>
      <c r="J320" s="9"/>
      <c r="K320" s="9"/>
      <c r="L320" s="9"/>
    </row>
    <row r="321" spans="1:12" x14ac:dyDescent="0.25">
      <c r="A321" s="8"/>
      <c r="B321" s="8"/>
      <c r="C321" s="8"/>
      <c r="D321" s="5" t="s">
        <v>125</v>
      </c>
      <c r="E321" s="7" t="s">
        <v>112</v>
      </c>
      <c r="F321" s="9"/>
      <c r="G321" s="9"/>
      <c r="H321" s="10"/>
      <c r="I321" s="10"/>
      <c r="J321" s="9"/>
      <c r="K321" s="9"/>
      <c r="L321" s="9"/>
    </row>
    <row r="322" spans="1:12" x14ac:dyDescent="0.25">
      <c r="A322" s="8"/>
      <c r="B322" s="8"/>
      <c r="C322" s="91" t="s">
        <v>126</v>
      </c>
      <c r="D322" s="92" t="s">
        <v>126</v>
      </c>
      <c r="E322" s="7" t="s">
        <v>127</v>
      </c>
      <c r="F322" s="10"/>
      <c r="G322" s="10"/>
      <c r="H322" s="24">
        <f>SUM(H323:H325)</f>
        <v>0</v>
      </c>
      <c r="I322" s="24">
        <f>SUM(I323:I325)</f>
        <v>0</v>
      </c>
      <c r="J322" s="9"/>
      <c r="K322" s="9"/>
      <c r="L322" s="9"/>
    </row>
    <row r="323" spans="1:12" x14ac:dyDescent="0.25">
      <c r="A323" s="8"/>
      <c r="B323" s="8"/>
      <c r="C323" s="4" t="s">
        <v>7</v>
      </c>
      <c r="D323" s="5" t="s">
        <v>128</v>
      </c>
      <c r="E323" s="7" t="s">
        <v>129</v>
      </c>
      <c r="F323" s="9"/>
      <c r="G323" s="9"/>
      <c r="H323" s="10"/>
      <c r="I323" s="10"/>
      <c r="J323" s="9"/>
      <c r="K323" s="9"/>
      <c r="L323" s="9"/>
    </row>
    <row r="324" spans="1:12" x14ac:dyDescent="0.25">
      <c r="A324" s="8"/>
      <c r="B324" s="8"/>
      <c r="C324" s="8"/>
      <c r="D324" s="5" t="s">
        <v>130</v>
      </c>
      <c r="E324" s="7" t="s">
        <v>131</v>
      </c>
      <c r="F324" s="9"/>
      <c r="G324" s="9"/>
      <c r="H324" s="10"/>
      <c r="I324" s="10"/>
      <c r="J324" s="9"/>
      <c r="K324" s="9"/>
      <c r="L324" s="9"/>
    </row>
    <row r="325" spans="1:12" x14ac:dyDescent="0.25">
      <c r="A325" s="8"/>
      <c r="B325" s="8"/>
      <c r="C325" s="8"/>
      <c r="D325" s="5" t="s">
        <v>132</v>
      </c>
      <c r="E325" s="7" t="s">
        <v>133</v>
      </c>
      <c r="F325" s="9"/>
      <c r="G325" s="9"/>
      <c r="H325" s="10"/>
      <c r="I325" s="10"/>
      <c r="J325" s="9"/>
      <c r="K325" s="9"/>
      <c r="L325" s="9"/>
    </row>
    <row r="326" spans="1:12" x14ac:dyDescent="0.25">
      <c r="A326" s="8"/>
      <c r="B326" s="8"/>
      <c r="C326" s="91" t="s">
        <v>134</v>
      </c>
      <c r="D326" s="92" t="s">
        <v>134</v>
      </c>
      <c r="E326" s="7" t="s">
        <v>135</v>
      </c>
      <c r="F326" s="10"/>
      <c r="G326" s="10"/>
      <c r="H326" s="24">
        <f>SUM(H327:H334)</f>
        <v>0</v>
      </c>
      <c r="I326" s="24">
        <f>SUM(I327:I334)</f>
        <v>0</v>
      </c>
      <c r="J326" s="9"/>
      <c r="K326" s="9"/>
      <c r="L326" s="9"/>
    </row>
    <row r="327" spans="1:12" x14ac:dyDescent="0.25">
      <c r="A327" s="8"/>
      <c r="B327" s="8"/>
      <c r="C327" s="4" t="s">
        <v>7</v>
      </c>
      <c r="D327" s="5" t="s">
        <v>136</v>
      </c>
      <c r="E327" s="7" t="s">
        <v>137</v>
      </c>
      <c r="F327" s="9"/>
      <c r="G327" s="9"/>
      <c r="H327" s="10"/>
      <c r="I327" s="10"/>
      <c r="J327" s="9"/>
      <c r="K327" s="9"/>
      <c r="L327" s="9"/>
    </row>
    <row r="328" spans="1:12" x14ac:dyDescent="0.25">
      <c r="A328" s="8"/>
      <c r="B328" s="8"/>
      <c r="C328" s="8"/>
      <c r="D328" s="5" t="s">
        <v>138</v>
      </c>
      <c r="E328" s="7" t="s">
        <v>139</v>
      </c>
      <c r="F328" s="9"/>
      <c r="G328" s="9"/>
      <c r="H328" s="10"/>
      <c r="I328" s="10"/>
      <c r="J328" s="9"/>
      <c r="K328" s="9"/>
      <c r="L328" s="9"/>
    </row>
    <row r="329" spans="1:12" x14ac:dyDescent="0.25">
      <c r="A329" s="8"/>
      <c r="B329" s="8"/>
      <c r="C329" s="8"/>
      <c r="D329" s="5" t="s">
        <v>140</v>
      </c>
      <c r="E329" s="7" t="s">
        <v>141</v>
      </c>
      <c r="F329" s="9"/>
      <c r="G329" s="9"/>
      <c r="H329" s="10"/>
      <c r="I329" s="10"/>
      <c r="J329" s="9"/>
      <c r="K329" s="9"/>
      <c r="L329" s="9"/>
    </row>
    <row r="330" spans="1:12" x14ac:dyDescent="0.25">
      <c r="A330" s="8"/>
      <c r="B330" s="8"/>
      <c r="C330" s="8"/>
      <c r="D330" s="5" t="s">
        <v>142</v>
      </c>
      <c r="E330" s="7" t="s">
        <v>143</v>
      </c>
      <c r="F330" s="9"/>
      <c r="G330" s="9"/>
      <c r="H330" s="10"/>
      <c r="I330" s="10"/>
      <c r="J330" s="9"/>
      <c r="K330" s="9"/>
      <c r="L330" s="9"/>
    </row>
    <row r="331" spans="1:12" x14ac:dyDescent="0.25">
      <c r="A331" s="8"/>
      <c r="B331" s="8"/>
      <c r="C331" s="8"/>
      <c r="D331" s="5" t="s">
        <v>144</v>
      </c>
      <c r="E331" s="7" t="s">
        <v>145</v>
      </c>
      <c r="F331" s="9"/>
      <c r="G331" s="9"/>
      <c r="H331" s="10"/>
      <c r="I331" s="10"/>
      <c r="J331" s="9"/>
      <c r="K331" s="9"/>
      <c r="L331" s="9"/>
    </row>
    <row r="332" spans="1:12" x14ac:dyDescent="0.25">
      <c r="A332" s="8"/>
      <c r="B332" s="8"/>
      <c r="C332" s="8"/>
      <c r="D332" s="5" t="s">
        <v>146</v>
      </c>
      <c r="E332" s="7" t="s">
        <v>147</v>
      </c>
      <c r="F332" s="9"/>
      <c r="G332" s="9"/>
      <c r="H332" s="10"/>
      <c r="I332" s="10"/>
      <c r="J332" s="9"/>
      <c r="K332" s="9"/>
      <c r="L332" s="9"/>
    </row>
    <row r="333" spans="1:12" x14ac:dyDescent="0.25">
      <c r="A333" s="8"/>
      <c r="B333" s="8"/>
      <c r="C333" s="8"/>
      <c r="D333" s="5" t="s">
        <v>148</v>
      </c>
      <c r="E333" s="7" t="s">
        <v>149</v>
      </c>
      <c r="F333" s="9"/>
      <c r="G333" s="9"/>
      <c r="H333" s="10"/>
      <c r="I333" s="10"/>
      <c r="J333" s="9"/>
      <c r="K333" s="9"/>
      <c r="L333" s="9"/>
    </row>
    <row r="334" spans="1:12" x14ac:dyDescent="0.25">
      <c r="A334" s="8"/>
      <c r="B334" s="8"/>
      <c r="C334" s="8"/>
      <c r="D334" s="5" t="s">
        <v>150</v>
      </c>
      <c r="E334" s="7" t="s">
        <v>151</v>
      </c>
      <c r="F334" s="9"/>
      <c r="G334" s="9"/>
      <c r="H334" s="10"/>
      <c r="I334" s="10"/>
      <c r="J334" s="9"/>
      <c r="K334" s="9"/>
      <c r="L334" s="9"/>
    </row>
    <row r="335" spans="1:12" x14ac:dyDescent="0.25">
      <c r="A335" s="8"/>
      <c r="B335" s="91" t="s">
        <v>152</v>
      </c>
      <c r="C335" s="92" t="s">
        <v>152</v>
      </c>
      <c r="D335" s="92" t="s">
        <v>152</v>
      </c>
      <c r="E335" s="7" t="s">
        <v>153</v>
      </c>
      <c r="F335" s="10"/>
      <c r="G335" s="10"/>
      <c r="H335" s="10"/>
      <c r="I335" s="10"/>
      <c r="J335" s="10"/>
      <c r="K335" s="10"/>
      <c r="L335" s="9"/>
    </row>
    <row r="336" spans="1:12" x14ac:dyDescent="0.25">
      <c r="A336" s="8"/>
      <c r="B336" s="4" t="s">
        <v>7</v>
      </c>
      <c r="C336" s="91" t="s">
        <v>121</v>
      </c>
      <c r="D336" s="92" t="s">
        <v>121</v>
      </c>
      <c r="E336" s="7" t="s">
        <v>154</v>
      </c>
      <c r="F336" s="10"/>
      <c r="G336" s="10"/>
      <c r="H336" s="10"/>
      <c r="I336" s="10"/>
      <c r="J336" s="9"/>
      <c r="K336" s="9"/>
      <c r="L336" s="9"/>
    </row>
    <row r="337" spans="1:12" x14ac:dyDescent="0.25">
      <c r="A337" s="8"/>
      <c r="B337" s="8"/>
      <c r="C337" s="91" t="s">
        <v>155</v>
      </c>
      <c r="D337" s="92" t="s">
        <v>155</v>
      </c>
      <c r="E337" s="7" t="s">
        <v>156</v>
      </c>
      <c r="F337" s="10"/>
      <c r="G337" s="10"/>
      <c r="H337" s="10"/>
      <c r="I337" s="10"/>
      <c r="J337" s="9"/>
      <c r="K337" s="9"/>
      <c r="L337" s="9"/>
    </row>
    <row r="338" spans="1:12" x14ac:dyDescent="0.25">
      <c r="A338" s="8"/>
      <c r="B338" s="8"/>
      <c r="C338" s="91" t="s">
        <v>157</v>
      </c>
      <c r="D338" s="92" t="s">
        <v>157</v>
      </c>
      <c r="E338" s="7" t="s">
        <v>158</v>
      </c>
      <c r="F338" s="10"/>
      <c r="G338" s="10"/>
      <c r="H338" s="10"/>
      <c r="I338" s="10"/>
      <c r="J338" s="9"/>
      <c r="K338" s="9"/>
      <c r="L338" s="9"/>
    </row>
    <row r="339" spans="1:12" x14ac:dyDescent="0.25">
      <c r="A339" s="93" t="s">
        <v>159</v>
      </c>
      <c r="B339" s="94" t="s">
        <v>159</v>
      </c>
      <c r="C339" s="94" t="s">
        <v>159</v>
      </c>
      <c r="D339" s="94" t="s">
        <v>159</v>
      </c>
      <c r="E339" s="7" t="s">
        <v>160</v>
      </c>
      <c r="F339" s="10"/>
      <c r="G339" s="10"/>
      <c r="H339" s="10"/>
      <c r="I339" s="10"/>
      <c r="J339" s="9"/>
      <c r="K339" s="24">
        <f>SUM(K340,K349:K350)</f>
        <v>0</v>
      </c>
      <c r="L339" s="9"/>
    </row>
    <row r="340" spans="1:12" x14ac:dyDescent="0.25">
      <c r="A340" s="4" t="s">
        <v>7</v>
      </c>
      <c r="B340" s="91" t="s">
        <v>161</v>
      </c>
      <c r="C340" s="92" t="s">
        <v>161</v>
      </c>
      <c r="D340" s="92" t="s">
        <v>161</v>
      </c>
      <c r="E340" s="7" t="s">
        <v>162</v>
      </c>
      <c r="F340" s="9"/>
      <c r="G340" s="9"/>
      <c r="H340" s="9"/>
      <c r="I340" s="9"/>
      <c r="J340" s="9"/>
      <c r="K340" s="24">
        <f>SUM(K341:K342,K346:K348)</f>
        <v>0</v>
      </c>
      <c r="L340" s="9"/>
    </row>
    <row r="341" spans="1:12" x14ac:dyDescent="0.25">
      <c r="A341" s="8"/>
      <c r="B341" s="4" t="s">
        <v>7</v>
      </c>
      <c r="C341" s="91" t="s">
        <v>163</v>
      </c>
      <c r="D341" s="92" t="s">
        <v>163</v>
      </c>
      <c r="E341" s="7" t="s">
        <v>164</v>
      </c>
      <c r="F341" s="10"/>
      <c r="G341" s="10"/>
      <c r="H341" s="10"/>
      <c r="I341" s="10"/>
      <c r="J341" s="10"/>
      <c r="K341" s="10"/>
      <c r="L341" s="9"/>
    </row>
    <row r="342" spans="1:12" x14ac:dyDescent="0.25">
      <c r="A342" s="8"/>
      <c r="B342" s="8"/>
      <c r="C342" s="91" t="s">
        <v>165</v>
      </c>
      <c r="D342" s="92" t="s">
        <v>165</v>
      </c>
      <c r="E342" s="7" t="s">
        <v>166</v>
      </c>
      <c r="F342" s="10"/>
      <c r="G342" s="10"/>
      <c r="H342" s="10"/>
      <c r="I342" s="10"/>
      <c r="J342" s="10"/>
      <c r="K342" s="24">
        <f>SUM(K343:K345)</f>
        <v>0</v>
      </c>
      <c r="L342" s="9"/>
    </row>
    <row r="343" spans="1:12" x14ac:dyDescent="0.25">
      <c r="A343" s="8"/>
      <c r="B343" s="8"/>
      <c r="C343" s="4" t="s">
        <v>7</v>
      </c>
      <c r="D343" s="5" t="s">
        <v>167</v>
      </c>
      <c r="E343" s="7" t="s">
        <v>168</v>
      </c>
      <c r="F343" s="10"/>
      <c r="G343" s="10"/>
      <c r="H343" s="10"/>
      <c r="I343" s="10"/>
      <c r="J343" s="10"/>
      <c r="K343" s="10"/>
      <c r="L343" s="9"/>
    </row>
    <row r="344" spans="1:12" x14ac:dyDescent="0.25">
      <c r="A344" s="8"/>
      <c r="B344" s="8"/>
      <c r="C344" s="8"/>
      <c r="D344" s="5" t="s">
        <v>169</v>
      </c>
      <c r="E344" s="7" t="s">
        <v>170</v>
      </c>
      <c r="F344" s="10"/>
      <c r="G344" s="10"/>
      <c r="H344" s="10"/>
      <c r="I344" s="10"/>
      <c r="J344" s="10"/>
      <c r="K344" s="10"/>
      <c r="L344" s="9"/>
    </row>
    <row r="345" spans="1:12" x14ac:dyDescent="0.25">
      <c r="A345" s="8"/>
      <c r="B345" s="8"/>
      <c r="C345" s="8"/>
      <c r="D345" s="5" t="s">
        <v>171</v>
      </c>
      <c r="E345" s="7" t="s">
        <v>172</v>
      </c>
      <c r="F345" s="10"/>
      <c r="G345" s="10"/>
      <c r="H345" s="10"/>
      <c r="I345" s="10"/>
      <c r="J345" s="10"/>
      <c r="K345" s="10"/>
      <c r="L345" s="9"/>
    </row>
    <row r="346" spans="1:12" x14ac:dyDescent="0.25">
      <c r="A346" s="8"/>
      <c r="B346" s="8"/>
      <c r="C346" s="91" t="s">
        <v>173</v>
      </c>
      <c r="D346" s="92" t="s">
        <v>173</v>
      </c>
      <c r="E346" s="7" t="s">
        <v>174</v>
      </c>
      <c r="F346" s="10"/>
      <c r="G346" s="10"/>
      <c r="H346" s="10"/>
      <c r="I346" s="10"/>
      <c r="J346" s="10"/>
      <c r="K346" s="24">
        <f>J346*0.08</f>
        <v>0</v>
      </c>
      <c r="L346" s="9"/>
    </row>
    <row r="347" spans="1:12" x14ac:dyDescent="0.25">
      <c r="A347" s="8"/>
      <c r="B347" s="8"/>
      <c r="C347" s="91" t="s">
        <v>175</v>
      </c>
      <c r="D347" s="92" t="s">
        <v>175</v>
      </c>
      <c r="E347" s="7" t="s">
        <v>176</v>
      </c>
      <c r="F347" s="10"/>
      <c r="G347" s="10"/>
      <c r="H347" s="10"/>
      <c r="I347" s="10"/>
      <c r="J347" s="10"/>
      <c r="K347" s="24">
        <f>J347*0.12</f>
        <v>0</v>
      </c>
      <c r="L347" s="9"/>
    </row>
    <row r="348" spans="1:12" x14ac:dyDescent="0.25">
      <c r="A348" s="8"/>
      <c r="B348" s="8"/>
      <c r="C348" s="91" t="s">
        <v>177</v>
      </c>
      <c r="D348" s="92" t="s">
        <v>177</v>
      </c>
      <c r="E348" s="7" t="s">
        <v>178</v>
      </c>
      <c r="F348" s="10"/>
      <c r="G348" s="10"/>
      <c r="H348" s="10"/>
      <c r="I348" s="10"/>
      <c r="J348" s="10"/>
      <c r="K348" s="10"/>
      <c r="L348" s="9"/>
    </row>
    <row r="349" spans="1:12" x14ac:dyDescent="0.25">
      <c r="A349" s="8"/>
      <c r="B349" s="91" t="s">
        <v>179</v>
      </c>
      <c r="C349" s="92" t="s">
        <v>179</v>
      </c>
      <c r="D349" s="92" t="s">
        <v>179</v>
      </c>
      <c r="E349" s="7" t="s">
        <v>180</v>
      </c>
      <c r="F349" s="9"/>
      <c r="G349" s="9"/>
      <c r="H349" s="9"/>
      <c r="I349" s="9"/>
      <c r="J349" s="9"/>
      <c r="K349" s="10"/>
      <c r="L349" s="9"/>
    </row>
    <row r="350" spans="1:12" x14ac:dyDescent="0.25">
      <c r="A350" s="8"/>
      <c r="B350" s="91" t="s">
        <v>181</v>
      </c>
      <c r="C350" s="92" t="s">
        <v>181</v>
      </c>
      <c r="D350" s="92" t="s">
        <v>181</v>
      </c>
      <c r="E350" s="7" t="s">
        <v>182</v>
      </c>
      <c r="F350" s="9"/>
      <c r="G350" s="9"/>
      <c r="H350" s="9"/>
      <c r="I350" s="9"/>
      <c r="J350" s="9"/>
      <c r="K350" s="10"/>
      <c r="L350" s="9"/>
    </row>
    <row r="351" spans="1:12" x14ac:dyDescent="0.25">
      <c r="A351" s="93" t="s">
        <v>183</v>
      </c>
      <c r="B351" s="94" t="s">
        <v>183</v>
      </c>
      <c r="C351" s="94" t="s">
        <v>183</v>
      </c>
      <c r="D351" s="94" t="s">
        <v>183</v>
      </c>
      <c r="E351" s="7" t="s">
        <v>184</v>
      </c>
      <c r="F351" s="9"/>
      <c r="G351" s="9"/>
      <c r="H351" s="9"/>
      <c r="I351" s="9"/>
      <c r="J351" s="9"/>
      <c r="K351" s="24">
        <f>SUM(K352:K356)</f>
        <v>0</v>
      </c>
      <c r="L351" s="9"/>
    </row>
    <row r="352" spans="1:12" x14ac:dyDescent="0.25">
      <c r="A352" s="4" t="s">
        <v>7</v>
      </c>
      <c r="B352" s="91" t="s">
        <v>185</v>
      </c>
      <c r="C352" s="92" t="s">
        <v>185</v>
      </c>
      <c r="D352" s="92" t="s">
        <v>185</v>
      </c>
      <c r="E352" s="7" t="s">
        <v>186</v>
      </c>
      <c r="F352" s="9"/>
      <c r="G352" s="9"/>
      <c r="H352" s="9"/>
      <c r="I352" s="9"/>
      <c r="J352" s="9"/>
      <c r="K352" s="10"/>
      <c r="L352" s="9"/>
    </row>
    <row r="353" spans="1:12" x14ac:dyDescent="0.25">
      <c r="A353" s="8"/>
      <c r="B353" s="91" t="s">
        <v>187</v>
      </c>
      <c r="C353" s="92" t="s">
        <v>187</v>
      </c>
      <c r="D353" s="92" t="s">
        <v>187</v>
      </c>
      <c r="E353" s="7" t="s">
        <v>188</v>
      </c>
      <c r="F353" s="9"/>
      <c r="G353" s="9"/>
      <c r="H353" s="9"/>
      <c r="I353" s="9"/>
      <c r="J353" s="9"/>
      <c r="K353" s="10"/>
      <c r="L353" s="9"/>
    </row>
    <row r="354" spans="1:12" x14ac:dyDescent="0.25">
      <c r="A354" s="8"/>
      <c r="B354" s="91" t="s">
        <v>189</v>
      </c>
      <c r="C354" s="92" t="s">
        <v>189</v>
      </c>
      <c r="D354" s="92" t="s">
        <v>189</v>
      </c>
      <c r="E354" s="7" t="s">
        <v>190</v>
      </c>
      <c r="F354" s="9"/>
      <c r="G354" s="9"/>
      <c r="H354" s="9"/>
      <c r="I354" s="9"/>
      <c r="J354" s="9"/>
      <c r="K354" s="10"/>
      <c r="L354" s="9"/>
    </row>
    <row r="355" spans="1:12" x14ac:dyDescent="0.25">
      <c r="A355" s="8"/>
      <c r="B355" s="91" t="s">
        <v>191</v>
      </c>
      <c r="C355" s="92" t="s">
        <v>191</v>
      </c>
      <c r="D355" s="92" t="s">
        <v>191</v>
      </c>
      <c r="E355" s="7" t="s">
        <v>192</v>
      </c>
      <c r="F355" s="9"/>
      <c r="G355" s="9"/>
      <c r="H355" s="9"/>
      <c r="I355" s="9"/>
      <c r="J355" s="9"/>
      <c r="K355" s="10"/>
      <c r="L355" s="9"/>
    </row>
    <row r="356" spans="1:12" x14ac:dyDescent="0.25">
      <c r="A356" s="8"/>
      <c r="B356" s="91" t="s">
        <v>193</v>
      </c>
      <c r="C356" s="92" t="s">
        <v>193</v>
      </c>
      <c r="D356" s="92" t="s">
        <v>193</v>
      </c>
      <c r="E356" s="7" t="s">
        <v>194</v>
      </c>
      <c r="F356" s="9"/>
      <c r="G356" s="9"/>
      <c r="H356" s="9"/>
      <c r="I356" s="9"/>
      <c r="J356" s="9"/>
      <c r="K356" s="10"/>
      <c r="L356" s="9"/>
    </row>
    <row r="358" spans="1:12" x14ac:dyDescent="0.25">
      <c r="A358" s="3" t="s">
        <v>96</v>
      </c>
      <c r="B358" t="s">
        <v>201</v>
      </c>
    </row>
    <row r="359" spans="1:12" x14ac:dyDescent="0.25">
      <c r="A359" s="95" t="s">
        <v>16</v>
      </c>
      <c r="B359" s="96" t="s">
        <v>16</v>
      </c>
      <c r="C359" s="96" t="s">
        <v>16</v>
      </c>
      <c r="D359" s="96" t="s">
        <v>16</v>
      </c>
      <c r="E359" s="97" t="s">
        <v>16</v>
      </c>
      <c r="F359" s="104" t="s">
        <v>98</v>
      </c>
      <c r="G359" s="105" t="s">
        <v>98</v>
      </c>
      <c r="H359" s="105" t="s">
        <v>98</v>
      </c>
      <c r="I359" s="105" t="s">
        <v>98</v>
      </c>
      <c r="J359" s="105" t="s">
        <v>98</v>
      </c>
      <c r="K359" s="41" t="s">
        <v>99</v>
      </c>
      <c r="L359" s="41" t="s">
        <v>100</v>
      </c>
    </row>
    <row r="360" spans="1:12" x14ac:dyDescent="0.25">
      <c r="A360" s="98" t="s">
        <v>16</v>
      </c>
      <c r="B360" s="99" t="s">
        <v>16</v>
      </c>
      <c r="C360" s="99" t="s">
        <v>16</v>
      </c>
      <c r="D360" s="99" t="s">
        <v>16</v>
      </c>
      <c r="E360" s="100" t="s">
        <v>16</v>
      </c>
      <c r="F360" s="104" t="s">
        <v>101</v>
      </c>
      <c r="G360" s="105" t="s">
        <v>101</v>
      </c>
      <c r="H360" s="104" t="s">
        <v>102</v>
      </c>
      <c r="I360" s="105" t="s">
        <v>102</v>
      </c>
      <c r="J360" s="41" t="s">
        <v>103</v>
      </c>
      <c r="K360" s="45"/>
      <c r="L360" s="45"/>
    </row>
    <row r="361" spans="1:12" x14ac:dyDescent="0.25">
      <c r="A361" s="98" t="s">
        <v>16</v>
      </c>
      <c r="B361" s="99" t="s">
        <v>16</v>
      </c>
      <c r="C361" s="99" t="s">
        <v>16</v>
      </c>
      <c r="D361" s="99" t="s">
        <v>16</v>
      </c>
      <c r="E361" s="100" t="s">
        <v>16</v>
      </c>
      <c r="F361" s="41" t="s">
        <v>104</v>
      </c>
      <c r="G361" s="41" t="s">
        <v>105</v>
      </c>
      <c r="H361" s="41" t="s">
        <v>104</v>
      </c>
      <c r="I361" s="41" t="s">
        <v>105</v>
      </c>
      <c r="J361" s="45"/>
      <c r="K361" s="45"/>
      <c r="L361" s="45"/>
    </row>
    <row r="362" spans="1:12" x14ac:dyDescent="0.25">
      <c r="A362" s="101" t="s">
        <v>16</v>
      </c>
      <c r="B362" s="102" t="s">
        <v>16</v>
      </c>
      <c r="C362" s="102" t="s">
        <v>16</v>
      </c>
      <c r="D362" s="102" t="s">
        <v>16</v>
      </c>
      <c r="E362" s="103" t="s">
        <v>16</v>
      </c>
      <c r="F362" s="7" t="s">
        <v>106</v>
      </c>
      <c r="G362" s="7" t="s">
        <v>107</v>
      </c>
      <c r="H362" s="7" t="s">
        <v>108</v>
      </c>
      <c r="I362" s="7" t="s">
        <v>109</v>
      </c>
      <c r="J362" s="7" t="s">
        <v>110</v>
      </c>
      <c r="K362" s="7" t="s">
        <v>111</v>
      </c>
      <c r="L362" s="7" t="s">
        <v>112</v>
      </c>
    </row>
    <row r="363" spans="1:12" x14ac:dyDescent="0.25">
      <c r="A363" s="93" t="s">
        <v>113</v>
      </c>
      <c r="B363" s="94" t="s">
        <v>113</v>
      </c>
      <c r="C363" s="94" t="s">
        <v>113</v>
      </c>
      <c r="D363" s="94" t="s">
        <v>113</v>
      </c>
      <c r="E363" s="7" t="s">
        <v>106</v>
      </c>
      <c r="F363" s="9"/>
      <c r="G363" s="9"/>
      <c r="H363" s="9"/>
      <c r="I363" s="9"/>
      <c r="J363" s="9"/>
      <c r="K363" s="24">
        <f>SUM(K364,K390,K402)</f>
        <v>0</v>
      </c>
      <c r="L363" s="24">
        <f>K363*12.5</f>
        <v>0</v>
      </c>
    </row>
    <row r="364" spans="1:12" x14ac:dyDescent="0.25">
      <c r="A364" s="93" t="s">
        <v>114</v>
      </c>
      <c r="B364" s="94" t="s">
        <v>114</v>
      </c>
      <c r="C364" s="94" t="s">
        <v>114</v>
      </c>
      <c r="D364" s="94" t="s">
        <v>114</v>
      </c>
      <c r="E364" s="7" t="s">
        <v>115</v>
      </c>
      <c r="F364" s="9"/>
      <c r="G364" s="9"/>
      <c r="H364" s="9"/>
      <c r="I364" s="9"/>
      <c r="J364" s="9"/>
      <c r="K364" s="24">
        <f>K367+K386</f>
        <v>0</v>
      </c>
      <c r="L364" s="9"/>
    </row>
    <row r="365" spans="1:12" x14ac:dyDescent="0.25">
      <c r="A365" s="4" t="s">
        <v>7</v>
      </c>
      <c r="B365" s="91" t="s">
        <v>116</v>
      </c>
      <c r="C365" s="92" t="s">
        <v>116</v>
      </c>
      <c r="D365" s="92" t="s">
        <v>116</v>
      </c>
      <c r="E365" s="7" t="s">
        <v>117</v>
      </c>
      <c r="F365" s="10"/>
      <c r="G365" s="10"/>
      <c r="H365" s="9"/>
      <c r="I365" s="9"/>
      <c r="J365" s="9"/>
      <c r="K365" s="9"/>
      <c r="L365" s="9"/>
    </row>
    <row r="366" spans="1:12" x14ac:dyDescent="0.25">
      <c r="A366" s="8"/>
      <c r="B366" s="91" t="s">
        <v>118</v>
      </c>
      <c r="C366" s="92" t="s">
        <v>118</v>
      </c>
      <c r="D366" s="92" t="s">
        <v>118</v>
      </c>
      <c r="E366" s="7" t="s">
        <v>119</v>
      </c>
      <c r="F366" s="10"/>
      <c r="G366" s="10"/>
      <c r="H366" s="9"/>
      <c r="I366" s="9"/>
      <c r="J366" s="9"/>
      <c r="K366" s="9"/>
      <c r="L366" s="9"/>
    </row>
    <row r="367" spans="1:12" x14ac:dyDescent="0.25">
      <c r="A367" s="8"/>
      <c r="B367" s="91" t="s">
        <v>120</v>
      </c>
      <c r="C367" s="92" t="s">
        <v>120</v>
      </c>
      <c r="D367" s="92" t="s">
        <v>120</v>
      </c>
      <c r="E367" s="7" t="s">
        <v>107</v>
      </c>
      <c r="F367" s="24">
        <f>F368+F373+F377</f>
        <v>0</v>
      </c>
      <c r="G367" s="24">
        <f>G368+G373+G377</f>
        <v>0</v>
      </c>
      <c r="H367" s="24">
        <f t="shared" ref="H367" si="72">H368+H373+H377</f>
        <v>0</v>
      </c>
      <c r="I367" s="24">
        <f t="shared" ref="I367" si="73">I368+I373+I377</f>
        <v>0</v>
      </c>
      <c r="J367" s="10"/>
      <c r="K367" s="10"/>
      <c r="L367" s="9"/>
    </row>
    <row r="368" spans="1:12" x14ac:dyDescent="0.25">
      <c r="A368" s="8"/>
      <c r="B368" s="4" t="s">
        <v>7</v>
      </c>
      <c r="C368" s="91" t="s">
        <v>121</v>
      </c>
      <c r="D368" s="92" t="s">
        <v>121</v>
      </c>
      <c r="E368" s="7" t="s">
        <v>108</v>
      </c>
      <c r="F368" s="10"/>
      <c r="G368" s="10"/>
      <c r="H368" s="24">
        <f>SUM(H369:H372)</f>
        <v>0</v>
      </c>
      <c r="I368" s="24">
        <f>SUM(I369:I372)</f>
        <v>0</v>
      </c>
      <c r="J368" s="9"/>
      <c r="K368" s="9"/>
      <c r="L368" s="9"/>
    </row>
    <row r="369" spans="1:12" x14ac:dyDescent="0.25">
      <c r="A369" s="8"/>
      <c r="B369" s="8"/>
      <c r="C369" s="4" t="s">
        <v>7</v>
      </c>
      <c r="D369" s="5" t="s">
        <v>122</v>
      </c>
      <c r="E369" s="7" t="s">
        <v>109</v>
      </c>
      <c r="F369" s="9"/>
      <c r="G369" s="9"/>
      <c r="H369" s="10"/>
      <c r="I369" s="10"/>
      <c r="J369" s="9"/>
      <c r="K369" s="9"/>
      <c r="L369" s="9"/>
    </row>
    <row r="370" spans="1:12" x14ac:dyDescent="0.25">
      <c r="A370" s="8"/>
      <c r="B370" s="8"/>
      <c r="C370" s="8"/>
      <c r="D370" s="5" t="s">
        <v>123</v>
      </c>
      <c r="E370" s="7" t="s">
        <v>110</v>
      </c>
      <c r="F370" s="9"/>
      <c r="G370" s="9"/>
      <c r="H370" s="10"/>
      <c r="I370" s="10"/>
      <c r="J370" s="9"/>
      <c r="K370" s="9"/>
      <c r="L370" s="9"/>
    </row>
    <row r="371" spans="1:12" x14ac:dyDescent="0.25">
      <c r="A371" s="8"/>
      <c r="B371" s="8"/>
      <c r="C371" s="8"/>
      <c r="D371" s="5" t="s">
        <v>124</v>
      </c>
      <c r="E371" s="7" t="s">
        <v>111</v>
      </c>
      <c r="F371" s="9"/>
      <c r="G371" s="9"/>
      <c r="H371" s="10"/>
      <c r="I371" s="10"/>
      <c r="J371" s="9"/>
      <c r="K371" s="9"/>
      <c r="L371" s="9"/>
    </row>
    <row r="372" spans="1:12" x14ac:dyDescent="0.25">
      <c r="A372" s="8"/>
      <c r="B372" s="8"/>
      <c r="C372" s="8"/>
      <c r="D372" s="5" t="s">
        <v>125</v>
      </c>
      <c r="E372" s="7" t="s">
        <v>112</v>
      </c>
      <c r="F372" s="9"/>
      <c r="G372" s="9"/>
      <c r="H372" s="10"/>
      <c r="I372" s="10"/>
      <c r="J372" s="9"/>
      <c r="K372" s="9"/>
      <c r="L372" s="9"/>
    </row>
    <row r="373" spans="1:12" x14ac:dyDescent="0.25">
      <c r="A373" s="8"/>
      <c r="B373" s="8"/>
      <c r="C373" s="91" t="s">
        <v>126</v>
      </c>
      <c r="D373" s="92" t="s">
        <v>126</v>
      </c>
      <c r="E373" s="7" t="s">
        <v>127</v>
      </c>
      <c r="F373" s="10"/>
      <c r="G373" s="10"/>
      <c r="H373" s="24">
        <f>SUM(H374:H376)</f>
        <v>0</v>
      </c>
      <c r="I373" s="24">
        <f>SUM(I374:I376)</f>
        <v>0</v>
      </c>
      <c r="J373" s="9"/>
      <c r="K373" s="9"/>
      <c r="L373" s="9"/>
    </row>
    <row r="374" spans="1:12" x14ac:dyDescent="0.25">
      <c r="A374" s="8"/>
      <c r="B374" s="8"/>
      <c r="C374" s="4" t="s">
        <v>7</v>
      </c>
      <c r="D374" s="5" t="s">
        <v>128</v>
      </c>
      <c r="E374" s="7" t="s">
        <v>129</v>
      </c>
      <c r="F374" s="9"/>
      <c r="G374" s="9"/>
      <c r="H374" s="10"/>
      <c r="I374" s="10"/>
      <c r="J374" s="9"/>
      <c r="K374" s="9"/>
      <c r="L374" s="9"/>
    </row>
    <row r="375" spans="1:12" x14ac:dyDescent="0.25">
      <c r="A375" s="8"/>
      <c r="B375" s="8"/>
      <c r="C375" s="8"/>
      <c r="D375" s="5" t="s">
        <v>130</v>
      </c>
      <c r="E375" s="7" t="s">
        <v>131</v>
      </c>
      <c r="F375" s="9"/>
      <c r="G375" s="9"/>
      <c r="H375" s="10"/>
      <c r="I375" s="10"/>
      <c r="J375" s="9"/>
      <c r="K375" s="9"/>
      <c r="L375" s="9"/>
    </row>
    <row r="376" spans="1:12" x14ac:dyDescent="0.25">
      <c r="A376" s="8"/>
      <c r="B376" s="8"/>
      <c r="C376" s="8"/>
      <c r="D376" s="5" t="s">
        <v>132</v>
      </c>
      <c r="E376" s="7" t="s">
        <v>133</v>
      </c>
      <c r="F376" s="9"/>
      <c r="G376" s="9"/>
      <c r="H376" s="10"/>
      <c r="I376" s="10"/>
      <c r="J376" s="9"/>
      <c r="K376" s="9"/>
      <c r="L376" s="9"/>
    </row>
    <row r="377" spans="1:12" x14ac:dyDescent="0.25">
      <c r="A377" s="8"/>
      <c r="B377" s="8"/>
      <c r="C377" s="91" t="s">
        <v>134</v>
      </c>
      <c r="D377" s="92" t="s">
        <v>134</v>
      </c>
      <c r="E377" s="7" t="s">
        <v>135</v>
      </c>
      <c r="F377" s="10"/>
      <c r="G377" s="10"/>
      <c r="H377" s="24">
        <f>SUM(H378:H385)</f>
        <v>0</v>
      </c>
      <c r="I377" s="24">
        <f>SUM(I378:I385)</f>
        <v>0</v>
      </c>
      <c r="J377" s="9"/>
      <c r="K377" s="9"/>
      <c r="L377" s="9"/>
    </row>
    <row r="378" spans="1:12" x14ac:dyDescent="0.25">
      <c r="A378" s="8"/>
      <c r="B378" s="8"/>
      <c r="C378" s="4" t="s">
        <v>7</v>
      </c>
      <c r="D378" s="5" t="s">
        <v>136</v>
      </c>
      <c r="E378" s="7" t="s">
        <v>137</v>
      </c>
      <c r="F378" s="9"/>
      <c r="G378" s="9"/>
      <c r="H378" s="10"/>
      <c r="I378" s="10"/>
      <c r="J378" s="9"/>
      <c r="K378" s="9"/>
      <c r="L378" s="9"/>
    </row>
    <row r="379" spans="1:12" x14ac:dyDescent="0.25">
      <c r="A379" s="8"/>
      <c r="B379" s="8"/>
      <c r="C379" s="8"/>
      <c r="D379" s="5" t="s">
        <v>138</v>
      </c>
      <c r="E379" s="7" t="s">
        <v>139</v>
      </c>
      <c r="F379" s="9"/>
      <c r="G379" s="9"/>
      <c r="H379" s="10"/>
      <c r="I379" s="10"/>
      <c r="J379" s="9"/>
      <c r="K379" s="9"/>
      <c r="L379" s="9"/>
    </row>
    <row r="380" spans="1:12" x14ac:dyDescent="0.25">
      <c r="A380" s="8"/>
      <c r="B380" s="8"/>
      <c r="C380" s="8"/>
      <c r="D380" s="5" t="s">
        <v>140</v>
      </c>
      <c r="E380" s="7" t="s">
        <v>141</v>
      </c>
      <c r="F380" s="9"/>
      <c r="G380" s="9"/>
      <c r="H380" s="10"/>
      <c r="I380" s="10"/>
      <c r="J380" s="9"/>
      <c r="K380" s="9"/>
      <c r="L380" s="9"/>
    </row>
    <row r="381" spans="1:12" x14ac:dyDescent="0.25">
      <c r="A381" s="8"/>
      <c r="B381" s="8"/>
      <c r="C381" s="8"/>
      <c r="D381" s="5" t="s">
        <v>142</v>
      </c>
      <c r="E381" s="7" t="s">
        <v>143</v>
      </c>
      <c r="F381" s="9"/>
      <c r="G381" s="9"/>
      <c r="H381" s="10"/>
      <c r="I381" s="10"/>
      <c r="J381" s="9"/>
      <c r="K381" s="9"/>
      <c r="L381" s="9"/>
    </row>
    <row r="382" spans="1:12" x14ac:dyDescent="0.25">
      <c r="A382" s="8"/>
      <c r="B382" s="8"/>
      <c r="C382" s="8"/>
      <c r="D382" s="5" t="s">
        <v>144</v>
      </c>
      <c r="E382" s="7" t="s">
        <v>145</v>
      </c>
      <c r="F382" s="9"/>
      <c r="G382" s="9"/>
      <c r="H382" s="10"/>
      <c r="I382" s="10"/>
      <c r="J382" s="9"/>
      <c r="K382" s="9"/>
      <c r="L382" s="9"/>
    </row>
    <row r="383" spans="1:12" x14ac:dyDescent="0.25">
      <c r="A383" s="8"/>
      <c r="B383" s="8"/>
      <c r="C383" s="8"/>
      <c r="D383" s="5" t="s">
        <v>146</v>
      </c>
      <c r="E383" s="7" t="s">
        <v>147</v>
      </c>
      <c r="F383" s="9"/>
      <c r="G383" s="9"/>
      <c r="H383" s="10"/>
      <c r="I383" s="10"/>
      <c r="J383" s="9"/>
      <c r="K383" s="9"/>
      <c r="L383" s="9"/>
    </row>
    <row r="384" spans="1:12" x14ac:dyDescent="0.25">
      <c r="A384" s="8"/>
      <c r="B384" s="8"/>
      <c r="C384" s="8"/>
      <c r="D384" s="5" t="s">
        <v>148</v>
      </c>
      <c r="E384" s="7" t="s">
        <v>149</v>
      </c>
      <c r="F384" s="9"/>
      <c r="G384" s="9"/>
      <c r="H384" s="10"/>
      <c r="I384" s="10"/>
      <c r="J384" s="9"/>
      <c r="K384" s="9"/>
      <c r="L384" s="9"/>
    </row>
    <row r="385" spans="1:12" x14ac:dyDescent="0.25">
      <c r="A385" s="8"/>
      <c r="B385" s="8"/>
      <c r="C385" s="8"/>
      <c r="D385" s="5" t="s">
        <v>150</v>
      </c>
      <c r="E385" s="7" t="s">
        <v>151</v>
      </c>
      <c r="F385" s="9"/>
      <c r="G385" s="9"/>
      <c r="H385" s="10"/>
      <c r="I385" s="10"/>
      <c r="J385" s="9"/>
      <c r="K385" s="9"/>
      <c r="L385" s="9"/>
    </row>
    <row r="386" spans="1:12" x14ac:dyDescent="0.25">
      <c r="A386" s="8"/>
      <c r="B386" s="91" t="s">
        <v>152</v>
      </c>
      <c r="C386" s="92" t="s">
        <v>152</v>
      </c>
      <c r="D386" s="92" t="s">
        <v>152</v>
      </c>
      <c r="E386" s="7" t="s">
        <v>153</v>
      </c>
      <c r="F386" s="10"/>
      <c r="G386" s="10"/>
      <c r="H386" s="10"/>
      <c r="I386" s="10"/>
      <c r="J386" s="10"/>
      <c r="K386" s="10"/>
      <c r="L386" s="9"/>
    </row>
    <row r="387" spans="1:12" x14ac:dyDescent="0.25">
      <c r="A387" s="8"/>
      <c r="B387" s="4" t="s">
        <v>7</v>
      </c>
      <c r="C387" s="91" t="s">
        <v>121</v>
      </c>
      <c r="D387" s="92" t="s">
        <v>121</v>
      </c>
      <c r="E387" s="7" t="s">
        <v>154</v>
      </c>
      <c r="F387" s="10"/>
      <c r="G387" s="10"/>
      <c r="H387" s="10"/>
      <c r="I387" s="10"/>
      <c r="J387" s="9"/>
      <c r="K387" s="9"/>
      <c r="L387" s="9"/>
    </row>
    <row r="388" spans="1:12" x14ac:dyDescent="0.25">
      <c r="A388" s="8"/>
      <c r="B388" s="8"/>
      <c r="C388" s="91" t="s">
        <v>155</v>
      </c>
      <c r="D388" s="92" t="s">
        <v>155</v>
      </c>
      <c r="E388" s="7" t="s">
        <v>156</v>
      </c>
      <c r="F388" s="10"/>
      <c r="G388" s="10"/>
      <c r="H388" s="10"/>
      <c r="I388" s="10"/>
      <c r="J388" s="9"/>
      <c r="K388" s="9"/>
      <c r="L388" s="9"/>
    </row>
    <row r="389" spans="1:12" x14ac:dyDescent="0.25">
      <c r="A389" s="8"/>
      <c r="B389" s="8"/>
      <c r="C389" s="91" t="s">
        <v>157</v>
      </c>
      <c r="D389" s="92" t="s">
        <v>157</v>
      </c>
      <c r="E389" s="7" t="s">
        <v>158</v>
      </c>
      <c r="F389" s="10"/>
      <c r="G389" s="10"/>
      <c r="H389" s="10"/>
      <c r="I389" s="10"/>
      <c r="J389" s="9"/>
      <c r="K389" s="9"/>
      <c r="L389" s="9"/>
    </row>
    <row r="390" spans="1:12" x14ac:dyDescent="0.25">
      <c r="A390" s="93" t="s">
        <v>159</v>
      </c>
      <c r="B390" s="94" t="s">
        <v>159</v>
      </c>
      <c r="C390" s="94" t="s">
        <v>159</v>
      </c>
      <c r="D390" s="94" t="s">
        <v>159</v>
      </c>
      <c r="E390" s="7" t="s">
        <v>160</v>
      </c>
      <c r="F390" s="10"/>
      <c r="G390" s="10"/>
      <c r="H390" s="10"/>
      <c r="I390" s="10"/>
      <c r="J390" s="9"/>
      <c r="K390" s="24">
        <f>SUM(K391,K400:K401)</f>
        <v>0</v>
      </c>
      <c r="L390" s="9"/>
    </row>
    <row r="391" spans="1:12" x14ac:dyDescent="0.25">
      <c r="A391" s="4" t="s">
        <v>7</v>
      </c>
      <c r="B391" s="91" t="s">
        <v>161</v>
      </c>
      <c r="C391" s="92" t="s">
        <v>161</v>
      </c>
      <c r="D391" s="92" t="s">
        <v>161</v>
      </c>
      <c r="E391" s="7" t="s">
        <v>162</v>
      </c>
      <c r="F391" s="9"/>
      <c r="G391" s="9"/>
      <c r="H391" s="9"/>
      <c r="I391" s="9"/>
      <c r="J391" s="9"/>
      <c r="K391" s="24">
        <f>SUM(K392:K393,K397:K399)</f>
        <v>0</v>
      </c>
      <c r="L391" s="9"/>
    </row>
    <row r="392" spans="1:12" x14ac:dyDescent="0.25">
      <c r="A392" s="8"/>
      <c r="B392" s="4" t="s">
        <v>7</v>
      </c>
      <c r="C392" s="91" t="s">
        <v>163</v>
      </c>
      <c r="D392" s="92" t="s">
        <v>163</v>
      </c>
      <c r="E392" s="7" t="s">
        <v>164</v>
      </c>
      <c r="F392" s="10"/>
      <c r="G392" s="10"/>
      <c r="H392" s="10"/>
      <c r="I392" s="10"/>
      <c r="J392" s="10"/>
      <c r="K392" s="10"/>
      <c r="L392" s="9"/>
    </row>
    <row r="393" spans="1:12" x14ac:dyDescent="0.25">
      <c r="A393" s="8"/>
      <c r="B393" s="8"/>
      <c r="C393" s="91" t="s">
        <v>165</v>
      </c>
      <c r="D393" s="92" t="s">
        <v>165</v>
      </c>
      <c r="E393" s="7" t="s">
        <v>166</v>
      </c>
      <c r="F393" s="10"/>
      <c r="G393" s="10"/>
      <c r="H393" s="10"/>
      <c r="I393" s="10"/>
      <c r="J393" s="10"/>
      <c r="K393" s="24">
        <f>SUM(K394:K396)</f>
        <v>0</v>
      </c>
      <c r="L393" s="9"/>
    </row>
    <row r="394" spans="1:12" x14ac:dyDescent="0.25">
      <c r="A394" s="8"/>
      <c r="B394" s="8"/>
      <c r="C394" s="4" t="s">
        <v>7</v>
      </c>
      <c r="D394" s="5" t="s">
        <v>167</v>
      </c>
      <c r="E394" s="7" t="s">
        <v>168</v>
      </c>
      <c r="F394" s="10"/>
      <c r="G394" s="10"/>
      <c r="H394" s="10"/>
      <c r="I394" s="10"/>
      <c r="J394" s="10"/>
      <c r="K394" s="10"/>
      <c r="L394" s="9"/>
    </row>
    <row r="395" spans="1:12" x14ac:dyDescent="0.25">
      <c r="A395" s="8"/>
      <c r="B395" s="8"/>
      <c r="C395" s="8"/>
      <c r="D395" s="5" t="s">
        <v>169</v>
      </c>
      <c r="E395" s="7" t="s">
        <v>170</v>
      </c>
      <c r="F395" s="10"/>
      <c r="G395" s="10"/>
      <c r="H395" s="10"/>
      <c r="I395" s="10"/>
      <c r="J395" s="10"/>
      <c r="K395" s="10"/>
      <c r="L395" s="9"/>
    </row>
    <row r="396" spans="1:12" x14ac:dyDescent="0.25">
      <c r="A396" s="8"/>
      <c r="B396" s="8"/>
      <c r="C396" s="8"/>
      <c r="D396" s="5" t="s">
        <v>171</v>
      </c>
      <c r="E396" s="7" t="s">
        <v>172</v>
      </c>
      <c r="F396" s="10"/>
      <c r="G396" s="10"/>
      <c r="H396" s="10"/>
      <c r="I396" s="10"/>
      <c r="J396" s="10"/>
      <c r="K396" s="10"/>
      <c r="L396" s="9"/>
    </row>
    <row r="397" spans="1:12" x14ac:dyDescent="0.25">
      <c r="A397" s="8"/>
      <c r="B397" s="8"/>
      <c r="C397" s="91" t="s">
        <v>173</v>
      </c>
      <c r="D397" s="92" t="s">
        <v>173</v>
      </c>
      <c r="E397" s="7" t="s">
        <v>174</v>
      </c>
      <c r="F397" s="10"/>
      <c r="G397" s="10"/>
      <c r="H397" s="10"/>
      <c r="I397" s="10"/>
      <c r="J397" s="10"/>
      <c r="K397" s="24">
        <f>J397*0.08</f>
        <v>0</v>
      </c>
      <c r="L397" s="9"/>
    </row>
    <row r="398" spans="1:12" x14ac:dyDescent="0.25">
      <c r="A398" s="8"/>
      <c r="B398" s="8"/>
      <c r="C398" s="91" t="s">
        <v>175</v>
      </c>
      <c r="D398" s="92" t="s">
        <v>175</v>
      </c>
      <c r="E398" s="7" t="s">
        <v>176</v>
      </c>
      <c r="F398" s="10"/>
      <c r="G398" s="10"/>
      <c r="H398" s="10"/>
      <c r="I398" s="10"/>
      <c r="J398" s="10"/>
      <c r="K398" s="24">
        <f>J398*0.12</f>
        <v>0</v>
      </c>
      <c r="L398" s="9"/>
    </row>
    <row r="399" spans="1:12" x14ac:dyDescent="0.25">
      <c r="A399" s="8"/>
      <c r="B399" s="8"/>
      <c r="C399" s="91" t="s">
        <v>177</v>
      </c>
      <c r="D399" s="92" t="s">
        <v>177</v>
      </c>
      <c r="E399" s="7" t="s">
        <v>178</v>
      </c>
      <c r="F399" s="10"/>
      <c r="G399" s="10"/>
      <c r="H399" s="10"/>
      <c r="I399" s="10"/>
      <c r="J399" s="10"/>
      <c r="K399" s="10"/>
      <c r="L399" s="9"/>
    </row>
    <row r="400" spans="1:12" x14ac:dyDescent="0.25">
      <c r="A400" s="8"/>
      <c r="B400" s="91" t="s">
        <v>179</v>
      </c>
      <c r="C400" s="92" t="s">
        <v>179</v>
      </c>
      <c r="D400" s="92" t="s">
        <v>179</v>
      </c>
      <c r="E400" s="7" t="s">
        <v>180</v>
      </c>
      <c r="F400" s="9"/>
      <c r="G400" s="9"/>
      <c r="H400" s="9"/>
      <c r="I400" s="9"/>
      <c r="J400" s="9"/>
      <c r="K400" s="10"/>
      <c r="L400" s="9"/>
    </row>
    <row r="401" spans="1:12" x14ac:dyDescent="0.25">
      <c r="A401" s="8"/>
      <c r="B401" s="91" t="s">
        <v>181</v>
      </c>
      <c r="C401" s="92" t="s">
        <v>181</v>
      </c>
      <c r="D401" s="92" t="s">
        <v>181</v>
      </c>
      <c r="E401" s="7" t="s">
        <v>182</v>
      </c>
      <c r="F401" s="9"/>
      <c r="G401" s="9"/>
      <c r="H401" s="9"/>
      <c r="I401" s="9"/>
      <c r="J401" s="9"/>
      <c r="K401" s="10"/>
      <c r="L401" s="9"/>
    </row>
    <row r="402" spans="1:12" x14ac:dyDescent="0.25">
      <c r="A402" s="93" t="s">
        <v>183</v>
      </c>
      <c r="B402" s="94" t="s">
        <v>183</v>
      </c>
      <c r="C402" s="94" t="s">
        <v>183</v>
      </c>
      <c r="D402" s="94" t="s">
        <v>183</v>
      </c>
      <c r="E402" s="7" t="s">
        <v>184</v>
      </c>
      <c r="F402" s="9"/>
      <c r="G402" s="9"/>
      <c r="H402" s="9"/>
      <c r="I402" s="9"/>
      <c r="J402" s="9"/>
      <c r="K402" s="24">
        <f>SUM(K403:K407)</f>
        <v>0</v>
      </c>
      <c r="L402" s="9"/>
    </row>
    <row r="403" spans="1:12" x14ac:dyDescent="0.25">
      <c r="A403" s="4" t="s">
        <v>7</v>
      </c>
      <c r="B403" s="91" t="s">
        <v>185</v>
      </c>
      <c r="C403" s="92" t="s">
        <v>185</v>
      </c>
      <c r="D403" s="92" t="s">
        <v>185</v>
      </c>
      <c r="E403" s="7" t="s">
        <v>186</v>
      </c>
      <c r="F403" s="9"/>
      <c r="G403" s="9"/>
      <c r="H403" s="9"/>
      <c r="I403" s="9"/>
      <c r="J403" s="9"/>
      <c r="K403" s="10"/>
      <c r="L403" s="9"/>
    </row>
    <row r="404" spans="1:12" x14ac:dyDescent="0.25">
      <c r="A404" s="8"/>
      <c r="B404" s="91" t="s">
        <v>187</v>
      </c>
      <c r="C404" s="92" t="s">
        <v>187</v>
      </c>
      <c r="D404" s="92" t="s">
        <v>187</v>
      </c>
      <c r="E404" s="7" t="s">
        <v>188</v>
      </c>
      <c r="F404" s="9"/>
      <c r="G404" s="9"/>
      <c r="H404" s="9"/>
      <c r="I404" s="9"/>
      <c r="J404" s="9"/>
      <c r="K404" s="10"/>
      <c r="L404" s="9"/>
    </row>
    <row r="405" spans="1:12" x14ac:dyDescent="0.25">
      <c r="A405" s="8"/>
      <c r="B405" s="91" t="s">
        <v>189</v>
      </c>
      <c r="C405" s="92" t="s">
        <v>189</v>
      </c>
      <c r="D405" s="92" t="s">
        <v>189</v>
      </c>
      <c r="E405" s="7" t="s">
        <v>190</v>
      </c>
      <c r="F405" s="9"/>
      <c r="G405" s="9"/>
      <c r="H405" s="9"/>
      <c r="I405" s="9"/>
      <c r="J405" s="9"/>
      <c r="K405" s="10"/>
      <c r="L405" s="9"/>
    </row>
    <row r="406" spans="1:12" x14ac:dyDescent="0.25">
      <c r="A406" s="8"/>
      <c r="B406" s="91" t="s">
        <v>191</v>
      </c>
      <c r="C406" s="92" t="s">
        <v>191</v>
      </c>
      <c r="D406" s="92" t="s">
        <v>191</v>
      </c>
      <c r="E406" s="7" t="s">
        <v>192</v>
      </c>
      <c r="F406" s="9"/>
      <c r="G406" s="9"/>
      <c r="H406" s="9"/>
      <c r="I406" s="9"/>
      <c r="J406" s="9"/>
      <c r="K406" s="10"/>
      <c r="L406" s="9"/>
    </row>
    <row r="407" spans="1:12" x14ac:dyDescent="0.25">
      <c r="A407" s="8"/>
      <c r="B407" s="91" t="s">
        <v>193</v>
      </c>
      <c r="C407" s="92" t="s">
        <v>193</v>
      </c>
      <c r="D407" s="92" t="s">
        <v>193</v>
      </c>
      <c r="E407" s="7" t="s">
        <v>194</v>
      </c>
      <c r="F407" s="9"/>
      <c r="G407" s="9"/>
      <c r="H407" s="9"/>
      <c r="I407" s="9"/>
      <c r="J407" s="9"/>
      <c r="K407" s="10"/>
      <c r="L407" s="9"/>
    </row>
    <row r="409" spans="1:12" x14ac:dyDescent="0.25">
      <c r="A409" s="3" t="s">
        <v>96</v>
      </c>
      <c r="B409" t="s">
        <v>202</v>
      </c>
    </row>
    <row r="410" spans="1:12" x14ac:dyDescent="0.25">
      <c r="A410" s="95" t="s">
        <v>16</v>
      </c>
      <c r="B410" s="96" t="s">
        <v>16</v>
      </c>
      <c r="C410" s="96" t="s">
        <v>16</v>
      </c>
      <c r="D410" s="96" t="s">
        <v>16</v>
      </c>
      <c r="E410" s="97" t="s">
        <v>16</v>
      </c>
      <c r="F410" s="104" t="s">
        <v>98</v>
      </c>
      <c r="G410" s="105" t="s">
        <v>98</v>
      </c>
      <c r="H410" s="105" t="s">
        <v>98</v>
      </c>
      <c r="I410" s="105" t="s">
        <v>98</v>
      </c>
      <c r="J410" s="105" t="s">
        <v>98</v>
      </c>
      <c r="K410" s="41" t="s">
        <v>99</v>
      </c>
      <c r="L410" s="41" t="s">
        <v>100</v>
      </c>
    </row>
    <row r="411" spans="1:12" x14ac:dyDescent="0.25">
      <c r="A411" s="98" t="s">
        <v>16</v>
      </c>
      <c r="B411" s="99" t="s">
        <v>16</v>
      </c>
      <c r="C411" s="99" t="s">
        <v>16</v>
      </c>
      <c r="D411" s="99" t="s">
        <v>16</v>
      </c>
      <c r="E411" s="100" t="s">
        <v>16</v>
      </c>
      <c r="F411" s="104" t="s">
        <v>101</v>
      </c>
      <c r="G411" s="105" t="s">
        <v>101</v>
      </c>
      <c r="H411" s="104" t="s">
        <v>102</v>
      </c>
      <c r="I411" s="105" t="s">
        <v>102</v>
      </c>
      <c r="J411" s="41" t="s">
        <v>103</v>
      </c>
      <c r="K411" s="45"/>
      <c r="L411" s="45"/>
    </row>
    <row r="412" spans="1:12" x14ac:dyDescent="0.25">
      <c r="A412" s="98" t="s">
        <v>16</v>
      </c>
      <c r="B412" s="99" t="s">
        <v>16</v>
      </c>
      <c r="C412" s="99" t="s">
        <v>16</v>
      </c>
      <c r="D412" s="99" t="s">
        <v>16</v>
      </c>
      <c r="E412" s="100" t="s">
        <v>16</v>
      </c>
      <c r="F412" s="41" t="s">
        <v>104</v>
      </c>
      <c r="G412" s="41" t="s">
        <v>105</v>
      </c>
      <c r="H412" s="41" t="s">
        <v>104</v>
      </c>
      <c r="I412" s="41" t="s">
        <v>105</v>
      </c>
      <c r="J412" s="45"/>
      <c r="K412" s="45"/>
      <c r="L412" s="45"/>
    </row>
    <row r="413" spans="1:12" x14ac:dyDescent="0.25">
      <c r="A413" s="101" t="s">
        <v>16</v>
      </c>
      <c r="B413" s="102" t="s">
        <v>16</v>
      </c>
      <c r="C413" s="102" t="s">
        <v>16</v>
      </c>
      <c r="D413" s="102" t="s">
        <v>16</v>
      </c>
      <c r="E413" s="103" t="s">
        <v>16</v>
      </c>
      <c r="F413" s="7" t="s">
        <v>106</v>
      </c>
      <c r="G413" s="7" t="s">
        <v>107</v>
      </c>
      <c r="H413" s="7" t="s">
        <v>108</v>
      </c>
      <c r="I413" s="7" t="s">
        <v>109</v>
      </c>
      <c r="J413" s="7" t="s">
        <v>110</v>
      </c>
      <c r="K413" s="7" t="s">
        <v>111</v>
      </c>
      <c r="L413" s="7" t="s">
        <v>112</v>
      </c>
    </row>
    <row r="414" spans="1:12" x14ac:dyDescent="0.25">
      <c r="A414" s="93" t="s">
        <v>113</v>
      </c>
      <c r="B414" s="94" t="s">
        <v>113</v>
      </c>
      <c r="C414" s="94" t="s">
        <v>113</v>
      </c>
      <c r="D414" s="94" t="s">
        <v>113</v>
      </c>
      <c r="E414" s="7" t="s">
        <v>106</v>
      </c>
      <c r="F414" s="9"/>
      <c r="G414" s="9"/>
      <c r="H414" s="9"/>
      <c r="I414" s="9"/>
      <c r="J414" s="9"/>
      <c r="K414" s="24">
        <f>SUM(K415,K441,K453)</f>
        <v>0</v>
      </c>
      <c r="L414" s="24">
        <f>K414*12.5</f>
        <v>0</v>
      </c>
    </row>
    <row r="415" spans="1:12" x14ac:dyDescent="0.25">
      <c r="A415" s="93" t="s">
        <v>114</v>
      </c>
      <c r="B415" s="94" t="s">
        <v>114</v>
      </c>
      <c r="C415" s="94" t="s">
        <v>114</v>
      </c>
      <c r="D415" s="94" t="s">
        <v>114</v>
      </c>
      <c r="E415" s="7" t="s">
        <v>115</v>
      </c>
      <c r="F415" s="9"/>
      <c r="G415" s="9"/>
      <c r="H415" s="9"/>
      <c r="I415" s="9"/>
      <c r="J415" s="9"/>
      <c r="K415" s="24">
        <f>K418+K437</f>
        <v>0</v>
      </c>
      <c r="L415" s="9"/>
    </row>
    <row r="416" spans="1:12" x14ac:dyDescent="0.25">
      <c r="A416" s="4" t="s">
        <v>7</v>
      </c>
      <c r="B416" s="91" t="s">
        <v>116</v>
      </c>
      <c r="C416" s="92" t="s">
        <v>116</v>
      </c>
      <c r="D416" s="92" t="s">
        <v>116</v>
      </c>
      <c r="E416" s="7" t="s">
        <v>117</v>
      </c>
      <c r="F416" s="10"/>
      <c r="G416" s="10"/>
      <c r="H416" s="9"/>
      <c r="I416" s="9"/>
      <c r="J416" s="9"/>
      <c r="K416" s="9"/>
      <c r="L416" s="9"/>
    </row>
    <row r="417" spans="1:12" x14ac:dyDescent="0.25">
      <c r="A417" s="8"/>
      <c r="B417" s="91" t="s">
        <v>118</v>
      </c>
      <c r="C417" s="92" t="s">
        <v>118</v>
      </c>
      <c r="D417" s="92" t="s">
        <v>118</v>
      </c>
      <c r="E417" s="7" t="s">
        <v>119</v>
      </c>
      <c r="F417" s="10"/>
      <c r="G417" s="10"/>
      <c r="H417" s="9"/>
      <c r="I417" s="9"/>
      <c r="J417" s="9"/>
      <c r="K417" s="9"/>
      <c r="L417" s="9"/>
    </row>
    <row r="418" spans="1:12" x14ac:dyDescent="0.25">
      <c r="A418" s="8"/>
      <c r="B418" s="91" t="s">
        <v>120</v>
      </c>
      <c r="C418" s="92" t="s">
        <v>120</v>
      </c>
      <c r="D418" s="92" t="s">
        <v>120</v>
      </c>
      <c r="E418" s="7" t="s">
        <v>107</v>
      </c>
      <c r="F418" s="24">
        <f>F419+F424+F428</f>
        <v>0</v>
      </c>
      <c r="G418" s="24">
        <f>G419+G424+G428</f>
        <v>0</v>
      </c>
      <c r="H418" s="24">
        <f t="shared" ref="H418" si="74">H419+H424+H428</f>
        <v>0</v>
      </c>
      <c r="I418" s="24">
        <f t="shared" ref="I418" si="75">I419+I424+I428</f>
        <v>0</v>
      </c>
      <c r="J418" s="10"/>
      <c r="K418" s="10"/>
      <c r="L418" s="9"/>
    </row>
    <row r="419" spans="1:12" x14ac:dyDescent="0.25">
      <c r="A419" s="8"/>
      <c r="B419" s="4" t="s">
        <v>7</v>
      </c>
      <c r="C419" s="91" t="s">
        <v>121</v>
      </c>
      <c r="D419" s="92" t="s">
        <v>121</v>
      </c>
      <c r="E419" s="7" t="s">
        <v>108</v>
      </c>
      <c r="F419" s="10"/>
      <c r="G419" s="10"/>
      <c r="H419" s="24">
        <f>SUM(H420:H423)</f>
        <v>0</v>
      </c>
      <c r="I419" s="24">
        <f>SUM(I420:I423)</f>
        <v>0</v>
      </c>
      <c r="J419" s="9"/>
      <c r="K419" s="9"/>
      <c r="L419" s="9"/>
    </row>
    <row r="420" spans="1:12" x14ac:dyDescent="0.25">
      <c r="A420" s="8"/>
      <c r="B420" s="8"/>
      <c r="C420" s="4" t="s">
        <v>7</v>
      </c>
      <c r="D420" s="5" t="s">
        <v>122</v>
      </c>
      <c r="E420" s="7" t="s">
        <v>109</v>
      </c>
      <c r="F420" s="9"/>
      <c r="G420" s="9"/>
      <c r="H420" s="10"/>
      <c r="I420" s="10"/>
      <c r="J420" s="9"/>
      <c r="K420" s="9"/>
      <c r="L420" s="9"/>
    </row>
    <row r="421" spans="1:12" x14ac:dyDescent="0.25">
      <c r="A421" s="8"/>
      <c r="B421" s="8"/>
      <c r="C421" s="8"/>
      <c r="D421" s="5" t="s">
        <v>123</v>
      </c>
      <c r="E421" s="7" t="s">
        <v>110</v>
      </c>
      <c r="F421" s="9"/>
      <c r="G421" s="9"/>
      <c r="H421" s="10"/>
      <c r="I421" s="10"/>
      <c r="J421" s="9"/>
      <c r="K421" s="9"/>
      <c r="L421" s="9"/>
    </row>
    <row r="422" spans="1:12" x14ac:dyDescent="0.25">
      <c r="A422" s="8"/>
      <c r="B422" s="8"/>
      <c r="C422" s="8"/>
      <c r="D422" s="5" t="s">
        <v>124</v>
      </c>
      <c r="E422" s="7" t="s">
        <v>111</v>
      </c>
      <c r="F422" s="9"/>
      <c r="G422" s="9"/>
      <c r="H422" s="10"/>
      <c r="I422" s="10"/>
      <c r="J422" s="9"/>
      <c r="K422" s="9"/>
      <c r="L422" s="9"/>
    </row>
    <row r="423" spans="1:12" x14ac:dyDescent="0.25">
      <c r="A423" s="8"/>
      <c r="B423" s="8"/>
      <c r="C423" s="8"/>
      <c r="D423" s="5" t="s">
        <v>125</v>
      </c>
      <c r="E423" s="7" t="s">
        <v>112</v>
      </c>
      <c r="F423" s="9"/>
      <c r="G423" s="9"/>
      <c r="H423" s="10"/>
      <c r="I423" s="10"/>
      <c r="J423" s="9"/>
      <c r="K423" s="9"/>
      <c r="L423" s="9"/>
    </row>
    <row r="424" spans="1:12" x14ac:dyDescent="0.25">
      <c r="A424" s="8"/>
      <c r="B424" s="8"/>
      <c r="C424" s="91" t="s">
        <v>126</v>
      </c>
      <c r="D424" s="92" t="s">
        <v>126</v>
      </c>
      <c r="E424" s="7" t="s">
        <v>127</v>
      </c>
      <c r="F424" s="10"/>
      <c r="G424" s="10"/>
      <c r="H424" s="24">
        <f>SUM(H425:H427)</f>
        <v>0</v>
      </c>
      <c r="I424" s="24">
        <f>SUM(I425:I427)</f>
        <v>0</v>
      </c>
      <c r="J424" s="9"/>
      <c r="K424" s="9"/>
      <c r="L424" s="9"/>
    </row>
    <row r="425" spans="1:12" x14ac:dyDescent="0.25">
      <c r="A425" s="8"/>
      <c r="B425" s="8"/>
      <c r="C425" s="4" t="s">
        <v>7</v>
      </c>
      <c r="D425" s="5" t="s">
        <v>128</v>
      </c>
      <c r="E425" s="7" t="s">
        <v>129</v>
      </c>
      <c r="F425" s="9"/>
      <c r="G425" s="9"/>
      <c r="H425" s="10"/>
      <c r="I425" s="10"/>
      <c r="J425" s="9"/>
      <c r="K425" s="9"/>
      <c r="L425" s="9"/>
    </row>
    <row r="426" spans="1:12" x14ac:dyDescent="0.25">
      <c r="A426" s="8"/>
      <c r="B426" s="8"/>
      <c r="C426" s="8"/>
      <c r="D426" s="5" t="s">
        <v>130</v>
      </c>
      <c r="E426" s="7" t="s">
        <v>131</v>
      </c>
      <c r="F426" s="9"/>
      <c r="G426" s="9"/>
      <c r="H426" s="10"/>
      <c r="I426" s="10"/>
      <c r="J426" s="9"/>
      <c r="K426" s="9"/>
      <c r="L426" s="9"/>
    </row>
    <row r="427" spans="1:12" x14ac:dyDescent="0.25">
      <c r="A427" s="8"/>
      <c r="B427" s="8"/>
      <c r="C427" s="8"/>
      <c r="D427" s="5" t="s">
        <v>132</v>
      </c>
      <c r="E427" s="7" t="s">
        <v>133</v>
      </c>
      <c r="F427" s="9"/>
      <c r="G427" s="9"/>
      <c r="H427" s="10"/>
      <c r="I427" s="10"/>
      <c r="J427" s="9"/>
      <c r="K427" s="9"/>
      <c r="L427" s="9"/>
    </row>
    <row r="428" spans="1:12" x14ac:dyDescent="0.25">
      <c r="A428" s="8"/>
      <c r="B428" s="8"/>
      <c r="C428" s="91" t="s">
        <v>134</v>
      </c>
      <c r="D428" s="92" t="s">
        <v>134</v>
      </c>
      <c r="E428" s="7" t="s">
        <v>135</v>
      </c>
      <c r="F428" s="10"/>
      <c r="G428" s="10"/>
      <c r="H428" s="24">
        <f>SUM(H429:H436)</f>
        <v>0</v>
      </c>
      <c r="I428" s="24">
        <f>SUM(I429:I436)</f>
        <v>0</v>
      </c>
      <c r="J428" s="9"/>
      <c r="K428" s="9"/>
      <c r="L428" s="9"/>
    </row>
    <row r="429" spans="1:12" x14ac:dyDescent="0.25">
      <c r="A429" s="8"/>
      <c r="B429" s="8"/>
      <c r="C429" s="4" t="s">
        <v>7</v>
      </c>
      <c r="D429" s="5" t="s">
        <v>136</v>
      </c>
      <c r="E429" s="7" t="s">
        <v>137</v>
      </c>
      <c r="F429" s="9"/>
      <c r="G429" s="9"/>
      <c r="H429" s="10"/>
      <c r="I429" s="10"/>
      <c r="J429" s="9"/>
      <c r="K429" s="9"/>
      <c r="L429" s="9"/>
    </row>
    <row r="430" spans="1:12" x14ac:dyDescent="0.25">
      <c r="A430" s="8"/>
      <c r="B430" s="8"/>
      <c r="C430" s="8"/>
      <c r="D430" s="5" t="s">
        <v>138</v>
      </c>
      <c r="E430" s="7" t="s">
        <v>139</v>
      </c>
      <c r="F430" s="9"/>
      <c r="G430" s="9"/>
      <c r="H430" s="10"/>
      <c r="I430" s="10"/>
      <c r="J430" s="9"/>
      <c r="K430" s="9"/>
      <c r="L430" s="9"/>
    </row>
    <row r="431" spans="1:12" x14ac:dyDescent="0.25">
      <c r="A431" s="8"/>
      <c r="B431" s="8"/>
      <c r="C431" s="8"/>
      <c r="D431" s="5" t="s">
        <v>140</v>
      </c>
      <c r="E431" s="7" t="s">
        <v>141</v>
      </c>
      <c r="F431" s="9"/>
      <c r="G431" s="9"/>
      <c r="H431" s="10"/>
      <c r="I431" s="10"/>
      <c r="J431" s="9"/>
      <c r="K431" s="9"/>
      <c r="L431" s="9"/>
    </row>
    <row r="432" spans="1:12" x14ac:dyDescent="0.25">
      <c r="A432" s="8"/>
      <c r="B432" s="8"/>
      <c r="C432" s="8"/>
      <c r="D432" s="5" t="s">
        <v>142</v>
      </c>
      <c r="E432" s="7" t="s">
        <v>143</v>
      </c>
      <c r="F432" s="9"/>
      <c r="G432" s="9"/>
      <c r="H432" s="10"/>
      <c r="I432" s="10"/>
      <c r="J432" s="9"/>
      <c r="K432" s="9"/>
      <c r="L432" s="9"/>
    </row>
    <row r="433" spans="1:12" x14ac:dyDescent="0.25">
      <c r="A433" s="8"/>
      <c r="B433" s="8"/>
      <c r="C433" s="8"/>
      <c r="D433" s="5" t="s">
        <v>144</v>
      </c>
      <c r="E433" s="7" t="s">
        <v>145</v>
      </c>
      <c r="F433" s="9"/>
      <c r="G433" s="9"/>
      <c r="H433" s="10"/>
      <c r="I433" s="10"/>
      <c r="J433" s="9"/>
      <c r="K433" s="9"/>
      <c r="L433" s="9"/>
    </row>
    <row r="434" spans="1:12" x14ac:dyDescent="0.25">
      <c r="A434" s="8"/>
      <c r="B434" s="8"/>
      <c r="C434" s="8"/>
      <c r="D434" s="5" t="s">
        <v>146</v>
      </c>
      <c r="E434" s="7" t="s">
        <v>147</v>
      </c>
      <c r="F434" s="9"/>
      <c r="G434" s="9"/>
      <c r="H434" s="10"/>
      <c r="I434" s="10"/>
      <c r="J434" s="9"/>
      <c r="K434" s="9"/>
      <c r="L434" s="9"/>
    </row>
    <row r="435" spans="1:12" x14ac:dyDescent="0.25">
      <c r="A435" s="8"/>
      <c r="B435" s="8"/>
      <c r="C435" s="8"/>
      <c r="D435" s="5" t="s">
        <v>148</v>
      </c>
      <c r="E435" s="7" t="s">
        <v>149</v>
      </c>
      <c r="F435" s="9"/>
      <c r="G435" s="9"/>
      <c r="H435" s="10"/>
      <c r="I435" s="10"/>
      <c r="J435" s="9"/>
      <c r="K435" s="9"/>
      <c r="L435" s="9"/>
    </row>
    <row r="436" spans="1:12" x14ac:dyDescent="0.25">
      <c r="A436" s="8"/>
      <c r="B436" s="8"/>
      <c r="C436" s="8"/>
      <c r="D436" s="5" t="s">
        <v>150</v>
      </c>
      <c r="E436" s="7" t="s">
        <v>151</v>
      </c>
      <c r="F436" s="9"/>
      <c r="G436" s="9"/>
      <c r="H436" s="10"/>
      <c r="I436" s="10"/>
      <c r="J436" s="9"/>
      <c r="K436" s="9"/>
      <c r="L436" s="9"/>
    </row>
    <row r="437" spans="1:12" x14ac:dyDescent="0.25">
      <c r="A437" s="8"/>
      <c r="B437" s="91" t="s">
        <v>152</v>
      </c>
      <c r="C437" s="92" t="s">
        <v>152</v>
      </c>
      <c r="D437" s="92" t="s">
        <v>152</v>
      </c>
      <c r="E437" s="7" t="s">
        <v>153</v>
      </c>
      <c r="F437" s="10"/>
      <c r="G437" s="10"/>
      <c r="H437" s="10"/>
      <c r="I437" s="10"/>
      <c r="J437" s="10"/>
      <c r="K437" s="10"/>
      <c r="L437" s="9"/>
    </row>
    <row r="438" spans="1:12" x14ac:dyDescent="0.25">
      <c r="A438" s="8"/>
      <c r="B438" s="4" t="s">
        <v>7</v>
      </c>
      <c r="C438" s="91" t="s">
        <v>121</v>
      </c>
      <c r="D438" s="92" t="s">
        <v>121</v>
      </c>
      <c r="E438" s="7" t="s">
        <v>154</v>
      </c>
      <c r="F438" s="10"/>
      <c r="G438" s="10"/>
      <c r="H438" s="10"/>
      <c r="I438" s="10"/>
      <c r="J438" s="9"/>
      <c r="K438" s="9"/>
      <c r="L438" s="9"/>
    </row>
    <row r="439" spans="1:12" x14ac:dyDescent="0.25">
      <c r="A439" s="8"/>
      <c r="B439" s="8"/>
      <c r="C439" s="91" t="s">
        <v>155</v>
      </c>
      <c r="D439" s="92" t="s">
        <v>155</v>
      </c>
      <c r="E439" s="7" t="s">
        <v>156</v>
      </c>
      <c r="F439" s="10"/>
      <c r="G439" s="10"/>
      <c r="H439" s="10"/>
      <c r="I439" s="10"/>
      <c r="J439" s="9"/>
      <c r="K439" s="9"/>
      <c r="L439" s="9"/>
    </row>
    <row r="440" spans="1:12" x14ac:dyDescent="0.25">
      <c r="A440" s="8"/>
      <c r="B440" s="8"/>
      <c r="C440" s="91" t="s">
        <v>157</v>
      </c>
      <c r="D440" s="92" t="s">
        <v>157</v>
      </c>
      <c r="E440" s="7" t="s">
        <v>158</v>
      </c>
      <c r="F440" s="10"/>
      <c r="G440" s="10"/>
      <c r="H440" s="10"/>
      <c r="I440" s="10"/>
      <c r="J440" s="9"/>
      <c r="K440" s="9"/>
      <c r="L440" s="9"/>
    </row>
    <row r="441" spans="1:12" x14ac:dyDescent="0.25">
      <c r="A441" s="93" t="s">
        <v>159</v>
      </c>
      <c r="B441" s="94" t="s">
        <v>159</v>
      </c>
      <c r="C441" s="94" t="s">
        <v>159</v>
      </c>
      <c r="D441" s="94" t="s">
        <v>159</v>
      </c>
      <c r="E441" s="7" t="s">
        <v>160</v>
      </c>
      <c r="F441" s="10"/>
      <c r="G441" s="10"/>
      <c r="H441" s="10"/>
      <c r="I441" s="10"/>
      <c r="J441" s="9"/>
      <c r="K441" s="24">
        <f>SUM(K442,K451:K452)</f>
        <v>0</v>
      </c>
      <c r="L441" s="9"/>
    </row>
    <row r="442" spans="1:12" x14ac:dyDescent="0.25">
      <c r="A442" s="4" t="s">
        <v>7</v>
      </c>
      <c r="B442" s="91" t="s">
        <v>161</v>
      </c>
      <c r="C442" s="92" t="s">
        <v>161</v>
      </c>
      <c r="D442" s="92" t="s">
        <v>161</v>
      </c>
      <c r="E442" s="7" t="s">
        <v>162</v>
      </c>
      <c r="F442" s="9"/>
      <c r="G442" s="9"/>
      <c r="H442" s="9"/>
      <c r="I442" s="9"/>
      <c r="J442" s="9"/>
      <c r="K442" s="24">
        <f>SUM(K443:K444,K448:K450)</f>
        <v>0</v>
      </c>
      <c r="L442" s="9"/>
    </row>
    <row r="443" spans="1:12" x14ac:dyDescent="0.25">
      <c r="A443" s="8"/>
      <c r="B443" s="4" t="s">
        <v>7</v>
      </c>
      <c r="C443" s="91" t="s">
        <v>163</v>
      </c>
      <c r="D443" s="92" t="s">
        <v>163</v>
      </c>
      <c r="E443" s="7" t="s">
        <v>164</v>
      </c>
      <c r="F443" s="10"/>
      <c r="G443" s="10"/>
      <c r="H443" s="10"/>
      <c r="I443" s="10"/>
      <c r="J443" s="10"/>
      <c r="K443" s="10"/>
      <c r="L443" s="9"/>
    </row>
    <row r="444" spans="1:12" x14ac:dyDescent="0.25">
      <c r="A444" s="8"/>
      <c r="B444" s="8"/>
      <c r="C444" s="91" t="s">
        <v>165</v>
      </c>
      <c r="D444" s="92" t="s">
        <v>165</v>
      </c>
      <c r="E444" s="7" t="s">
        <v>166</v>
      </c>
      <c r="F444" s="10"/>
      <c r="G444" s="10"/>
      <c r="H444" s="10"/>
      <c r="I444" s="10"/>
      <c r="J444" s="10"/>
      <c r="K444" s="24">
        <f>SUM(K445:K447)</f>
        <v>0</v>
      </c>
      <c r="L444" s="9"/>
    </row>
    <row r="445" spans="1:12" x14ac:dyDescent="0.25">
      <c r="A445" s="8"/>
      <c r="B445" s="8"/>
      <c r="C445" s="4" t="s">
        <v>7</v>
      </c>
      <c r="D445" s="5" t="s">
        <v>167</v>
      </c>
      <c r="E445" s="7" t="s">
        <v>168</v>
      </c>
      <c r="F445" s="10"/>
      <c r="G445" s="10"/>
      <c r="H445" s="10"/>
      <c r="I445" s="10"/>
      <c r="J445" s="10"/>
      <c r="K445" s="10"/>
      <c r="L445" s="9"/>
    </row>
    <row r="446" spans="1:12" x14ac:dyDescent="0.25">
      <c r="A446" s="8"/>
      <c r="B446" s="8"/>
      <c r="C446" s="8"/>
      <c r="D446" s="5" t="s">
        <v>169</v>
      </c>
      <c r="E446" s="7" t="s">
        <v>170</v>
      </c>
      <c r="F446" s="10"/>
      <c r="G446" s="10"/>
      <c r="H446" s="10"/>
      <c r="I446" s="10"/>
      <c r="J446" s="10"/>
      <c r="K446" s="10"/>
      <c r="L446" s="9"/>
    </row>
    <row r="447" spans="1:12" x14ac:dyDescent="0.25">
      <c r="A447" s="8"/>
      <c r="B447" s="8"/>
      <c r="C447" s="8"/>
      <c r="D447" s="5" t="s">
        <v>171</v>
      </c>
      <c r="E447" s="7" t="s">
        <v>172</v>
      </c>
      <c r="F447" s="10"/>
      <c r="G447" s="10"/>
      <c r="H447" s="10"/>
      <c r="I447" s="10"/>
      <c r="J447" s="10"/>
      <c r="K447" s="10"/>
      <c r="L447" s="9"/>
    </row>
    <row r="448" spans="1:12" x14ac:dyDescent="0.25">
      <c r="A448" s="8"/>
      <c r="B448" s="8"/>
      <c r="C448" s="91" t="s">
        <v>173</v>
      </c>
      <c r="D448" s="92" t="s">
        <v>173</v>
      </c>
      <c r="E448" s="7" t="s">
        <v>174</v>
      </c>
      <c r="F448" s="10"/>
      <c r="G448" s="10"/>
      <c r="H448" s="10"/>
      <c r="I448" s="10"/>
      <c r="J448" s="10"/>
      <c r="K448" s="24">
        <f>J448*0.08</f>
        <v>0</v>
      </c>
      <c r="L448" s="9"/>
    </row>
    <row r="449" spans="1:12" x14ac:dyDescent="0.25">
      <c r="A449" s="8"/>
      <c r="B449" s="8"/>
      <c r="C449" s="91" t="s">
        <v>175</v>
      </c>
      <c r="D449" s="92" t="s">
        <v>175</v>
      </c>
      <c r="E449" s="7" t="s">
        <v>176</v>
      </c>
      <c r="F449" s="10"/>
      <c r="G449" s="10"/>
      <c r="H449" s="10"/>
      <c r="I449" s="10"/>
      <c r="J449" s="10"/>
      <c r="K449" s="24">
        <f>J449*0.12</f>
        <v>0</v>
      </c>
      <c r="L449" s="9"/>
    </row>
    <row r="450" spans="1:12" x14ac:dyDescent="0.25">
      <c r="A450" s="8"/>
      <c r="B450" s="8"/>
      <c r="C450" s="91" t="s">
        <v>177</v>
      </c>
      <c r="D450" s="92" t="s">
        <v>177</v>
      </c>
      <c r="E450" s="7" t="s">
        <v>178</v>
      </c>
      <c r="F450" s="10"/>
      <c r="G450" s="10"/>
      <c r="H450" s="10"/>
      <c r="I450" s="10"/>
      <c r="J450" s="10"/>
      <c r="K450" s="10"/>
      <c r="L450" s="9"/>
    </row>
    <row r="451" spans="1:12" x14ac:dyDescent="0.25">
      <c r="A451" s="8"/>
      <c r="B451" s="91" t="s">
        <v>179</v>
      </c>
      <c r="C451" s="92" t="s">
        <v>179</v>
      </c>
      <c r="D451" s="92" t="s">
        <v>179</v>
      </c>
      <c r="E451" s="7" t="s">
        <v>180</v>
      </c>
      <c r="F451" s="9"/>
      <c r="G451" s="9"/>
      <c r="H451" s="9"/>
      <c r="I451" s="9"/>
      <c r="J451" s="9"/>
      <c r="K451" s="10"/>
      <c r="L451" s="9"/>
    </row>
    <row r="452" spans="1:12" x14ac:dyDescent="0.25">
      <c r="A452" s="8"/>
      <c r="B452" s="91" t="s">
        <v>181</v>
      </c>
      <c r="C452" s="92" t="s">
        <v>181</v>
      </c>
      <c r="D452" s="92" t="s">
        <v>181</v>
      </c>
      <c r="E452" s="7" t="s">
        <v>182</v>
      </c>
      <c r="F452" s="9"/>
      <c r="G452" s="9"/>
      <c r="H452" s="9"/>
      <c r="I452" s="9"/>
      <c r="J452" s="9"/>
      <c r="K452" s="10"/>
      <c r="L452" s="9"/>
    </row>
    <row r="453" spans="1:12" x14ac:dyDescent="0.25">
      <c r="A453" s="93" t="s">
        <v>183</v>
      </c>
      <c r="B453" s="94" t="s">
        <v>183</v>
      </c>
      <c r="C453" s="94" t="s">
        <v>183</v>
      </c>
      <c r="D453" s="94" t="s">
        <v>183</v>
      </c>
      <c r="E453" s="7" t="s">
        <v>184</v>
      </c>
      <c r="F453" s="9"/>
      <c r="G453" s="9"/>
      <c r="H453" s="9"/>
      <c r="I453" s="9"/>
      <c r="J453" s="9"/>
      <c r="K453" s="24">
        <f>SUM(K454:K458)</f>
        <v>0</v>
      </c>
      <c r="L453" s="9"/>
    </row>
    <row r="454" spans="1:12" x14ac:dyDescent="0.25">
      <c r="A454" s="4" t="s">
        <v>7</v>
      </c>
      <c r="B454" s="91" t="s">
        <v>185</v>
      </c>
      <c r="C454" s="92" t="s">
        <v>185</v>
      </c>
      <c r="D454" s="92" t="s">
        <v>185</v>
      </c>
      <c r="E454" s="7" t="s">
        <v>186</v>
      </c>
      <c r="F454" s="9"/>
      <c r="G454" s="9"/>
      <c r="H454" s="9"/>
      <c r="I454" s="9"/>
      <c r="J454" s="9"/>
      <c r="K454" s="10"/>
      <c r="L454" s="9"/>
    </row>
    <row r="455" spans="1:12" x14ac:dyDescent="0.25">
      <c r="A455" s="8"/>
      <c r="B455" s="91" t="s">
        <v>187</v>
      </c>
      <c r="C455" s="92" t="s">
        <v>187</v>
      </c>
      <c r="D455" s="92" t="s">
        <v>187</v>
      </c>
      <c r="E455" s="7" t="s">
        <v>188</v>
      </c>
      <c r="F455" s="9"/>
      <c r="G455" s="9"/>
      <c r="H455" s="9"/>
      <c r="I455" s="9"/>
      <c r="J455" s="9"/>
      <c r="K455" s="10"/>
      <c r="L455" s="9"/>
    </row>
    <row r="456" spans="1:12" x14ac:dyDescent="0.25">
      <c r="A456" s="8"/>
      <c r="B456" s="91" t="s">
        <v>189</v>
      </c>
      <c r="C456" s="92" t="s">
        <v>189</v>
      </c>
      <c r="D456" s="92" t="s">
        <v>189</v>
      </c>
      <c r="E456" s="7" t="s">
        <v>190</v>
      </c>
      <c r="F456" s="9"/>
      <c r="G456" s="9"/>
      <c r="H456" s="9"/>
      <c r="I456" s="9"/>
      <c r="J456" s="9"/>
      <c r="K456" s="10"/>
      <c r="L456" s="9"/>
    </row>
    <row r="457" spans="1:12" x14ac:dyDescent="0.25">
      <c r="A457" s="8"/>
      <c r="B457" s="91" t="s">
        <v>191</v>
      </c>
      <c r="C457" s="92" t="s">
        <v>191</v>
      </c>
      <c r="D457" s="92" t="s">
        <v>191</v>
      </c>
      <c r="E457" s="7" t="s">
        <v>192</v>
      </c>
      <c r="F457" s="9"/>
      <c r="G457" s="9"/>
      <c r="H457" s="9"/>
      <c r="I457" s="9"/>
      <c r="J457" s="9"/>
      <c r="K457" s="10"/>
      <c r="L457" s="9"/>
    </row>
    <row r="458" spans="1:12" x14ac:dyDescent="0.25">
      <c r="A458" s="8"/>
      <c r="B458" s="91" t="s">
        <v>193</v>
      </c>
      <c r="C458" s="92" t="s">
        <v>193</v>
      </c>
      <c r="D458" s="92" t="s">
        <v>193</v>
      </c>
      <c r="E458" s="7" t="s">
        <v>194</v>
      </c>
      <c r="F458" s="9"/>
      <c r="G458" s="9"/>
      <c r="H458" s="9"/>
      <c r="I458" s="9"/>
      <c r="J458" s="9"/>
      <c r="K458" s="10"/>
      <c r="L458" s="9"/>
    </row>
    <row r="460" spans="1:12" x14ac:dyDescent="0.25">
      <c r="A460" s="3" t="s">
        <v>96</v>
      </c>
      <c r="B460" t="s">
        <v>203</v>
      </c>
    </row>
    <row r="461" spans="1:12" x14ac:dyDescent="0.25">
      <c r="A461" s="95" t="s">
        <v>16</v>
      </c>
      <c r="B461" s="96" t="s">
        <v>16</v>
      </c>
      <c r="C461" s="96" t="s">
        <v>16</v>
      </c>
      <c r="D461" s="96" t="s">
        <v>16</v>
      </c>
      <c r="E461" s="97" t="s">
        <v>16</v>
      </c>
      <c r="F461" s="104" t="s">
        <v>98</v>
      </c>
      <c r="G461" s="105" t="s">
        <v>98</v>
      </c>
      <c r="H461" s="105" t="s">
        <v>98</v>
      </c>
      <c r="I461" s="105" t="s">
        <v>98</v>
      </c>
      <c r="J461" s="105" t="s">
        <v>98</v>
      </c>
      <c r="K461" s="41" t="s">
        <v>99</v>
      </c>
      <c r="L461" s="41" t="s">
        <v>100</v>
      </c>
    </row>
    <row r="462" spans="1:12" x14ac:dyDescent="0.25">
      <c r="A462" s="98" t="s">
        <v>16</v>
      </c>
      <c r="B462" s="99" t="s">
        <v>16</v>
      </c>
      <c r="C462" s="99" t="s">
        <v>16</v>
      </c>
      <c r="D462" s="99" t="s">
        <v>16</v>
      </c>
      <c r="E462" s="100" t="s">
        <v>16</v>
      </c>
      <c r="F462" s="104" t="s">
        <v>101</v>
      </c>
      <c r="G462" s="105" t="s">
        <v>101</v>
      </c>
      <c r="H462" s="104" t="s">
        <v>102</v>
      </c>
      <c r="I462" s="105" t="s">
        <v>102</v>
      </c>
      <c r="J462" s="41" t="s">
        <v>103</v>
      </c>
      <c r="K462" s="45"/>
      <c r="L462" s="45"/>
    </row>
    <row r="463" spans="1:12" x14ac:dyDescent="0.25">
      <c r="A463" s="98" t="s">
        <v>16</v>
      </c>
      <c r="B463" s="99" t="s">
        <v>16</v>
      </c>
      <c r="C463" s="99" t="s">
        <v>16</v>
      </c>
      <c r="D463" s="99" t="s">
        <v>16</v>
      </c>
      <c r="E463" s="100" t="s">
        <v>16</v>
      </c>
      <c r="F463" s="41" t="s">
        <v>104</v>
      </c>
      <c r="G463" s="41" t="s">
        <v>105</v>
      </c>
      <c r="H463" s="41" t="s">
        <v>104</v>
      </c>
      <c r="I463" s="41" t="s">
        <v>105</v>
      </c>
      <c r="J463" s="45"/>
      <c r="K463" s="45"/>
      <c r="L463" s="45"/>
    </row>
    <row r="464" spans="1:12" x14ac:dyDescent="0.25">
      <c r="A464" s="101" t="s">
        <v>16</v>
      </c>
      <c r="B464" s="102" t="s">
        <v>16</v>
      </c>
      <c r="C464" s="102" t="s">
        <v>16</v>
      </c>
      <c r="D464" s="102" t="s">
        <v>16</v>
      </c>
      <c r="E464" s="103" t="s">
        <v>16</v>
      </c>
      <c r="F464" s="7" t="s">
        <v>106</v>
      </c>
      <c r="G464" s="7" t="s">
        <v>107</v>
      </c>
      <c r="H464" s="7" t="s">
        <v>108</v>
      </c>
      <c r="I464" s="7" t="s">
        <v>109</v>
      </c>
      <c r="J464" s="7" t="s">
        <v>110</v>
      </c>
      <c r="K464" s="7" t="s">
        <v>111</v>
      </c>
      <c r="L464" s="7" t="s">
        <v>112</v>
      </c>
    </row>
    <row r="465" spans="1:12" x14ac:dyDescent="0.25">
      <c r="A465" s="93" t="s">
        <v>113</v>
      </c>
      <c r="B465" s="94" t="s">
        <v>113</v>
      </c>
      <c r="C465" s="94" t="s">
        <v>113</v>
      </c>
      <c r="D465" s="94" t="s">
        <v>113</v>
      </c>
      <c r="E465" s="7" t="s">
        <v>106</v>
      </c>
      <c r="F465" s="9"/>
      <c r="G465" s="9"/>
      <c r="H465" s="9"/>
      <c r="I465" s="9"/>
      <c r="J465" s="9"/>
      <c r="K465" s="24">
        <f>SUM(K466,K492,K504)</f>
        <v>0</v>
      </c>
      <c r="L465" s="24">
        <f>K465*12.5</f>
        <v>0</v>
      </c>
    </row>
    <row r="466" spans="1:12" x14ac:dyDescent="0.25">
      <c r="A466" s="93" t="s">
        <v>114</v>
      </c>
      <c r="B466" s="94" t="s">
        <v>114</v>
      </c>
      <c r="C466" s="94" t="s">
        <v>114</v>
      </c>
      <c r="D466" s="94" t="s">
        <v>114</v>
      </c>
      <c r="E466" s="7" t="s">
        <v>115</v>
      </c>
      <c r="F466" s="9"/>
      <c r="G466" s="9"/>
      <c r="H466" s="9"/>
      <c r="I466" s="9"/>
      <c r="J466" s="9"/>
      <c r="K466" s="24">
        <f>K469+K488</f>
        <v>0</v>
      </c>
      <c r="L466" s="9"/>
    </row>
    <row r="467" spans="1:12" x14ac:dyDescent="0.25">
      <c r="A467" s="4" t="s">
        <v>7</v>
      </c>
      <c r="B467" s="91" t="s">
        <v>116</v>
      </c>
      <c r="C467" s="92" t="s">
        <v>116</v>
      </c>
      <c r="D467" s="92" t="s">
        <v>116</v>
      </c>
      <c r="E467" s="7" t="s">
        <v>117</v>
      </c>
      <c r="F467" s="10"/>
      <c r="G467" s="10"/>
      <c r="H467" s="9"/>
      <c r="I467" s="9"/>
      <c r="J467" s="9"/>
      <c r="K467" s="9"/>
      <c r="L467" s="9"/>
    </row>
    <row r="468" spans="1:12" x14ac:dyDescent="0.25">
      <c r="A468" s="8"/>
      <c r="B468" s="91" t="s">
        <v>118</v>
      </c>
      <c r="C468" s="92" t="s">
        <v>118</v>
      </c>
      <c r="D468" s="92" t="s">
        <v>118</v>
      </c>
      <c r="E468" s="7" t="s">
        <v>119</v>
      </c>
      <c r="F468" s="10"/>
      <c r="G468" s="10"/>
      <c r="H468" s="9"/>
      <c r="I468" s="9"/>
      <c r="J468" s="9"/>
      <c r="K468" s="9"/>
      <c r="L468" s="9"/>
    </row>
    <row r="469" spans="1:12" x14ac:dyDescent="0.25">
      <c r="A469" s="8"/>
      <c r="B469" s="91" t="s">
        <v>120</v>
      </c>
      <c r="C469" s="92" t="s">
        <v>120</v>
      </c>
      <c r="D469" s="92" t="s">
        <v>120</v>
      </c>
      <c r="E469" s="7" t="s">
        <v>107</v>
      </c>
      <c r="F469" s="24">
        <f>F470+F475+F479</f>
        <v>0</v>
      </c>
      <c r="G469" s="24">
        <f>G470+G475+G479</f>
        <v>0</v>
      </c>
      <c r="H469" s="24">
        <f t="shared" ref="H469" si="76">H470+H475+H479</f>
        <v>0</v>
      </c>
      <c r="I469" s="24">
        <f t="shared" ref="I469" si="77">I470+I475+I479</f>
        <v>0</v>
      </c>
      <c r="J469" s="10"/>
      <c r="K469" s="10"/>
      <c r="L469" s="9"/>
    </row>
    <row r="470" spans="1:12" x14ac:dyDescent="0.25">
      <c r="A470" s="8"/>
      <c r="B470" s="4" t="s">
        <v>7</v>
      </c>
      <c r="C470" s="91" t="s">
        <v>121</v>
      </c>
      <c r="D470" s="92" t="s">
        <v>121</v>
      </c>
      <c r="E470" s="7" t="s">
        <v>108</v>
      </c>
      <c r="F470" s="10"/>
      <c r="G470" s="10"/>
      <c r="H470" s="24">
        <f>SUM(H471:H474)</f>
        <v>0</v>
      </c>
      <c r="I470" s="24">
        <f>SUM(I471:I474)</f>
        <v>0</v>
      </c>
      <c r="J470" s="9"/>
      <c r="K470" s="9"/>
      <c r="L470" s="9"/>
    </row>
    <row r="471" spans="1:12" x14ac:dyDescent="0.25">
      <c r="A471" s="8"/>
      <c r="B471" s="8"/>
      <c r="C471" s="4" t="s">
        <v>7</v>
      </c>
      <c r="D471" s="5" t="s">
        <v>122</v>
      </c>
      <c r="E471" s="7" t="s">
        <v>109</v>
      </c>
      <c r="F471" s="9"/>
      <c r="G471" s="9"/>
      <c r="H471" s="10"/>
      <c r="I471" s="10"/>
      <c r="J471" s="9"/>
      <c r="K471" s="9"/>
      <c r="L471" s="9"/>
    </row>
    <row r="472" spans="1:12" x14ac:dyDescent="0.25">
      <c r="A472" s="8"/>
      <c r="B472" s="8"/>
      <c r="C472" s="8"/>
      <c r="D472" s="5" t="s">
        <v>123</v>
      </c>
      <c r="E472" s="7" t="s">
        <v>110</v>
      </c>
      <c r="F472" s="9"/>
      <c r="G472" s="9"/>
      <c r="H472" s="10"/>
      <c r="I472" s="10"/>
      <c r="J472" s="9"/>
      <c r="K472" s="9"/>
      <c r="L472" s="9"/>
    </row>
    <row r="473" spans="1:12" x14ac:dyDescent="0.25">
      <c r="A473" s="8"/>
      <c r="B473" s="8"/>
      <c r="C473" s="8"/>
      <c r="D473" s="5" t="s">
        <v>124</v>
      </c>
      <c r="E473" s="7" t="s">
        <v>111</v>
      </c>
      <c r="F473" s="9"/>
      <c r="G473" s="9"/>
      <c r="H473" s="10"/>
      <c r="I473" s="10"/>
      <c r="J473" s="9"/>
      <c r="K473" s="9"/>
      <c r="L473" s="9"/>
    </row>
    <row r="474" spans="1:12" x14ac:dyDescent="0.25">
      <c r="A474" s="8"/>
      <c r="B474" s="8"/>
      <c r="C474" s="8"/>
      <c r="D474" s="5" t="s">
        <v>125</v>
      </c>
      <c r="E474" s="7" t="s">
        <v>112</v>
      </c>
      <c r="F474" s="9"/>
      <c r="G474" s="9"/>
      <c r="H474" s="10"/>
      <c r="I474" s="10"/>
      <c r="J474" s="9"/>
      <c r="K474" s="9"/>
      <c r="L474" s="9"/>
    </row>
    <row r="475" spans="1:12" x14ac:dyDescent="0.25">
      <c r="A475" s="8"/>
      <c r="B475" s="8"/>
      <c r="C475" s="91" t="s">
        <v>126</v>
      </c>
      <c r="D475" s="92" t="s">
        <v>126</v>
      </c>
      <c r="E475" s="7" t="s">
        <v>127</v>
      </c>
      <c r="F475" s="10"/>
      <c r="G475" s="10"/>
      <c r="H475" s="24">
        <f>SUM(H476:H478)</f>
        <v>0</v>
      </c>
      <c r="I475" s="24">
        <f>SUM(I476:I478)</f>
        <v>0</v>
      </c>
      <c r="J475" s="9"/>
      <c r="K475" s="9"/>
      <c r="L475" s="9"/>
    </row>
    <row r="476" spans="1:12" x14ac:dyDescent="0.25">
      <c r="A476" s="8"/>
      <c r="B476" s="8"/>
      <c r="C476" s="4" t="s">
        <v>7</v>
      </c>
      <c r="D476" s="5" t="s">
        <v>128</v>
      </c>
      <c r="E476" s="7" t="s">
        <v>129</v>
      </c>
      <c r="F476" s="9"/>
      <c r="G476" s="9"/>
      <c r="H476" s="10"/>
      <c r="I476" s="10"/>
      <c r="J476" s="9"/>
      <c r="K476" s="9"/>
      <c r="L476" s="9"/>
    </row>
    <row r="477" spans="1:12" x14ac:dyDescent="0.25">
      <c r="A477" s="8"/>
      <c r="B477" s="8"/>
      <c r="C477" s="8"/>
      <c r="D477" s="5" t="s">
        <v>130</v>
      </c>
      <c r="E477" s="7" t="s">
        <v>131</v>
      </c>
      <c r="F477" s="9"/>
      <c r="G477" s="9"/>
      <c r="H477" s="10"/>
      <c r="I477" s="10"/>
      <c r="J477" s="9"/>
      <c r="K477" s="9"/>
      <c r="L477" s="9"/>
    </row>
    <row r="478" spans="1:12" x14ac:dyDescent="0.25">
      <c r="A478" s="8"/>
      <c r="B478" s="8"/>
      <c r="C478" s="8"/>
      <c r="D478" s="5" t="s">
        <v>132</v>
      </c>
      <c r="E478" s="7" t="s">
        <v>133</v>
      </c>
      <c r="F478" s="9"/>
      <c r="G478" s="9"/>
      <c r="H478" s="10"/>
      <c r="I478" s="10"/>
      <c r="J478" s="9"/>
      <c r="K478" s="9"/>
      <c r="L478" s="9"/>
    </row>
    <row r="479" spans="1:12" x14ac:dyDescent="0.25">
      <c r="A479" s="8"/>
      <c r="B479" s="8"/>
      <c r="C479" s="91" t="s">
        <v>134</v>
      </c>
      <c r="D479" s="92" t="s">
        <v>134</v>
      </c>
      <c r="E479" s="7" t="s">
        <v>135</v>
      </c>
      <c r="F479" s="10"/>
      <c r="G479" s="10"/>
      <c r="H479" s="24">
        <f>SUM(H480:H487)</f>
        <v>0</v>
      </c>
      <c r="I479" s="24">
        <f>SUM(I480:I487)</f>
        <v>0</v>
      </c>
      <c r="J479" s="9"/>
      <c r="K479" s="9"/>
      <c r="L479" s="9"/>
    </row>
    <row r="480" spans="1:12" x14ac:dyDescent="0.25">
      <c r="A480" s="8"/>
      <c r="B480" s="8"/>
      <c r="C480" s="4" t="s">
        <v>7</v>
      </c>
      <c r="D480" s="5" t="s">
        <v>136</v>
      </c>
      <c r="E480" s="7" t="s">
        <v>137</v>
      </c>
      <c r="F480" s="9"/>
      <c r="G480" s="9"/>
      <c r="H480" s="10"/>
      <c r="I480" s="10"/>
      <c r="J480" s="9"/>
      <c r="K480" s="9"/>
      <c r="L480" s="9"/>
    </row>
    <row r="481" spans="1:12" x14ac:dyDescent="0.25">
      <c r="A481" s="8"/>
      <c r="B481" s="8"/>
      <c r="C481" s="8"/>
      <c r="D481" s="5" t="s">
        <v>138</v>
      </c>
      <c r="E481" s="7" t="s">
        <v>139</v>
      </c>
      <c r="F481" s="9"/>
      <c r="G481" s="9"/>
      <c r="H481" s="10"/>
      <c r="I481" s="10"/>
      <c r="J481" s="9"/>
      <c r="K481" s="9"/>
      <c r="L481" s="9"/>
    </row>
    <row r="482" spans="1:12" x14ac:dyDescent="0.25">
      <c r="A482" s="8"/>
      <c r="B482" s="8"/>
      <c r="C482" s="8"/>
      <c r="D482" s="5" t="s">
        <v>140</v>
      </c>
      <c r="E482" s="7" t="s">
        <v>141</v>
      </c>
      <c r="F482" s="9"/>
      <c r="G482" s="9"/>
      <c r="H482" s="10"/>
      <c r="I482" s="10"/>
      <c r="J482" s="9"/>
      <c r="K482" s="9"/>
      <c r="L482" s="9"/>
    </row>
    <row r="483" spans="1:12" x14ac:dyDescent="0.25">
      <c r="A483" s="8"/>
      <c r="B483" s="8"/>
      <c r="C483" s="8"/>
      <c r="D483" s="5" t="s">
        <v>142</v>
      </c>
      <c r="E483" s="7" t="s">
        <v>143</v>
      </c>
      <c r="F483" s="9"/>
      <c r="G483" s="9"/>
      <c r="H483" s="10"/>
      <c r="I483" s="10"/>
      <c r="J483" s="9"/>
      <c r="K483" s="9"/>
      <c r="L483" s="9"/>
    </row>
    <row r="484" spans="1:12" x14ac:dyDescent="0.25">
      <c r="A484" s="8"/>
      <c r="B484" s="8"/>
      <c r="C484" s="8"/>
      <c r="D484" s="5" t="s">
        <v>144</v>
      </c>
      <c r="E484" s="7" t="s">
        <v>145</v>
      </c>
      <c r="F484" s="9"/>
      <c r="G484" s="9"/>
      <c r="H484" s="10"/>
      <c r="I484" s="10"/>
      <c r="J484" s="9"/>
      <c r="K484" s="9"/>
      <c r="L484" s="9"/>
    </row>
    <row r="485" spans="1:12" x14ac:dyDescent="0.25">
      <c r="A485" s="8"/>
      <c r="B485" s="8"/>
      <c r="C485" s="8"/>
      <c r="D485" s="5" t="s">
        <v>146</v>
      </c>
      <c r="E485" s="7" t="s">
        <v>147</v>
      </c>
      <c r="F485" s="9"/>
      <c r="G485" s="9"/>
      <c r="H485" s="10"/>
      <c r="I485" s="10"/>
      <c r="J485" s="9"/>
      <c r="K485" s="9"/>
      <c r="L485" s="9"/>
    </row>
    <row r="486" spans="1:12" x14ac:dyDescent="0.25">
      <c r="A486" s="8"/>
      <c r="B486" s="8"/>
      <c r="C486" s="8"/>
      <c r="D486" s="5" t="s">
        <v>148</v>
      </c>
      <c r="E486" s="7" t="s">
        <v>149</v>
      </c>
      <c r="F486" s="9"/>
      <c r="G486" s="9"/>
      <c r="H486" s="10"/>
      <c r="I486" s="10"/>
      <c r="J486" s="9"/>
      <c r="K486" s="9"/>
      <c r="L486" s="9"/>
    </row>
    <row r="487" spans="1:12" x14ac:dyDescent="0.25">
      <c r="A487" s="8"/>
      <c r="B487" s="8"/>
      <c r="C487" s="8"/>
      <c r="D487" s="5" t="s">
        <v>150</v>
      </c>
      <c r="E487" s="7" t="s">
        <v>151</v>
      </c>
      <c r="F487" s="9"/>
      <c r="G487" s="9"/>
      <c r="H487" s="10"/>
      <c r="I487" s="10"/>
      <c r="J487" s="9"/>
      <c r="K487" s="9"/>
      <c r="L487" s="9"/>
    </row>
    <row r="488" spans="1:12" x14ac:dyDescent="0.25">
      <c r="A488" s="8"/>
      <c r="B488" s="91" t="s">
        <v>152</v>
      </c>
      <c r="C488" s="92" t="s">
        <v>152</v>
      </c>
      <c r="D488" s="92" t="s">
        <v>152</v>
      </c>
      <c r="E488" s="7" t="s">
        <v>153</v>
      </c>
      <c r="F488" s="10"/>
      <c r="G488" s="10"/>
      <c r="H488" s="10"/>
      <c r="I488" s="10"/>
      <c r="J488" s="10"/>
      <c r="K488" s="10"/>
      <c r="L488" s="9"/>
    </row>
    <row r="489" spans="1:12" x14ac:dyDescent="0.25">
      <c r="A489" s="8"/>
      <c r="B489" s="4" t="s">
        <v>7</v>
      </c>
      <c r="C489" s="91" t="s">
        <v>121</v>
      </c>
      <c r="D489" s="92" t="s">
        <v>121</v>
      </c>
      <c r="E489" s="7" t="s">
        <v>154</v>
      </c>
      <c r="F489" s="10"/>
      <c r="G489" s="10"/>
      <c r="H489" s="10"/>
      <c r="I489" s="10"/>
      <c r="J489" s="9"/>
      <c r="K489" s="9"/>
      <c r="L489" s="9"/>
    </row>
    <row r="490" spans="1:12" x14ac:dyDescent="0.25">
      <c r="A490" s="8"/>
      <c r="B490" s="8"/>
      <c r="C490" s="91" t="s">
        <v>155</v>
      </c>
      <c r="D490" s="92" t="s">
        <v>155</v>
      </c>
      <c r="E490" s="7" t="s">
        <v>156</v>
      </c>
      <c r="F490" s="10"/>
      <c r="G490" s="10"/>
      <c r="H490" s="10"/>
      <c r="I490" s="10"/>
      <c r="J490" s="9"/>
      <c r="K490" s="9"/>
      <c r="L490" s="9"/>
    </row>
    <row r="491" spans="1:12" x14ac:dyDescent="0.25">
      <c r="A491" s="8"/>
      <c r="B491" s="8"/>
      <c r="C491" s="91" t="s">
        <v>157</v>
      </c>
      <c r="D491" s="92" t="s">
        <v>157</v>
      </c>
      <c r="E491" s="7" t="s">
        <v>158</v>
      </c>
      <c r="F491" s="10"/>
      <c r="G491" s="10"/>
      <c r="H491" s="10"/>
      <c r="I491" s="10"/>
      <c r="J491" s="9"/>
      <c r="K491" s="9"/>
      <c r="L491" s="9"/>
    </row>
    <row r="492" spans="1:12" x14ac:dyDescent="0.25">
      <c r="A492" s="93" t="s">
        <v>159</v>
      </c>
      <c r="B492" s="94" t="s">
        <v>159</v>
      </c>
      <c r="C492" s="94" t="s">
        <v>159</v>
      </c>
      <c r="D492" s="94" t="s">
        <v>159</v>
      </c>
      <c r="E492" s="7" t="s">
        <v>160</v>
      </c>
      <c r="F492" s="10"/>
      <c r="G492" s="10"/>
      <c r="H492" s="10"/>
      <c r="I492" s="10"/>
      <c r="J492" s="9"/>
      <c r="K492" s="24">
        <f>SUM(K493,K502:K503)</f>
        <v>0</v>
      </c>
      <c r="L492" s="9"/>
    </row>
    <row r="493" spans="1:12" x14ac:dyDescent="0.25">
      <c r="A493" s="4" t="s">
        <v>7</v>
      </c>
      <c r="B493" s="91" t="s">
        <v>161</v>
      </c>
      <c r="C493" s="92" t="s">
        <v>161</v>
      </c>
      <c r="D493" s="92" t="s">
        <v>161</v>
      </c>
      <c r="E493" s="7" t="s">
        <v>162</v>
      </c>
      <c r="F493" s="9"/>
      <c r="G493" s="9"/>
      <c r="H493" s="9"/>
      <c r="I493" s="9"/>
      <c r="J493" s="9"/>
      <c r="K493" s="24">
        <f>SUM(K494:K495,K499:K501)</f>
        <v>0</v>
      </c>
      <c r="L493" s="9"/>
    </row>
    <row r="494" spans="1:12" x14ac:dyDescent="0.25">
      <c r="A494" s="8"/>
      <c r="B494" s="4" t="s">
        <v>7</v>
      </c>
      <c r="C494" s="91" t="s">
        <v>163</v>
      </c>
      <c r="D494" s="92" t="s">
        <v>163</v>
      </c>
      <c r="E494" s="7" t="s">
        <v>164</v>
      </c>
      <c r="F494" s="10"/>
      <c r="G494" s="10"/>
      <c r="H494" s="10"/>
      <c r="I494" s="10"/>
      <c r="J494" s="10"/>
      <c r="K494" s="10"/>
      <c r="L494" s="9"/>
    </row>
    <row r="495" spans="1:12" x14ac:dyDescent="0.25">
      <c r="A495" s="8"/>
      <c r="B495" s="8"/>
      <c r="C495" s="91" t="s">
        <v>165</v>
      </c>
      <c r="D495" s="92" t="s">
        <v>165</v>
      </c>
      <c r="E495" s="7" t="s">
        <v>166</v>
      </c>
      <c r="F495" s="10"/>
      <c r="G495" s="10"/>
      <c r="H495" s="10"/>
      <c r="I495" s="10"/>
      <c r="J495" s="10"/>
      <c r="K495" s="24">
        <f>SUM(K496:K498)</f>
        <v>0</v>
      </c>
      <c r="L495" s="9"/>
    </row>
    <row r="496" spans="1:12" x14ac:dyDescent="0.25">
      <c r="A496" s="8"/>
      <c r="B496" s="8"/>
      <c r="C496" s="4" t="s">
        <v>7</v>
      </c>
      <c r="D496" s="5" t="s">
        <v>167</v>
      </c>
      <c r="E496" s="7" t="s">
        <v>168</v>
      </c>
      <c r="F496" s="10"/>
      <c r="G496" s="10"/>
      <c r="H496" s="10"/>
      <c r="I496" s="10"/>
      <c r="J496" s="10"/>
      <c r="K496" s="10"/>
      <c r="L496" s="9"/>
    </row>
    <row r="497" spans="1:12" x14ac:dyDescent="0.25">
      <c r="A497" s="8"/>
      <c r="B497" s="8"/>
      <c r="C497" s="8"/>
      <c r="D497" s="5" t="s">
        <v>169</v>
      </c>
      <c r="E497" s="7" t="s">
        <v>170</v>
      </c>
      <c r="F497" s="10"/>
      <c r="G497" s="10"/>
      <c r="H497" s="10"/>
      <c r="I497" s="10"/>
      <c r="J497" s="10"/>
      <c r="K497" s="10"/>
      <c r="L497" s="9"/>
    </row>
    <row r="498" spans="1:12" x14ac:dyDescent="0.25">
      <c r="A498" s="8"/>
      <c r="B498" s="8"/>
      <c r="C498" s="8"/>
      <c r="D498" s="5" t="s">
        <v>171</v>
      </c>
      <c r="E498" s="7" t="s">
        <v>172</v>
      </c>
      <c r="F498" s="10"/>
      <c r="G498" s="10"/>
      <c r="H498" s="10"/>
      <c r="I498" s="10"/>
      <c r="J498" s="10"/>
      <c r="K498" s="10"/>
      <c r="L498" s="9"/>
    </row>
    <row r="499" spans="1:12" x14ac:dyDescent="0.25">
      <c r="A499" s="8"/>
      <c r="B499" s="8"/>
      <c r="C499" s="91" t="s">
        <v>173</v>
      </c>
      <c r="D499" s="92" t="s">
        <v>173</v>
      </c>
      <c r="E499" s="7" t="s">
        <v>174</v>
      </c>
      <c r="F499" s="10"/>
      <c r="G499" s="10"/>
      <c r="H499" s="10"/>
      <c r="I499" s="10"/>
      <c r="J499" s="10"/>
      <c r="K499" s="24">
        <f>J499*0.08</f>
        <v>0</v>
      </c>
      <c r="L499" s="9"/>
    </row>
    <row r="500" spans="1:12" x14ac:dyDescent="0.25">
      <c r="A500" s="8"/>
      <c r="B500" s="8"/>
      <c r="C500" s="91" t="s">
        <v>175</v>
      </c>
      <c r="D500" s="92" t="s">
        <v>175</v>
      </c>
      <c r="E500" s="7" t="s">
        <v>176</v>
      </c>
      <c r="F500" s="10"/>
      <c r="G500" s="10"/>
      <c r="H500" s="10"/>
      <c r="I500" s="10"/>
      <c r="J500" s="10"/>
      <c r="K500" s="24">
        <f>J500*0.12</f>
        <v>0</v>
      </c>
      <c r="L500" s="9"/>
    </row>
    <row r="501" spans="1:12" x14ac:dyDescent="0.25">
      <c r="A501" s="8"/>
      <c r="B501" s="8"/>
      <c r="C501" s="91" t="s">
        <v>177</v>
      </c>
      <c r="D501" s="92" t="s">
        <v>177</v>
      </c>
      <c r="E501" s="7" t="s">
        <v>178</v>
      </c>
      <c r="F501" s="10"/>
      <c r="G501" s="10"/>
      <c r="H501" s="10"/>
      <c r="I501" s="10"/>
      <c r="J501" s="10"/>
      <c r="K501" s="10"/>
      <c r="L501" s="9"/>
    </row>
    <row r="502" spans="1:12" x14ac:dyDescent="0.25">
      <c r="A502" s="8"/>
      <c r="B502" s="91" t="s">
        <v>179</v>
      </c>
      <c r="C502" s="92" t="s">
        <v>179</v>
      </c>
      <c r="D502" s="92" t="s">
        <v>179</v>
      </c>
      <c r="E502" s="7" t="s">
        <v>180</v>
      </c>
      <c r="F502" s="9"/>
      <c r="G502" s="9"/>
      <c r="H502" s="9"/>
      <c r="I502" s="9"/>
      <c r="J502" s="9"/>
      <c r="K502" s="10"/>
      <c r="L502" s="9"/>
    </row>
    <row r="503" spans="1:12" x14ac:dyDescent="0.25">
      <c r="A503" s="8"/>
      <c r="B503" s="91" t="s">
        <v>181</v>
      </c>
      <c r="C503" s="92" t="s">
        <v>181</v>
      </c>
      <c r="D503" s="92" t="s">
        <v>181</v>
      </c>
      <c r="E503" s="7" t="s">
        <v>182</v>
      </c>
      <c r="F503" s="9"/>
      <c r="G503" s="9"/>
      <c r="H503" s="9"/>
      <c r="I503" s="9"/>
      <c r="J503" s="9"/>
      <c r="K503" s="10"/>
      <c r="L503" s="9"/>
    </row>
    <row r="504" spans="1:12" x14ac:dyDescent="0.25">
      <c r="A504" s="93" t="s">
        <v>183</v>
      </c>
      <c r="B504" s="94" t="s">
        <v>183</v>
      </c>
      <c r="C504" s="94" t="s">
        <v>183</v>
      </c>
      <c r="D504" s="94" t="s">
        <v>183</v>
      </c>
      <c r="E504" s="7" t="s">
        <v>184</v>
      </c>
      <c r="F504" s="9"/>
      <c r="G504" s="9"/>
      <c r="H504" s="9"/>
      <c r="I504" s="9"/>
      <c r="J504" s="9"/>
      <c r="K504" s="24">
        <f>SUM(K505:K509)</f>
        <v>0</v>
      </c>
      <c r="L504" s="9"/>
    </row>
    <row r="505" spans="1:12" x14ac:dyDescent="0.25">
      <c r="A505" s="4" t="s">
        <v>7</v>
      </c>
      <c r="B505" s="91" t="s">
        <v>185</v>
      </c>
      <c r="C505" s="92" t="s">
        <v>185</v>
      </c>
      <c r="D505" s="92" t="s">
        <v>185</v>
      </c>
      <c r="E505" s="7" t="s">
        <v>186</v>
      </c>
      <c r="F505" s="9"/>
      <c r="G505" s="9"/>
      <c r="H505" s="9"/>
      <c r="I505" s="9"/>
      <c r="J505" s="9"/>
      <c r="K505" s="10"/>
      <c r="L505" s="9"/>
    </row>
    <row r="506" spans="1:12" x14ac:dyDescent="0.25">
      <c r="A506" s="8"/>
      <c r="B506" s="91" t="s">
        <v>187</v>
      </c>
      <c r="C506" s="92" t="s">
        <v>187</v>
      </c>
      <c r="D506" s="92" t="s">
        <v>187</v>
      </c>
      <c r="E506" s="7" t="s">
        <v>188</v>
      </c>
      <c r="F506" s="9"/>
      <c r="G506" s="9"/>
      <c r="H506" s="9"/>
      <c r="I506" s="9"/>
      <c r="J506" s="9"/>
      <c r="K506" s="10"/>
      <c r="L506" s="9"/>
    </row>
    <row r="507" spans="1:12" x14ac:dyDescent="0.25">
      <c r="A507" s="8"/>
      <c r="B507" s="91" t="s">
        <v>189</v>
      </c>
      <c r="C507" s="92" t="s">
        <v>189</v>
      </c>
      <c r="D507" s="92" t="s">
        <v>189</v>
      </c>
      <c r="E507" s="7" t="s">
        <v>190</v>
      </c>
      <c r="F507" s="9"/>
      <c r="G507" s="9"/>
      <c r="H507" s="9"/>
      <c r="I507" s="9"/>
      <c r="J507" s="9"/>
      <c r="K507" s="10"/>
      <c r="L507" s="9"/>
    </row>
    <row r="508" spans="1:12" x14ac:dyDescent="0.25">
      <c r="A508" s="8"/>
      <c r="B508" s="91" t="s">
        <v>191</v>
      </c>
      <c r="C508" s="92" t="s">
        <v>191</v>
      </c>
      <c r="D508" s="92" t="s">
        <v>191</v>
      </c>
      <c r="E508" s="7" t="s">
        <v>192</v>
      </c>
      <c r="F508" s="9"/>
      <c r="G508" s="9"/>
      <c r="H508" s="9"/>
      <c r="I508" s="9"/>
      <c r="J508" s="9"/>
      <c r="K508" s="10"/>
      <c r="L508" s="9"/>
    </row>
    <row r="509" spans="1:12" x14ac:dyDescent="0.25">
      <c r="A509" s="8"/>
      <c r="B509" s="91" t="s">
        <v>193</v>
      </c>
      <c r="C509" s="92" t="s">
        <v>193</v>
      </c>
      <c r="D509" s="92" t="s">
        <v>193</v>
      </c>
      <c r="E509" s="7" t="s">
        <v>194</v>
      </c>
      <c r="F509" s="9"/>
      <c r="G509" s="9"/>
      <c r="H509" s="9"/>
      <c r="I509" s="9"/>
      <c r="J509" s="9"/>
      <c r="K509" s="10"/>
      <c r="L509" s="9"/>
    </row>
    <row r="511" spans="1:12" x14ac:dyDescent="0.25">
      <c r="A511" s="3" t="s">
        <v>96</v>
      </c>
      <c r="B511" t="s">
        <v>204</v>
      </c>
    </row>
    <row r="512" spans="1:12" x14ac:dyDescent="0.25">
      <c r="A512" s="95" t="s">
        <v>16</v>
      </c>
      <c r="B512" s="96" t="s">
        <v>16</v>
      </c>
      <c r="C512" s="96" t="s">
        <v>16</v>
      </c>
      <c r="D512" s="96" t="s">
        <v>16</v>
      </c>
      <c r="E512" s="97" t="s">
        <v>16</v>
      </c>
      <c r="F512" s="104" t="s">
        <v>98</v>
      </c>
      <c r="G512" s="105" t="s">
        <v>98</v>
      </c>
      <c r="H512" s="105" t="s">
        <v>98</v>
      </c>
      <c r="I512" s="105" t="s">
        <v>98</v>
      </c>
      <c r="J512" s="105" t="s">
        <v>98</v>
      </c>
      <c r="K512" s="41" t="s">
        <v>99</v>
      </c>
      <c r="L512" s="41" t="s">
        <v>100</v>
      </c>
    </row>
    <row r="513" spans="1:12" x14ac:dyDescent="0.25">
      <c r="A513" s="98" t="s">
        <v>16</v>
      </c>
      <c r="B513" s="99" t="s">
        <v>16</v>
      </c>
      <c r="C513" s="99" t="s">
        <v>16</v>
      </c>
      <c r="D513" s="99" t="s">
        <v>16</v>
      </c>
      <c r="E513" s="100" t="s">
        <v>16</v>
      </c>
      <c r="F513" s="104" t="s">
        <v>101</v>
      </c>
      <c r="G513" s="105" t="s">
        <v>101</v>
      </c>
      <c r="H513" s="104" t="s">
        <v>102</v>
      </c>
      <c r="I513" s="105" t="s">
        <v>102</v>
      </c>
      <c r="J513" s="41" t="s">
        <v>103</v>
      </c>
      <c r="K513" s="45"/>
      <c r="L513" s="45"/>
    </row>
    <row r="514" spans="1:12" x14ac:dyDescent="0.25">
      <c r="A514" s="98" t="s">
        <v>16</v>
      </c>
      <c r="B514" s="99" t="s">
        <v>16</v>
      </c>
      <c r="C514" s="99" t="s">
        <v>16</v>
      </c>
      <c r="D514" s="99" t="s">
        <v>16</v>
      </c>
      <c r="E514" s="100" t="s">
        <v>16</v>
      </c>
      <c r="F514" s="41" t="s">
        <v>104</v>
      </c>
      <c r="G514" s="41" t="s">
        <v>105</v>
      </c>
      <c r="H514" s="41" t="s">
        <v>104</v>
      </c>
      <c r="I514" s="41" t="s">
        <v>105</v>
      </c>
      <c r="J514" s="45"/>
      <c r="K514" s="45"/>
      <c r="L514" s="45"/>
    </row>
    <row r="515" spans="1:12" x14ac:dyDescent="0.25">
      <c r="A515" s="101" t="s">
        <v>16</v>
      </c>
      <c r="B515" s="102" t="s">
        <v>16</v>
      </c>
      <c r="C515" s="102" t="s">
        <v>16</v>
      </c>
      <c r="D515" s="102" t="s">
        <v>16</v>
      </c>
      <c r="E515" s="103" t="s">
        <v>16</v>
      </c>
      <c r="F515" s="7" t="s">
        <v>106</v>
      </c>
      <c r="G515" s="7" t="s">
        <v>107</v>
      </c>
      <c r="H515" s="7" t="s">
        <v>108</v>
      </c>
      <c r="I515" s="7" t="s">
        <v>109</v>
      </c>
      <c r="J515" s="7" t="s">
        <v>110</v>
      </c>
      <c r="K515" s="7" t="s">
        <v>111</v>
      </c>
      <c r="L515" s="7" t="s">
        <v>112</v>
      </c>
    </row>
    <row r="516" spans="1:12" x14ac:dyDescent="0.25">
      <c r="A516" s="93" t="s">
        <v>113</v>
      </c>
      <c r="B516" s="94" t="s">
        <v>113</v>
      </c>
      <c r="C516" s="94" t="s">
        <v>113</v>
      </c>
      <c r="D516" s="94" t="s">
        <v>113</v>
      </c>
      <c r="E516" s="7" t="s">
        <v>106</v>
      </c>
      <c r="F516" s="9"/>
      <c r="G516" s="9"/>
      <c r="H516" s="9"/>
      <c r="I516" s="9"/>
      <c r="J516" s="9"/>
      <c r="K516" s="24">
        <f>SUM(K517,K543,K555)</f>
        <v>0</v>
      </c>
      <c r="L516" s="24">
        <f>K516*12.5</f>
        <v>0</v>
      </c>
    </row>
    <row r="517" spans="1:12" x14ac:dyDescent="0.25">
      <c r="A517" s="93" t="s">
        <v>114</v>
      </c>
      <c r="B517" s="94" t="s">
        <v>114</v>
      </c>
      <c r="C517" s="94" t="s">
        <v>114</v>
      </c>
      <c r="D517" s="94" t="s">
        <v>114</v>
      </c>
      <c r="E517" s="7" t="s">
        <v>115</v>
      </c>
      <c r="F517" s="9"/>
      <c r="G517" s="9"/>
      <c r="H517" s="9"/>
      <c r="I517" s="9"/>
      <c r="J517" s="9"/>
      <c r="K517" s="24">
        <f>K520+K539</f>
        <v>0</v>
      </c>
      <c r="L517" s="9"/>
    </row>
    <row r="518" spans="1:12" x14ac:dyDescent="0.25">
      <c r="A518" s="4" t="s">
        <v>7</v>
      </c>
      <c r="B518" s="91" t="s">
        <v>116</v>
      </c>
      <c r="C518" s="92" t="s">
        <v>116</v>
      </c>
      <c r="D518" s="92" t="s">
        <v>116</v>
      </c>
      <c r="E518" s="7" t="s">
        <v>117</v>
      </c>
      <c r="F518" s="10"/>
      <c r="G518" s="10"/>
      <c r="H518" s="9"/>
      <c r="I518" s="9"/>
      <c r="J518" s="9"/>
      <c r="K518" s="9"/>
      <c r="L518" s="9"/>
    </row>
    <row r="519" spans="1:12" x14ac:dyDescent="0.25">
      <c r="A519" s="8"/>
      <c r="B519" s="91" t="s">
        <v>118</v>
      </c>
      <c r="C519" s="92" t="s">
        <v>118</v>
      </c>
      <c r="D519" s="92" t="s">
        <v>118</v>
      </c>
      <c r="E519" s="7" t="s">
        <v>119</v>
      </c>
      <c r="F519" s="10"/>
      <c r="G519" s="10"/>
      <c r="H519" s="9"/>
      <c r="I519" s="9"/>
      <c r="J519" s="9"/>
      <c r="K519" s="9"/>
      <c r="L519" s="9"/>
    </row>
    <row r="520" spans="1:12" x14ac:dyDescent="0.25">
      <c r="A520" s="8"/>
      <c r="B520" s="91" t="s">
        <v>120</v>
      </c>
      <c r="C520" s="92" t="s">
        <v>120</v>
      </c>
      <c r="D520" s="92" t="s">
        <v>120</v>
      </c>
      <c r="E520" s="7" t="s">
        <v>107</v>
      </c>
      <c r="F520" s="24">
        <f>F521+F526+F530</f>
        <v>0</v>
      </c>
      <c r="G520" s="24">
        <f>G521+G526+G530</f>
        <v>0</v>
      </c>
      <c r="H520" s="24">
        <f t="shared" ref="H520" si="78">H521+H526+H530</f>
        <v>0</v>
      </c>
      <c r="I520" s="24">
        <f t="shared" ref="I520" si="79">I521+I526+I530</f>
        <v>0</v>
      </c>
      <c r="J520" s="10"/>
      <c r="K520" s="10"/>
      <c r="L520" s="9"/>
    </row>
    <row r="521" spans="1:12" x14ac:dyDescent="0.25">
      <c r="A521" s="8"/>
      <c r="B521" s="4" t="s">
        <v>7</v>
      </c>
      <c r="C521" s="91" t="s">
        <v>121</v>
      </c>
      <c r="D521" s="92" t="s">
        <v>121</v>
      </c>
      <c r="E521" s="7" t="s">
        <v>108</v>
      </c>
      <c r="F521" s="10"/>
      <c r="G521" s="10"/>
      <c r="H521" s="24">
        <f>SUM(H522:H525)</f>
        <v>0</v>
      </c>
      <c r="I521" s="24">
        <f>SUM(I522:I525)</f>
        <v>0</v>
      </c>
      <c r="J521" s="9"/>
      <c r="K521" s="9"/>
      <c r="L521" s="9"/>
    </row>
    <row r="522" spans="1:12" x14ac:dyDescent="0.25">
      <c r="A522" s="8"/>
      <c r="B522" s="8"/>
      <c r="C522" s="4" t="s">
        <v>7</v>
      </c>
      <c r="D522" s="5" t="s">
        <v>122</v>
      </c>
      <c r="E522" s="7" t="s">
        <v>109</v>
      </c>
      <c r="F522" s="9"/>
      <c r="G522" s="9"/>
      <c r="H522" s="10"/>
      <c r="I522" s="10"/>
      <c r="J522" s="9"/>
      <c r="K522" s="9"/>
      <c r="L522" s="9"/>
    </row>
    <row r="523" spans="1:12" x14ac:dyDescent="0.25">
      <c r="A523" s="8"/>
      <c r="B523" s="8"/>
      <c r="C523" s="8"/>
      <c r="D523" s="5" t="s">
        <v>123</v>
      </c>
      <c r="E523" s="7" t="s">
        <v>110</v>
      </c>
      <c r="F523" s="9"/>
      <c r="G523" s="9"/>
      <c r="H523" s="10"/>
      <c r="I523" s="10"/>
      <c r="J523" s="9"/>
      <c r="K523" s="9"/>
      <c r="L523" s="9"/>
    </row>
    <row r="524" spans="1:12" x14ac:dyDescent="0.25">
      <c r="A524" s="8"/>
      <c r="B524" s="8"/>
      <c r="C524" s="8"/>
      <c r="D524" s="5" t="s">
        <v>124</v>
      </c>
      <c r="E524" s="7" t="s">
        <v>111</v>
      </c>
      <c r="F524" s="9"/>
      <c r="G524" s="9"/>
      <c r="H524" s="10"/>
      <c r="I524" s="10"/>
      <c r="J524" s="9"/>
      <c r="K524" s="9"/>
      <c r="L524" s="9"/>
    </row>
    <row r="525" spans="1:12" x14ac:dyDescent="0.25">
      <c r="A525" s="8"/>
      <c r="B525" s="8"/>
      <c r="C525" s="8"/>
      <c r="D525" s="5" t="s">
        <v>125</v>
      </c>
      <c r="E525" s="7" t="s">
        <v>112</v>
      </c>
      <c r="F525" s="9"/>
      <c r="G525" s="9"/>
      <c r="H525" s="10"/>
      <c r="I525" s="10"/>
      <c r="J525" s="9"/>
      <c r="K525" s="9"/>
      <c r="L525" s="9"/>
    </row>
    <row r="526" spans="1:12" x14ac:dyDescent="0.25">
      <c r="A526" s="8"/>
      <c r="B526" s="8"/>
      <c r="C526" s="91" t="s">
        <v>126</v>
      </c>
      <c r="D526" s="92" t="s">
        <v>126</v>
      </c>
      <c r="E526" s="7" t="s">
        <v>127</v>
      </c>
      <c r="F526" s="10"/>
      <c r="G526" s="10"/>
      <c r="H526" s="24">
        <f>SUM(H527:H529)</f>
        <v>0</v>
      </c>
      <c r="I526" s="24">
        <f>SUM(I527:I529)</f>
        <v>0</v>
      </c>
      <c r="J526" s="9"/>
      <c r="K526" s="9"/>
      <c r="L526" s="9"/>
    </row>
    <row r="527" spans="1:12" x14ac:dyDescent="0.25">
      <c r="A527" s="8"/>
      <c r="B527" s="8"/>
      <c r="C527" s="4" t="s">
        <v>7</v>
      </c>
      <c r="D527" s="5" t="s">
        <v>128</v>
      </c>
      <c r="E527" s="7" t="s">
        <v>129</v>
      </c>
      <c r="F527" s="9"/>
      <c r="G527" s="9"/>
      <c r="H527" s="10"/>
      <c r="I527" s="10"/>
      <c r="J527" s="9"/>
      <c r="K527" s="9"/>
      <c r="L527" s="9"/>
    </row>
    <row r="528" spans="1:12" x14ac:dyDescent="0.25">
      <c r="A528" s="8"/>
      <c r="B528" s="8"/>
      <c r="C528" s="8"/>
      <c r="D528" s="5" t="s">
        <v>130</v>
      </c>
      <c r="E528" s="7" t="s">
        <v>131</v>
      </c>
      <c r="F528" s="9"/>
      <c r="G528" s="9"/>
      <c r="H528" s="10"/>
      <c r="I528" s="10"/>
      <c r="J528" s="9"/>
      <c r="K528" s="9"/>
      <c r="L528" s="9"/>
    </row>
    <row r="529" spans="1:12" x14ac:dyDescent="0.25">
      <c r="A529" s="8"/>
      <c r="B529" s="8"/>
      <c r="C529" s="8"/>
      <c r="D529" s="5" t="s">
        <v>132</v>
      </c>
      <c r="E529" s="7" t="s">
        <v>133</v>
      </c>
      <c r="F529" s="9"/>
      <c r="G529" s="9"/>
      <c r="H529" s="10"/>
      <c r="I529" s="10"/>
      <c r="J529" s="9"/>
      <c r="K529" s="9"/>
      <c r="L529" s="9"/>
    </row>
    <row r="530" spans="1:12" x14ac:dyDescent="0.25">
      <c r="A530" s="8"/>
      <c r="B530" s="8"/>
      <c r="C530" s="91" t="s">
        <v>134</v>
      </c>
      <c r="D530" s="92" t="s">
        <v>134</v>
      </c>
      <c r="E530" s="7" t="s">
        <v>135</v>
      </c>
      <c r="F530" s="10"/>
      <c r="G530" s="10"/>
      <c r="H530" s="24">
        <f>SUM(H531:H538)</f>
        <v>0</v>
      </c>
      <c r="I530" s="24">
        <f>SUM(I531:I538)</f>
        <v>0</v>
      </c>
      <c r="J530" s="9"/>
      <c r="K530" s="9"/>
      <c r="L530" s="9"/>
    </row>
    <row r="531" spans="1:12" x14ac:dyDescent="0.25">
      <c r="A531" s="8"/>
      <c r="B531" s="8"/>
      <c r="C531" s="4" t="s">
        <v>7</v>
      </c>
      <c r="D531" s="5" t="s">
        <v>136</v>
      </c>
      <c r="E531" s="7" t="s">
        <v>137</v>
      </c>
      <c r="F531" s="9"/>
      <c r="G531" s="9"/>
      <c r="H531" s="10"/>
      <c r="I531" s="10"/>
      <c r="J531" s="9"/>
      <c r="K531" s="9"/>
      <c r="L531" s="9"/>
    </row>
    <row r="532" spans="1:12" x14ac:dyDescent="0.25">
      <c r="A532" s="8"/>
      <c r="B532" s="8"/>
      <c r="C532" s="8"/>
      <c r="D532" s="5" t="s">
        <v>138</v>
      </c>
      <c r="E532" s="7" t="s">
        <v>139</v>
      </c>
      <c r="F532" s="9"/>
      <c r="G532" s="9"/>
      <c r="H532" s="10"/>
      <c r="I532" s="10"/>
      <c r="J532" s="9"/>
      <c r="K532" s="9"/>
      <c r="L532" s="9"/>
    </row>
    <row r="533" spans="1:12" x14ac:dyDescent="0.25">
      <c r="A533" s="8"/>
      <c r="B533" s="8"/>
      <c r="C533" s="8"/>
      <c r="D533" s="5" t="s">
        <v>140</v>
      </c>
      <c r="E533" s="7" t="s">
        <v>141</v>
      </c>
      <c r="F533" s="9"/>
      <c r="G533" s="9"/>
      <c r="H533" s="10"/>
      <c r="I533" s="10"/>
      <c r="J533" s="9"/>
      <c r="K533" s="9"/>
      <c r="L533" s="9"/>
    </row>
    <row r="534" spans="1:12" x14ac:dyDescent="0.25">
      <c r="A534" s="8"/>
      <c r="B534" s="8"/>
      <c r="C534" s="8"/>
      <c r="D534" s="5" t="s">
        <v>142</v>
      </c>
      <c r="E534" s="7" t="s">
        <v>143</v>
      </c>
      <c r="F534" s="9"/>
      <c r="G534" s="9"/>
      <c r="H534" s="10"/>
      <c r="I534" s="10"/>
      <c r="J534" s="9"/>
      <c r="K534" s="9"/>
      <c r="L534" s="9"/>
    </row>
    <row r="535" spans="1:12" x14ac:dyDescent="0.25">
      <c r="A535" s="8"/>
      <c r="B535" s="8"/>
      <c r="C535" s="8"/>
      <c r="D535" s="5" t="s">
        <v>144</v>
      </c>
      <c r="E535" s="7" t="s">
        <v>145</v>
      </c>
      <c r="F535" s="9"/>
      <c r="G535" s="9"/>
      <c r="H535" s="10"/>
      <c r="I535" s="10"/>
      <c r="J535" s="9"/>
      <c r="K535" s="9"/>
      <c r="L535" s="9"/>
    </row>
    <row r="536" spans="1:12" x14ac:dyDescent="0.25">
      <c r="A536" s="8"/>
      <c r="B536" s="8"/>
      <c r="C536" s="8"/>
      <c r="D536" s="5" t="s">
        <v>146</v>
      </c>
      <c r="E536" s="7" t="s">
        <v>147</v>
      </c>
      <c r="F536" s="9"/>
      <c r="G536" s="9"/>
      <c r="H536" s="10"/>
      <c r="I536" s="10"/>
      <c r="J536" s="9"/>
      <c r="K536" s="9"/>
      <c r="L536" s="9"/>
    </row>
    <row r="537" spans="1:12" x14ac:dyDescent="0.25">
      <c r="A537" s="8"/>
      <c r="B537" s="8"/>
      <c r="C537" s="8"/>
      <c r="D537" s="5" t="s">
        <v>148</v>
      </c>
      <c r="E537" s="7" t="s">
        <v>149</v>
      </c>
      <c r="F537" s="9"/>
      <c r="G537" s="9"/>
      <c r="H537" s="10"/>
      <c r="I537" s="10"/>
      <c r="J537" s="9"/>
      <c r="K537" s="9"/>
      <c r="L537" s="9"/>
    </row>
    <row r="538" spans="1:12" x14ac:dyDescent="0.25">
      <c r="A538" s="8"/>
      <c r="B538" s="8"/>
      <c r="C538" s="8"/>
      <c r="D538" s="5" t="s">
        <v>150</v>
      </c>
      <c r="E538" s="7" t="s">
        <v>151</v>
      </c>
      <c r="F538" s="9"/>
      <c r="G538" s="9"/>
      <c r="H538" s="10"/>
      <c r="I538" s="10"/>
      <c r="J538" s="9"/>
      <c r="K538" s="9"/>
      <c r="L538" s="9"/>
    </row>
    <row r="539" spans="1:12" x14ac:dyDescent="0.25">
      <c r="A539" s="8"/>
      <c r="B539" s="91" t="s">
        <v>152</v>
      </c>
      <c r="C539" s="92" t="s">
        <v>152</v>
      </c>
      <c r="D539" s="92" t="s">
        <v>152</v>
      </c>
      <c r="E539" s="7" t="s">
        <v>153</v>
      </c>
      <c r="F539" s="10"/>
      <c r="G539" s="10"/>
      <c r="H539" s="10"/>
      <c r="I539" s="10"/>
      <c r="J539" s="10"/>
      <c r="K539" s="10"/>
      <c r="L539" s="9"/>
    </row>
    <row r="540" spans="1:12" x14ac:dyDescent="0.25">
      <c r="A540" s="8"/>
      <c r="B540" s="4" t="s">
        <v>7</v>
      </c>
      <c r="C540" s="91" t="s">
        <v>121</v>
      </c>
      <c r="D540" s="92" t="s">
        <v>121</v>
      </c>
      <c r="E540" s="7" t="s">
        <v>154</v>
      </c>
      <c r="F540" s="10"/>
      <c r="G540" s="10"/>
      <c r="H540" s="10"/>
      <c r="I540" s="10"/>
      <c r="J540" s="9"/>
      <c r="K540" s="9"/>
      <c r="L540" s="9"/>
    </row>
    <row r="541" spans="1:12" x14ac:dyDescent="0.25">
      <c r="A541" s="8"/>
      <c r="B541" s="8"/>
      <c r="C541" s="91" t="s">
        <v>155</v>
      </c>
      <c r="D541" s="92" t="s">
        <v>155</v>
      </c>
      <c r="E541" s="7" t="s">
        <v>156</v>
      </c>
      <c r="F541" s="10"/>
      <c r="G541" s="10"/>
      <c r="H541" s="10"/>
      <c r="I541" s="10"/>
      <c r="J541" s="9"/>
      <c r="K541" s="9"/>
      <c r="L541" s="9"/>
    </row>
    <row r="542" spans="1:12" x14ac:dyDescent="0.25">
      <c r="A542" s="8"/>
      <c r="B542" s="8"/>
      <c r="C542" s="91" t="s">
        <v>157</v>
      </c>
      <c r="D542" s="92" t="s">
        <v>157</v>
      </c>
      <c r="E542" s="7" t="s">
        <v>158</v>
      </c>
      <c r="F542" s="10"/>
      <c r="G542" s="10"/>
      <c r="H542" s="10"/>
      <c r="I542" s="10"/>
      <c r="J542" s="9"/>
      <c r="K542" s="9"/>
      <c r="L542" s="9"/>
    </row>
    <row r="543" spans="1:12" x14ac:dyDescent="0.25">
      <c r="A543" s="93" t="s">
        <v>159</v>
      </c>
      <c r="B543" s="94" t="s">
        <v>159</v>
      </c>
      <c r="C543" s="94" t="s">
        <v>159</v>
      </c>
      <c r="D543" s="94" t="s">
        <v>159</v>
      </c>
      <c r="E543" s="7" t="s">
        <v>160</v>
      </c>
      <c r="F543" s="10"/>
      <c r="G543" s="10"/>
      <c r="H543" s="10"/>
      <c r="I543" s="10"/>
      <c r="J543" s="9"/>
      <c r="K543" s="24">
        <f>SUM(K544,K553:K554)</f>
        <v>0</v>
      </c>
      <c r="L543" s="9"/>
    </row>
    <row r="544" spans="1:12" x14ac:dyDescent="0.25">
      <c r="A544" s="4" t="s">
        <v>7</v>
      </c>
      <c r="B544" s="91" t="s">
        <v>161</v>
      </c>
      <c r="C544" s="92" t="s">
        <v>161</v>
      </c>
      <c r="D544" s="92" t="s">
        <v>161</v>
      </c>
      <c r="E544" s="7" t="s">
        <v>162</v>
      </c>
      <c r="F544" s="9"/>
      <c r="G544" s="9"/>
      <c r="H544" s="9"/>
      <c r="I544" s="9"/>
      <c r="J544" s="9"/>
      <c r="K544" s="24">
        <f>SUM(K545:K546,K550:K552)</f>
        <v>0</v>
      </c>
      <c r="L544" s="9"/>
    </row>
    <row r="545" spans="1:12" x14ac:dyDescent="0.25">
      <c r="A545" s="8"/>
      <c r="B545" s="4" t="s">
        <v>7</v>
      </c>
      <c r="C545" s="91" t="s">
        <v>163</v>
      </c>
      <c r="D545" s="92" t="s">
        <v>163</v>
      </c>
      <c r="E545" s="7" t="s">
        <v>164</v>
      </c>
      <c r="F545" s="10"/>
      <c r="G545" s="10"/>
      <c r="H545" s="10"/>
      <c r="I545" s="10"/>
      <c r="J545" s="10"/>
      <c r="K545" s="10"/>
      <c r="L545" s="9"/>
    </row>
    <row r="546" spans="1:12" x14ac:dyDescent="0.25">
      <c r="A546" s="8"/>
      <c r="B546" s="8"/>
      <c r="C546" s="91" t="s">
        <v>165</v>
      </c>
      <c r="D546" s="92" t="s">
        <v>165</v>
      </c>
      <c r="E546" s="7" t="s">
        <v>166</v>
      </c>
      <c r="F546" s="10"/>
      <c r="G546" s="10"/>
      <c r="H546" s="10"/>
      <c r="I546" s="10"/>
      <c r="J546" s="10"/>
      <c r="K546" s="24">
        <f>SUM(K547:K549)</f>
        <v>0</v>
      </c>
      <c r="L546" s="9"/>
    </row>
    <row r="547" spans="1:12" x14ac:dyDescent="0.25">
      <c r="A547" s="8"/>
      <c r="B547" s="8"/>
      <c r="C547" s="4" t="s">
        <v>7</v>
      </c>
      <c r="D547" s="5" t="s">
        <v>167</v>
      </c>
      <c r="E547" s="7" t="s">
        <v>168</v>
      </c>
      <c r="F547" s="10"/>
      <c r="G547" s="10"/>
      <c r="H547" s="10"/>
      <c r="I547" s="10"/>
      <c r="J547" s="10"/>
      <c r="K547" s="10"/>
      <c r="L547" s="9"/>
    </row>
    <row r="548" spans="1:12" x14ac:dyDescent="0.25">
      <c r="A548" s="8"/>
      <c r="B548" s="8"/>
      <c r="C548" s="8"/>
      <c r="D548" s="5" t="s">
        <v>169</v>
      </c>
      <c r="E548" s="7" t="s">
        <v>170</v>
      </c>
      <c r="F548" s="10"/>
      <c r="G548" s="10"/>
      <c r="H548" s="10"/>
      <c r="I548" s="10"/>
      <c r="J548" s="10"/>
      <c r="K548" s="10"/>
      <c r="L548" s="9"/>
    </row>
    <row r="549" spans="1:12" x14ac:dyDescent="0.25">
      <c r="A549" s="8"/>
      <c r="B549" s="8"/>
      <c r="C549" s="8"/>
      <c r="D549" s="5" t="s">
        <v>171</v>
      </c>
      <c r="E549" s="7" t="s">
        <v>172</v>
      </c>
      <c r="F549" s="10"/>
      <c r="G549" s="10"/>
      <c r="H549" s="10"/>
      <c r="I549" s="10"/>
      <c r="J549" s="10"/>
      <c r="K549" s="10"/>
      <c r="L549" s="9"/>
    </row>
    <row r="550" spans="1:12" x14ac:dyDescent="0.25">
      <c r="A550" s="8"/>
      <c r="B550" s="8"/>
      <c r="C550" s="91" t="s">
        <v>173</v>
      </c>
      <c r="D550" s="92" t="s">
        <v>173</v>
      </c>
      <c r="E550" s="7" t="s">
        <v>174</v>
      </c>
      <c r="F550" s="10"/>
      <c r="G550" s="10"/>
      <c r="H550" s="10"/>
      <c r="I550" s="10"/>
      <c r="J550" s="10"/>
      <c r="K550" s="24">
        <f>J550*0.08</f>
        <v>0</v>
      </c>
      <c r="L550" s="9"/>
    </row>
    <row r="551" spans="1:12" x14ac:dyDescent="0.25">
      <c r="A551" s="8"/>
      <c r="B551" s="8"/>
      <c r="C551" s="91" t="s">
        <v>175</v>
      </c>
      <c r="D551" s="92" t="s">
        <v>175</v>
      </c>
      <c r="E551" s="7" t="s">
        <v>176</v>
      </c>
      <c r="F551" s="10"/>
      <c r="G551" s="10"/>
      <c r="H551" s="10"/>
      <c r="I551" s="10"/>
      <c r="J551" s="10"/>
      <c r="K551" s="24">
        <f>J551*0.12</f>
        <v>0</v>
      </c>
      <c r="L551" s="9"/>
    </row>
    <row r="552" spans="1:12" x14ac:dyDescent="0.25">
      <c r="A552" s="8"/>
      <c r="B552" s="8"/>
      <c r="C552" s="91" t="s">
        <v>177</v>
      </c>
      <c r="D552" s="92" t="s">
        <v>177</v>
      </c>
      <c r="E552" s="7" t="s">
        <v>178</v>
      </c>
      <c r="F552" s="10"/>
      <c r="G552" s="10"/>
      <c r="H552" s="10"/>
      <c r="I552" s="10"/>
      <c r="J552" s="10"/>
      <c r="K552" s="10"/>
      <c r="L552" s="9"/>
    </row>
    <row r="553" spans="1:12" x14ac:dyDescent="0.25">
      <c r="A553" s="8"/>
      <c r="B553" s="91" t="s">
        <v>179</v>
      </c>
      <c r="C553" s="92" t="s">
        <v>179</v>
      </c>
      <c r="D553" s="92" t="s">
        <v>179</v>
      </c>
      <c r="E553" s="7" t="s">
        <v>180</v>
      </c>
      <c r="F553" s="9"/>
      <c r="G553" s="9"/>
      <c r="H553" s="9"/>
      <c r="I553" s="9"/>
      <c r="J553" s="9"/>
      <c r="K553" s="10"/>
      <c r="L553" s="9"/>
    </row>
    <row r="554" spans="1:12" x14ac:dyDescent="0.25">
      <c r="A554" s="8"/>
      <c r="B554" s="91" t="s">
        <v>181</v>
      </c>
      <c r="C554" s="92" t="s">
        <v>181</v>
      </c>
      <c r="D554" s="92" t="s">
        <v>181</v>
      </c>
      <c r="E554" s="7" t="s">
        <v>182</v>
      </c>
      <c r="F554" s="9"/>
      <c r="G554" s="9"/>
      <c r="H554" s="9"/>
      <c r="I554" s="9"/>
      <c r="J554" s="9"/>
      <c r="K554" s="10"/>
      <c r="L554" s="9"/>
    </row>
    <row r="555" spans="1:12" x14ac:dyDescent="0.25">
      <c r="A555" s="93" t="s">
        <v>183</v>
      </c>
      <c r="B555" s="94" t="s">
        <v>183</v>
      </c>
      <c r="C555" s="94" t="s">
        <v>183</v>
      </c>
      <c r="D555" s="94" t="s">
        <v>183</v>
      </c>
      <c r="E555" s="7" t="s">
        <v>184</v>
      </c>
      <c r="F555" s="9"/>
      <c r="G555" s="9"/>
      <c r="H555" s="9"/>
      <c r="I555" s="9"/>
      <c r="J555" s="9"/>
      <c r="K555" s="24">
        <f>SUM(K556:K560)</f>
        <v>0</v>
      </c>
      <c r="L555" s="9"/>
    </row>
    <row r="556" spans="1:12" x14ac:dyDescent="0.25">
      <c r="A556" s="4" t="s">
        <v>7</v>
      </c>
      <c r="B556" s="91" t="s">
        <v>185</v>
      </c>
      <c r="C556" s="92" t="s">
        <v>185</v>
      </c>
      <c r="D556" s="92" t="s">
        <v>185</v>
      </c>
      <c r="E556" s="7" t="s">
        <v>186</v>
      </c>
      <c r="F556" s="9"/>
      <c r="G556" s="9"/>
      <c r="H556" s="9"/>
      <c r="I556" s="9"/>
      <c r="J556" s="9"/>
      <c r="K556" s="10"/>
      <c r="L556" s="9"/>
    </row>
    <row r="557" spans="1:12" x14ac:dyDescent="0.25">
      <c r="A557" s="8"/>
      <c r="B557" s="91" t="s">
        <v>187</v>
      </c>
      <c r="C557" s="92" t="s">
        <v>187</v>
      </c>
      <c r="D557" s="92" t="s">
        <v>187</v>
      </c>
      <c r="E557" s="7" t="s">
        <v>188</v>
      </c>
      <c r="F557" s="9"/>
      <c r="G557" s="9"/>
      <c r="H557" s="9"/>
      <c r="I557" s="9"/>
      <c r="J557" s="9"/>
      <c r="K557" s="10"/>
      <c r="L557" s="9"/>
    </row>
    <row r="558" spans="1:12" x14ac:dyDescent="0.25">
      <c r="A558" s="8"/>
      <c r="B558" s="91" t="s">
        <v>189</v>
      </c>
      <c r="C558" s="92" t="s">
        <v>189</v>
      </c>
      <c r="D558" s="92" t="s">
        <v>189</v>
      </c>
      <c r="E558" s="7" t="s">
        <v>190</v>
      </c>
      <c r="F558" s="9"/>
      <c r="G558" s="9"/>
      <c r="H558" s="9"/>
      <c r="I558" s="9"/>
      <c r="J558" s="9"/>
      <c r="K558" s="10"/>
      <c r="L558" s="9"/>
    </row>
    <row r="559" spans="1:12" x14ac:dyDescent="0.25">
      <c r="A559" s="8"/>
      <c r="B559" s="91" t="s">
        <v>191</v>
      </c>
      <c r="C559" s="92" t="s">
        <v>191</v>
      </c>
      <c r="D559" s="92" t="s">
        <v>191</v>
      </c>
      <c r="E559" s="7" t="s">
        <v>192</v>
      </c>
      <c r="F559" s="9"/>
      <c r="G559" s="9"/>
      <c r="H559" s="9"/>
      <c r="I559" s="9"/>
      <c r="J559" s="9"/>
      <c r="K559" s="10"/>
      <c r="L559" s="9"/>
    </row>
    <row r="560" spans="1:12" x14ac:dyDescent="0.25">
      <c r="A560" s="8"/>
      <c r="B560" s="91" t="s">
        <v>193</v>
      </c>
      <c r="C560" s="92" t="s">
        <v>193</v>
      </c>
      <c r="D560" s="92" t="s">
        <v>193</v>
      </c>
      <c r="E560" s="7" t="s">
        <v>194</v>
      </c>
      <c r="F560" s="9"/>
      <c r="G560" s="9"/>
      <c r="H560" s="9"/>
      <c r="I560" s="9"/>
      <c r="J560" s="9"/>
      <c r="K560" s="10"/>
      <c r="L560" s="9"/>
    </row>
    <row r="562" spans="1:12" x14ac:dyDescent="0.25">
      <c r="A562" s="3" t="s">
        <v>96</v>
      </c>
      <c r="B562" t="s">
        <v>205</v>
      </c>
    </row>
    <row r="563" spans="1:12" x14ac:dyDescent="0.25">
      <c r="A563" s="95" t="s">
        <v>16</v>
      </c>
      <c r="B563" s="96" t="s">
        <v>16</v>
      </c>
      <c r="C563" s="96" t="s">
        <v>16</v>
      </c>
      <c r="D563" s="96" t="s">
        <v>16</v>
      </c>
      <c r="E563" s="97" t="s">
        <v>16</v>
      </c>
      <c r="F563" s="104" t="s">
        <v>98</v>
      </c>
      <c r="G563" s="105" t="s">
        <v>98</v>
      </c>
      <c r="H563" s="105" t="s">
        <v>98</v>
      </c>
      <c r="I563" s="105" t="s">
        <v>98</v>
      </c>
      <c r="J563" s="105" t="s">
        <v>98</v>
      </c>
      <c r="K563" s="41" t="s">
        <v>99</v>
      </c>
      <c r="L563" s="41" t="s">
        <v>100</v>
      </c>
    </row>
    <row r="564" spans="1:12" x14ac:dyDescent="0.25">
      <c r="A564" s="98" t="s">
        <v>16</v>
      </c>
      <c r="B564" s="99" t="s">
        <v>16</v>
      </c>
      <c r="C564" s="99" t="s">
        <v>16</v>
      </c>
      <c r="D564" s="99" t="s">
        <v>16</v>
      </c>
      <c r="E564" s="100" t="s">
        <v>16</v>
      </c>
      <c r="F564" s="104" t="s">
        <v>101</v>
      </c>
      <c r="G564" s="105" t="s">
        <v>101</v>
      </c>
      <c r="H564" s="104" t="s">
        <v>102</v>
      </c>
      <c r="I564" s="105" t="s">
        <v>102</v>
      </c>
      <c r="J564" s="41" t="s">
        <v>103</v>
      </c>
      <c r="K564" s="45"/>
      <c r="L564" s="45"/>
    </row>
    <row r="565" spans="1:12" x14ac:dyDescent="0.25">
      <c r="A565" s="98" t="s">
        <v>16</v>
      </c>
      <c r="B565" s="99" t="s">
        <v>16</v>
      </c>
      <c r="C565" s="99" t="s">
        <v>16</v>
      </c>
      <c r="D565" s="99" t="s">
        <v>16</v>
      </c>
      <c r="E565" s="100" t="s">
        <v>16</v>
      </c>
      <c r="F565" s="41" t="s">
        <v>104</v>
      </c>
      <c r="G565" s="41" t="s">
        <v>105</v>
      </c>
      <c r="H565" s="41" t="s">
        <v>104</v>
      </c>
      <c r="I565" s="41" t="s">
        <v>105</v>
      </c>
      <c r="J565" s="45"/>
      <c r="K565" s="45"/>
      <c r="L565" s="45"/>
    </row>
    <row r="566" spans="1:12" x14ac:dyDescent="0.25">
      <c r="A566" s="101" t="s">
        <v>16</v>
      </c>
      <c r="B566" s="102" t="s">
        <v>16</v>
      </c>
      <c r="C566" s="102" t="s">
        <v>16</v>
      </c>
      <c r="D566" s="102" t="s">
        <v>16</v>
      </c>
      <c r="E566" s="103" t="s">
        <v>16</v>
      </c>
      <c r="F566" s="7" t="s">
        <v>106</v>
      </c>
      <c r="G566" s="7" t="s">
        <v>107</v>
      </c>
      <c r="H566" s="7" t="s">
        <v>108</v>
      </c>
      <c r="I566" s="7" t="s">
        <v>109</v>
      </c>
      <c r="J566" s="7" t="s">
        <v>110</v>
      </c>
      <c r="K566" s="7" t="s">
        <v>111</v>
      </c>
      <c r="L566" s="7" t="s">
        <v>112</v>
      </c>
    </row>
    <row r="567" spans="1:12" x14ac:dyDescent="0.25">
      <c r="A567" s="93" t="s">
        <v>113</v>
      </c>
      <c r="B567" s="94" t="s">
        <v>113</v>
      </c>
      <c r="C567" s="94" t="s">
        <v>113</v>
      </c>
      <c r="D567" s="94" t="s">
        <v>113</v>
      </c>
      <c r="E567" s="7" t="s">
        <v>106</v>
      </c>
      <c r="F567" s="9"/>
      <c r="G567" s="9"/>
      <c r="H567" s="9"/>
      <c r="I567" s="9"/>
      <c r="J567" s="9"/>
      <c r="K567" s="24">
        <f>SUM(K568,K594,K606)</f>
        <v>0</v>
      </c>
      <c r="L567" s="24">
        <f>K567*12.5</f>
        <v>0</v>
      </c>
    </row>
    <row r="568" spans="1:12" x14ac:dyDescent="0.25">
      <c r="A568" s="93" t="s">
        <v>114</v>
      </c>
      <c r="B568" s="94" t="s">
        <v>114</v>
      </c>
      <c r="C568" s="94" t="s">
        <v>114</v>
      </c>
      <c r="D568" s="94" t="s">
        <v>114</v>
      </c>
      <c r="E568" s="7" t="s">
        <v>115</v>
      </c>
      <c r="F568" s="9"/>
      <c r="G568" s="9"/>
      <c r="H568" s="9"/>
      <c r="I568" s="9"/>
      <c r="J568" s="9"/>
      <c r="K568" s="24">
        <f>K571+K590</f>
        <v>0</v>
      </c>
      <c r="L568" s="9"/>
    </row>
    <row r="569" spans="1:12" x14ac:dyDescent="0.25">
      <c r="A569" s="4" t="s">
        <v>7</v>
      </c>
      <c r="B569" s="91" t="s">
        <v>116</v>
      </c>
      <c r="C569" s="92" t="s">
        <v>116</v>
      </c>
      <c r="D569" s="92" t="s">
        <v>116</v>
      </c>
      <c r="E569" s="7" t="s">
        <v>117</v>
      </c>
      <c r="F569" s="10"/>
      <c r="G569" s="10"/>
      <c r="H569" s="9"/>
      <c r="I569" s="9"/>
      <c r="J569" s="9"/>
      <c r="K569" s="9"/>
      <c r="L569" s="9"/>
    </row>
    <row r="570" spans="1:12" x14ac:dyDescent="0.25">
      <c r="A570" s="8"/>
      <c r="B570" s="91" t="s">
        <v>118</v>
      </c>
      <c r="C570" s="92" t="s">
        <v>118</v>
      </c>
      <c r="D570" s="92" t="s">
        <v>118</v>
      </c>
      <c r="E570" s="7" t="s">
        <v>119</v>
      </c>
      <c r="F570" s="10"/>
      <c r="G570" s="10"/>
      <c r="H570" s="9"/>
      <c r="I570" s="9"/>
      <c r="J570" s="9"/>
      <c r="K570" s="9"/>
      <c r="L570" s="9"/>
    </row>
    <row r="571" spans="1:12" x14ac:dyDescent="0.25">
      <c r="A571" s="8"/>
      <c r="B571" s="91" t="s">
        <v>120</v>
      </c>
      <c r="C571" s="92" t="s">
        <v>120</v>
      </c>
      <c r="D571" s="92" t="s">
        <v>120</v>
      </c>
      <c r="E571" s="7" t="s">
        <v>107</v>
      </c>
      <c r="F571" s="24">
        <f>F572+F577+F581</f>
        <v>0</v>
      </c>
      <c r="G571" s="24">
        <f>G572+G577+G581</f>
        <v>0</v>
      </c>
      <c r="H571" s="24">
        <f t="shared" ref="H571" si="80">H572+H577+H581</f>
        <v>0</v>
      </c>
      <c r="I571" s="24">
        <f t="shared" ref="I571" si="81">I572+I577+I581</f>
        <v>0</v>
      </c>
      <c r="J571" s="10"/>
      <c r="K571" s="10"/>
      <c r="L571" s="9"/>
    </row>
    <row r="572" spans="1:12" x14ac:dyDescent="0.25">
      <c r="A572" s="8"/>
      <c r="B572" s="4" t="s">
        <v>7</v>
      </c>
      <c r="C572" s="91" t="s">
        <v>121</v>
      </c>
      <c r="D572" s="92" t="s">
        <v>121</v>
      </c>
      <c r="E572" s="7" t="s">
        <v>108</v>
      </c>
      <c r="F572" s="10"/>
      <c r="G572" s="10"/>
      <c r="H572" s="24">
        <f>SUM(H573:H576)</f>
        <v>0</v>
      </c>
      <c r="I572" s="24">
        <f>SUM(I573:I576)</f>
        <v>0</v>
      </c>
      <c r="J572" s="9"/>
      <c r="K572" s="9"/>
      <c r="L572" s="9"/>
    </row>
    <row r="573" spans="1:12" x14ac:dyDescent="0.25">
      <c r="A573" s="8"/>
      <c r="B573" s="8"/>
      <c r="C573" s="4" t="s">
        <v>7</v>
      </c>
      <c r="D573" s="5" t="s">
        <v>122</v>
      </c>
      <c r="E573" s="7" t="s">
        <v>109</v>
      </c>
      <c r="F573" s="9"/>
      <c r="G573" s="9"/>
      <c r="H573" s="10"/>
      <c r="I573" s="10"/>
      <c r="J573" s="9"/>
      <c r="K573" s="9"/>
      <c r="L573" s="9"/>
    </row>
    <row r="574" spans="1:12" x14ac:dyDescent="0.25">
      <c r="A574" s="8"/>
      <c r="B574" s="8"/>
      <c r="C574" s="8"/>
      <c r="D574" s="5" t="s">
        <v>123</v>
      </c>
      <c r="E574" s="7" t="s">
        <v>110</v>
      </c>
      <c r="F574" s="9"/>
      <c r="G574" s="9"/>
      <c r="H574" s="10"/>
      <c r="I574" s="10"/>
      <c r="J574" s="9"/>
      <c r="K574" s="9"/>
      <c r="L574" s="9"/>
    </row>
    <row r="575" spans="1:12" x14ac:dyDescent="0.25">
      <c r="A575" s="8"/>
      <c r="B575" s="8"/>
      <c r="C575" s="8"/>
      <c r="D575" s="5" t="s">
        <v>124</v>
      </c>
      <c r="E575" s="7" t="s">
        <v>111</v>
      </c>
      <c r="F575" s="9"/>
      <c r="G575" s="9"/>
      <c r="H575" s="10"/>
      <c r="I575" s="10"/>
      <c r="J575" s="9"/>
      <c r="K575" s="9"/>
      <c r="L575" s="9"/>
    </row>
    <row r="576" spans="1:12" x14ac:dyDescent="0.25">
      <c r="A576" s="8"/>
      <c r="B576" s="8"/>
      <c r="C576" s="8"/>
      <c r="D576" s="5" t="s">
        <v>125</v>
      </c>
      <c r="E576" s="7" t="s">
        <v>112</v>
      </c>
      <c r="F576" s="9"/>
      <c r="G576" s="9"/>
      <c r="H576" s="10"/>
      <c r="I576" s="10"/>
      <c r="J576" s="9"/>
      <c r="K576" s="9"/>
      <c r="L576" s="9"/>
    </row>
    <row r="577" spans="1:12" x14ac:dyDescent="0.25">
      <c r="A577" s="8"/>
      <c r="B577" s="8"/>
      <c r="C577" s="91" t="s">
        <v>126</v>
      </c>
      <c r="D577" s="92" t="s">
        <v>126</v>
      </c>
      <c r="E577" s="7" t="s">
        <v>127</v>
      </c>
      <c r="F577" s="10"/>
      <c r="G577" s="10"/>
      <c r="H577" s="24">
        <f>SUM(H578:H580)</f>
        <v>0</v>
      </c>
      <c r="I577" s="24">
        <f>SUM(I578:I580)</f>
        <v>0</v>
      </c>
      <c r="J577" s="9"/>
      <c r="K577" s="9"/>
      <c r="L577" s="9"/>
    </row>
    <row r="578" spans="1:12" x14ac:dyDescent="0.25">
      <c r="A578" s="8"/>
      <c r="B578" s="8"/>
      <c r="C578" s="4" t="s">
        <v>7</v>
      </c>
      <c r="D578" s="5" t="s">
        <v>128</v>
      </c>
      <c r="E578" s="7" t="s">
        <v>129</v>
      </c>
      <c r="F578" s="9"/>
      <c r="G578" s="9"/>
      <c r="H578" s="10"/>
      <c r="I578" s="10"/>
      <c r="J578" s="9"/>
      <c r="K578" s="9"/>
      <c r="L578" s="9"/>
    </row>
    <row r="579" spans="1:12" x14ac:dyDescent="0.25">
      <c r="A579" s="8"/>
      <c r="B579" s="8"/>
      <c r="C579" s="8"/>
      <c r="D579" s="5" t="s">
        <v>130</v>
      </c>
      <c r="E579" s="7" t="s">
        <v>131</v>
      </c>
      <c r="F579" s="9"/>
      <c r="G579" s="9"/>
      <c r="H579" s="10"/>
      <c r="I579" s="10"/>
      <c r="J579" s="9"/>
      <c r="K579" s="9"/>
      <c r="L579" s="9"/>
    </row>
    <row r="580" spans="1:12" x14ac:dyDescent="0.25">
      <c r="A580" s="8"/>
      <c r="B580" s="8"/>
      <c r="C580" s="8"/>
      <c r="D580" s="5" t="s">
        <v>132</v>
      </c>
      <c r="E580" s="7" t="s">
        <v>133</v>
      </c>
      <c r="F580" s="9"/>
      <c r="G580" s="9"/>
      <c r="H580" s="10"/>
      <c r="I580" s="10"/>
      <c r="J580" s="9"/>
      <c r="K580" s="9"/>
      <c r="L580" s="9"/>
    </row>
    <row r="581" spans="1:12" x14ac:dyDescent="0.25">
      <c r="A581" s="8"/>
      <c r="B581" s="8"/>
      <c r="C581" s="91" t="s">
        <v>134</v>
      </c>
      <c r="D581" s="92" t="s">
        <v>134</v>
      </c>
      <c r="E581" s="7" t="s">
        <v>135</v>
      </c>
      <c r="F581" s="10"/>
      <c r="G581" s="10"/>
      <c r="H581" s="24">
        <f>SUM(H582:H589)</f>
        <v>0</v>
      </c>
      <c r="I581" s="24">
        <f>SUM(I582:I589)</f>
        <v>0</v>
      </c>
      <c r="J581" s="9"/>
      <c r="K581" s="9"/>
      <c r="L581" s="9"/>
    </row>
    <row r="582" spans="1:12" x14ac:dyDescent="0.25">
      <c r="A582" s="8"/>
      <c r="B582" s="8"/>
      <c r="C582" s="4" t="s">
        <v>7</v>
      </c>
      <c r="D582" s="5" t="s">
        <v>136</v>
      </c>
      <c r="E582" s="7" t="s">
        <v>137</v>
      </c>
      <c r="F582" s="9"/>
      <c r="G582" s="9"/>
      <c r="H582" s="10"/>
      <c r="I582" s="10"/>
      <c r="J582" s="9"/>
      <c r="K582" s="9"/>
      <c r="L582" s="9"/>
    </row>
    <row r="583" spans="1:12" x14ac:dyDescent="0.25">
      <c r="A583" s="8"/>
      <c r="B583" s="8"/>
      <c r="C583" s="8"/>
      <c r="D583" s="5" t="s">
        <v>138</v>
      </c>
      <c r="E583" s="7" t="s">
        <v>139</v>
      </c>
      <c r="F583" s="9"/>
      <c r="G583" s="9"/>
      <c r="H583" s="10"/>
      <c r="I583" s="10"/>
      <c r="J583" s="9"/>
      <c r="K583" s="9"/>
      <c r="L583" s="9"/>
    </row>
    <row r="584" spans="1:12" x14ac:dyDescent="0.25">
      <c r="A584" s="8"/>
      <c r="B584" s="8"/>
      <c r="C584" s="8"/>
      <c r="D584" s="5" t="s">
        <v>140</v>
      </c>
      <c r="E584" s="7" t="s">
        <v>141</v>
      </c>
      <c r="F584" s="9"/>
      <c r="G584" s="9"/>
      <c r="H584" s="10"/>
      <c r="I584" s="10"/>
      <c r="J584" s="9"/>
      <c r="K584" s="9"/>
      <c r="L584" s="9"/>
    </row>
    <row r="585" spans="1:12" x14ac:dyDescent="0.25">
      <c r="A585" s="8"/>
      <c r="B585" s="8"/>
      <c r="C585" s="8"/>
      <c r="D585" s="5" t="s">
        <v>142</v>
      </c>
      <c r="E585" s="7" t="s">
        <v>143</v>
      </c>
      <c r="F585" s="9"/>
      <c r="G585" s="9"/>
      <c r="H585" s="10"/>
      <c r="I585" s="10"/>
      <c r="J585" s="9"/>
      <c r="K585" s="9"/>
      <c r="L585" s="9"/>
    </row>
    <row r="586" spans="1:12" x14ac:dyDescent="0.25">
      <c r="A586" s="8"/>
      <c r="B586" s="8"/>
      <c r="C586" s="8"/>
      <c r="D586" s="5" t="s">
        <v>144</v>
      </c>
      <c r="E586" s="7" t="s">
        <v>145</v>
      </c>
      <c r="F586" s="9"/>
      <c r="G586" s="9"/>
      <c r="H586" s="10"/>
      <c r="I586" s="10"/>
      <c r="J586" s="9"/>
      <c r="K586" s="9"/>
      <c r="L586" s="9"/>
    </row>
    <row r="587" spans="1:12" x14ac:dyDescent="0.25">
      <c r="A587" s="8"/>
      <c r="B587" s="8"/>
      <c r="C587" s="8"/>
      <c r="D587" s="5" t="s">
        <v>146</v>
      </c>
      <c r="E587" s="7" t="s">
        <v>147</v>
      </c>
      <c r="F587" s="9"/>
      <c r="G587" s="9"/>
      <c r="H587" s="10"/>
      <c r="I587" s="10"/>
      <c r="J587" s="9"/>
      <c r="K587" s="9"/>
      <c r="L587" s="9"/>
    </row>
    <row r="588" spans="1:12" x14ac:dyDescent="0.25">
      <c r="A588" s="8"/>
      <c r="B588" s="8"/>
      <c r="C588" s="8"/>
      <c r="D588" s="5" t="s">
        <v>148</v>
      </c>
      <c r="E588" s="7" t="s">
        <v>149</v>
      </c>
      <c r="F588" s="9"/>
      <c r="G588" s="9"/>
      <c r="H588" s="10"/>
      <c r="I588" s="10"/>
      <c r="J588" s="9"/>
      <c r="K588" s="9"/>
      <c r="L588" s="9"/>
    </row>
    <row r="589" spans="1:12" x14ac:dyDescent="0.25">
      <c r="A589" s="8"/>
      <c r="B589" s="8"/>
      <c r="C589" s="8"/>
      <c r="D589" s="5" t="s">
        <v>150</v>
      </c>
      <c r="E589" s="7" t="s">
        <v>151</v>
      </c>
      <c r="F589" s="9"/>
      <c r="G589" s="9"/>
      <c r="H589" s="10"/>
      <c r="I589" s="10"/>
      <c r="J589" s="9"/>
      <c r="K589" s="9"/>
      <c r="L589" s="9"/>
    </row>
    <row r="590" spans="1:12" x14ac:dyDescent="0.25">
      <c r="A590" s="8"/>
      <c r="B590" s="91" t="s">
        <v>152</v>
      </c>
      <c r="C590" s="92" t="s">
        <v>152</v>
      </c>
      <c r="D590" s="92" t="s">
        <v>152</v>
      </c>
      <c r="E590" s="7" t="s">
        <v>153</v>
      </c>
      <c r="F590" s="10"/>
      <c r="G590" s="10"/>
      <c r="H590" s="10"/>
      <c r="I590" s="10"/>
      <c r="J590" s="10"/>
      <c r="K590" s="10"/>
      <c r="L590" s="9"/>
    </row>
    <row r="591" spans="1:12" x14ac:dyDescent="0.25">
      <c r="A591" s="8"/>
      <c r="B591" s="4" t="s">
        <v>7</v>
      </c>
      <c r="C591" s="91" t="s">
        <v>121</v>
      </c>
      <c r="D591" s="92" t="s">
        <v>121</v>
      </c>
      <c r="E591" s="7" t="s">
        <v>154</v>
      </c>
      <c r="F591" s="10"/>
      <c r="G591" s="10"/>
      <c r="H591" s="10"/>
      <c r="I591" s="10"/>
      <c r="J591" s="9"/>
      <c r="K591" s="9"/>
      <c r="L591" s="9"/>
    </row>
    <row r="592" spans="1:12" x14ac:dyDescent="0.25">
      <c r="A592" s="8"/>
      <c r="B592" s="8"/>
      <c r="C592" s="91" t="s">
        <v>155</v>
      </c>
      <c r="D592" s="92" t="s">
        <v>155</v>
      </c>
      <c r="E592" s="7" t="s">
        <v>156</v>
      </c>
      <c r="F592" s="10"/>
      <c r="G592" s="10"/>
      <c r="H592" s="10"/>
      <c r="I592" s="10"/>
      <c r="J592" s="9"/>
      <c r="K592" s="9"/>
      <c r="L592" s="9"/>
    </row>
    <row r="593" spans="1:12" x14ac:dyDescent="0.25">
      <c r="A593" s="8"/>
      <c r="B593" s="8"/>
      <c r="C593" s="91" t="s">
        <v>157</v>
      </c>
      <c r="D593" s="92" t="s">
        <v>157</v>
      </c>
      <c r="E593" s="7" t="s">
        <v>158</v>
      </c>
      <c r="F593" s="10"/>
      <c r="G593" s="10"/>
      <c r="H593" s="10"/>
      <c r="I593" s="10"/>
      <c r="J593" s="9"/>
      <c r="K593" s="9"/>
      <c r="L593" s="9"/>
    </row>
    <row r="594" spans="1:12" x14ac:dyDescent="0.25">
      <c r="A594" s="93" t="s">
        <v>159</v>
      </c>
      <c r="B594" s="94" t="s">
        <v>159</v>
      </c>
      <c r="C594" s="94" t="s">
        <v>159</v>
      </c>
      <c r="D594" s="94" t="s">
        <v>159</v>
      </c>
      <c r="E594" s="7" t="s">
        <v>160</v>
      </c>
      <c r="F594" s="10"/>
      <c r="G594" s="10"/>
      <c r="H594" s="10"/>
      <c r="I594" s="10"/>
      <c r="J594" s="9"/>
      <c r="K594" s="24">
        <f>SUM(K595,K604:K605)</f>
        <v>0</v>
      </c>
      <c r="L594" s="9"/>
    </row>
    <row r="595" spans="1:12" x14ac:dyDescent="0.25">
      <c r="A595" s="4" t="s">
        <v>7</v>
      </c>
      <c r="B595" s="91" t="s">
        <v>161</v>
      </c>
      <c r="C595" s="92" t="s">
        <v>161</v>
      </c>
      <c r="D595" s="92" t="s">
        <v>161</v>
      </c>
      <c r="E595" s="7" t="s">
        <v>162</v>
      </c>
      <c r="F595" s="9"/>
      <c r="G595" s="9"/>
      <c r="H595" s="9"/>
      <c r="I595" s="9"/>
      <c r="J595" s="9"/>
      <c r="K595" s="24">
        <f>SUM(K596:K597,K601:K603)</f>
        <v>0</v>
      </c>
      <c r="L595" s="9"/>
    </row>
    <row r="596" spans="1:12" x14ac:dyDescent="0.25">
      <c r="A596" s="8"/>
      <c r="B596" s="4" t="s">
        <v>7</v>
      </c>
      <c r="C596" s="91" t="s">
        <v>163</v>
      </c>
      <c r="D596" s="92" t="s">
        <v>163</v>
      </c>
      <c r="E596" s="7" t="s">
        <v>164</v>
      </c>
      <c r="F596" s="10"/>
      <c r="G596" s="10"/>
      <c r="H596" s="10"/>
      <c r="I596" s="10"/>
      <c r="J596" s="10"/>
      <c r="K596" s="10"/>
      <c r="L596" s="9"/>
    </row>
    <row r="597" spans="1:12" x14ac:dyDescent="0.25">
      <c r="A597" s="8"/>
      <c r="B597" s="8"/>
      <c r="C597" s="91" t="s">
        <v>165</v>
      </c>
      <c r="D597" s="92" t="s">
        <v>165</v>
      </c>
      <c r="E597" s="7" t="s">
        <v>166</v>
      </c>
      <c r="F597" s="10"/>
      <c r="G597" s="10"/>
      <c r="H597" s="10"/>
      <c r="I597" s="10"/>
      <c r="J597" s="10"/>
      <c r="K597" s="24">
        <f>SUM(K598:K600)</f>
        <v>0</v>
      </c>
      <c r="L597" s="9"/>
    </row>
    <row r="598" spans="1:12" x14ac:dyDescent="0.25">
      <c r="A598" s="8"/>
      <c r="B598" s="8"/>
      <c r="C598" s="4" t="s">
        <v>7</v>
      </c>
      <c r="D598" s="5" t="s">
        <v>167</v>
      </c>
      <c r="E598" s="7" t="s">
        <v>168</v>
      </c>
      <c r="F598" s="10"/>
      <c r="G598" s="10"/>
      <c r="H598" s="10"/>
      <c r="I598" s="10"/>
      <c r="J598" s="10"/>
      <c r="K598" s="10"/>
      <c r="L598" s="9"/>
    </row>
    <row r="599" spans="1:12" x14ac:dyDescent="0.25">
      <c r="A599" s="8"/>
      <c r="B599" s="8"/>
      <c r="C599" s="8"/>
      <c r="D599" s="5" t="s">
        <v>169</v>
      </c>
      <c r="E599" s="7" t="s">
        <v>170</v>
      </c>
      <c r="F599" s="10"/>
      <c r="G599" s="10"/>
      <c r="H599" s="10"/>
      <c r="I599" s="10"/>
      <c r="J599" s="10"/>
      <c r="K599" s="10"/>
      <c r="L599" s="9"/>
    </row>
    <row r="600" spans="1:12" x14ac:dyDescent="0.25">
      <c r="A600" s="8"/>
      <c r="B600" s="8"/>
      <c r="C600" s="8"/>
      <c r="D600" s="5" t="s">
        <v>171</v>
      </c>
      <c r="E600" s="7" t="s">
        <v>172</v>
      </c>
      <c r="F600" s="10"/>
      <c r="G600" s="10"/>
      <c r="H600" s="10"/>
      <c r="I600" s="10"/>
      <c r="J600" s="10"/>
      <c r="K600" s="10"/>
      <c r="L600" s="9"/>
    </row>
    <row r="601" spans="1:12" x14ac:dyDescent="0.25">
      <c r="A601" s="8"/>
      <c r="B601" s="8"/>
      <c r="C601" s="91" t="s">
        <v>173</v>
      </c>
      <c r="D601" s="92" t="s">
        <v>173</v>
      </c>
      <c r="E601" s="7" t="s">
        <v>174</v>
      </c>
      <c r="F601" s="10"/>
      <c r="G601" s="10"/>
      <c r="H601" s="10"/>
      <c r="I601" s="10"/>
      <c r="J601" s="10"/>
      <c r="K601" s="24">
        <f>J601*0.08</f>
        <v>0</v>
      </c>
      <c r="L601" s="9"/>
    </row>
    <row r="602" spans="1:12" x14ac:dyDescent="0.25">
      <c r="A602" s="8"/>
      <c r="B602" s="8"/>
      <c r="C602" s="91" t="s">
        <v>175</v>
      </c>
      <c r="D602" s="92" t="s">
        <v>175</v>
      </c>
      <c r="E602" s="7" t="s">
        <v>176</v>
      </c>
      <c r="F602" s="10"/>
      <c r="G602" s="10"/>
      <c r="H602" s="10"/>
      <c r="I602" s="10"/>
      <c r="J602" s="10"/>
      <c r="K602" s="24">
        <f>J602*0.12</f>
        <v>0</v>
      </c>
      <c r="L602" s="9"/>
    </row>
    <row r="603" spans="1:12" x14ac:dyDescent="0.25">
      <c r="A603" s="8"/>
      <c r="B603" s="8"/>
      <c r="C603" s="91" t="s">
        <v>177</v>
      </c>
      <c r="D603" s="92" t="s">
        <v>177</v>
      </c>
      <c r="E603" s="7" t="s">
        <v>178</v>
      </c>
      <c r="F603" s="10"/>
      <c r="G603" s="10"/>
      <c r="H603" s="10"/>
      <c r="I603" s="10"/>
      <c r="J603" s="10"/>
      <c r="K603" s="10"/>
      <c r="L603" s="9"/>
    </row>
    <row r="604" spans="1:12" x14ac:dyDescent="0.25">
      <c r="A604" s="8"/>
      <c r="B604" s="91" t="s">
        <v>179</v>
      </c>
      <c r="C604" s="92" t="s">
        <v>179</v>
      </c>
      <c r="D604" s="92" t="s">
        <v>179</v>
      </c>
      <c r="E604" s="7" t="s">
        <v>180</v>
      </c>
      <c r="F604" s="9"/>
      <c r="G604" s="9"/>
      <c r="H604" s="9"/>
      <c r="I604" s="9"/>
      <c r="J604" s="9"/>
      <c r="K604" s="10"/>
      <c r="L604" s="9"/>
    </row>
    <row r="605" spans="1:12" x14ac:dyDescent="0.25">
      <c r="A605" s="8"/>
      <c r="B605" s="91" t="s">
        <v>181</v>
      </c>
      <c r="C605" s="92" t="s">
        <v>181</v>
      </c>
      <c r="D605" s="92" t="s">
        <v>181</v>
      </c>
      <c r="E605" s="7" t="s">
        <v>182</v>
      </c>
      <c r="F605" s="9"/>
      <c r="G605" s="9"/>
      <c r="H605" s="9"/>
      <c r="I605" s="9"/>
      <c r="J605" s="9"/>
      <c r="K605" s="10"/>
      <c r="L605" s="9"/>
    </row>
    <row r="606" spans="1:12" x14ac:dyDescent="0.25">
      <c r="A606" s="93" t="s">
        <v>183</v>
      </c>
      <c r="B606" s="94" t="s">
        <v>183</v>
      </c>
      <c r="C606" s="94" t="s">
        <v>183</v>
      </c>
      <c r="D606" s="94" t="s">
        <v>183</v>
      </c>
      <c r="E606" s="7" t="s">
        <v>184</v>
      </c>
      <c r="F606" s="9"/>
      <c r="G606" s="9"/>
      <c r="H606" s="9"/>
      <c r="I606" s="9"/>
      <c r="J606" s="9"/>
      <c r="K606" s="24">
        <f>SUM(K607:K611)</f>
        <v>0</v>
      </c>
      <c r="L606" s="9"/>
    </row>
    <row r="607" spans="1:12" x14ac:dyDescent="0.25">
      <c r="A607" s="4" t="s">
        <v>7</v>
      </c>
      <c r="B607" s="91" t="s">
        <v>185</v>
      </c>
      <c r="C607" s="92" t="s">
        <v>185</v>
      </c>
      <c r="D607" s="92" t="s">
        <v>185</v>
      </c>
      <c r="E607" s="7" t="s">
        <v>186</v>
      </c>
      <c r="F607" s="9"/>
      <c r="G607" s="9"/>
      <c r="H607" s="9"/>
      <c r="I607" s="9"/>
      <c r="J607" s="9"/>
      <c r="K607" s="10"/>
      <c r="L607" s="9"/>
    </row>
    <row r="608" spans="1:12" x14ac:dyDescent="0.25">
      <c r="A608" s="8"/>
      <c r="B608" s="91" t="s">
        <v>187</v>
      </c>
      <c r="C608" s="92" t="s">
        <v>187</v>
      </c>
      <c r="D608" s="92" t="s">
        <v>187</v>
      </c>
      <c r="E608" s="7" t="s">
        <v>188</v>
      </c>
      <c r="F608" s="9"/>
      <c r="G608" s="9"/>
      <c r="H608" s="9"/>
      <c r="I608" s="9"/>
      <c r="J608" s="9"/>
      <c r="K608" s="10"/>
      <c r="L608" s="9"/>
    </row>
    <row r="609" spans="1:12" x14ac:dyDescent="0.25">
      <c r="A609" s="8"/>
      <c r="B609" s="91" t="s">
        <v>189</v>
      </c>
      <c r="C609" s="92" t="s">
        <v>189</v>
      </c>
      <c r="D609" s="92" t="s">
        <v>189</v>
      </c>
      <c r="E609" s="7" t="s">
        <v>190</v>
      </c>
      <c r="F609" s="9"/>
      <c r="G609" s="9"/>
      <c r="H609" s="9"/>
      <c r="I609" s="9"/>
      <c r="J609" s="9"/>
      <c r="K609" s="10"/>
      <c r="L609" s="9"/>
    </row>
    <row r="610" spans="1:12" x14ac:dyDescent="0.25">
      <c r="A610" s="8"/>
      <c r="B610" s="91" t="s">
        <v>191</v>
      </c>
      <c r="C610" s="92" t="s">
        <v>191</v>
      </c>
      <c r="D610" s="92" t="s">
        <v>191</v>
      </c>
      <c r="E610" s="7" t="s">
        <v>192</v>
      </c>
      <c r="F610" s="9"/>
      <c r="G610" s="9"/>
      <c r="H610" s="9"/>
      <c r="I610" s="9"/>
      <c r="J610" s="9"/>
      <c r="K610" s="10"/>
      <c r="L610" s="9"/>
    </row>
    <row r="611" spans="1:12" x14ac:dyDescent="0.25">
      <c r="A611" s="8"/>
      <c r="B611" s="91" t="s">
        <v>193</v>
      </c>
      <c r="C611" s="92" t="s">
        <v>193</v>
      </c>
      <c r="D611" s="92" t="s">
        <v>193</v>
      </c>
      <c r="E611" s="7" t="s">
        <v>194</v>
      </c>
      <c r="F611" s="9"/>
      <c r="G611" s="9"/>
      <c r="H611" s="9"/>
      <c r="I611" s="9"/>
      <c r="J611" s="9"/>
      <c r="K611" s="10"/>
      <c r="L611" s="9"/>
    </row>
    <row r="613" spans="1:12" x14ac:dyDescent="0.25">
      <c r="A613" s="3" t="s">
        <v>96</v>
      </c>
      <c r="B613" t="s">
        <v>206</v>
      </c>
    </row>
    <row r="614" spans="1:12" x14ac:dyDescent="0.25">
      <c r="A614" s="95" t="s">
        <v>16</v>
      </c>
      <c r="B614" s="96" t="s">
        <v>16</v>
      </c>
      <c r="C614" s="96" t="s">
        <v>16</v>
      </c>
      <c r="D614" s="96" t="s">
        <v>16</v>
      </c>
      <c r="E614" s="97" t="s">
        <v>16</v>
      </c>
      <c r="F614" s="104" t="s">
        <v>98</v>
      </c>
      <c r="G614" s="105" t="s">
        <v>98</v>
      </c>
      <c r="H614" s="105" t="s">
        <v>98</v>
      </c>
      <c r="I614" s="105" t="s">
        <v>98</v>
      </c>
      <c r="J614" s="105" t="s">
        <v>98</v>
      </c>
      <c r="K614" s="41" t="s">
        <v>99</v>
      </c>
      <c r="L614" s="41" t="s">
        <v>100</v>
      </c>
    </row>
    <row r="615" spans="1:12" x14ac:dyDescent="0.25">
      <c r="A615" s="98" t="s">
        <v>16</v>
      </c>
      <c r="B615" s="99" t="s">
        <v>16</v>
      </c>
      <c r="C615" s="99" t="s">
        <v>16</v>
      </c>
      <c r="D615" s="99" t="s">
        <v>16</v>
      </c>
      <c r="E615" s="100" t="s">
        <v>16</v>
      </c>
      <c r="F615" s="104" t="s">
        <v>101</v>
      </c>
      <c r="G615" s="105" t="s">
        <v>101</v>
      </c>
      <c r="H615" s="104" t="s">
        <v>102</v>
      </c>
      <c r="I615" s="105" t="s">
        <v>102</v>
      </c>
      <c r="J615" s="41" t="s">
        <v>103</v>
      </c>
      <c r="K615" s="45"/>
      <c r="L615" s="45"/>
    </row>
    <row r="616" spans="1:12" x14ac:dyDescent="0.25">
      <c r="A616" s="98" t="s">
        <v>16</v>
      </c>
      <c r="B616" s="99" t="s">
        <v>16</v>
      </c>
      <c r="C616" s="99" t="s">
        <v>16</v>
      </c>
      <c r="D616" s="99" t="s">
        <v>16</v>
      </c>
      <c r="E616" s="100" t="s">
        <v>16</v>
      </c>
      <c r="F616" s="41" t="s">
        <v>104</v>
      </c>
      <c r="G616" s="41" t="s">
        <v>105</v>
      </c>
      <c r="H616" s="41" t="s">
        <v>104</v>
      </c>
      <c r="I616" s="41" t="s">
        <v>105</v>
      </c>
      <c r="J616" s="45"/>
      <c r="K616" s="45"/>
      <c r="L616" s="45"/>
    </row>
    <row r="617" spans="1:12" x14ac:dyDescent="0.25">
      <c r="A617" s="101" t="s">
        <v>16</v>
      </c>
      <c r="B617" s="102" t="s">
        <v>16</v>
      </c>
      <c r="C617" s="102" t="s">
        <v>16</v>
      </c>
      <c r="D617" s="102" t="s">
        <v>16</v>
      </c>
      <c r="E617" s="103" t="s">
        <v>16</v>
      </c>
      <c r="F617" s="7" t="s">
        <v>106</v>
      </c>
      <c r="G617" s="7" t="s">
        <v>107</v>
      </c>
      <c r="H617" s="7" t="s">
        <v>108</v>
      </c>
      <c r="I617" s="7" t="s">
        <v>109</v>
      </c>
      <c r="J617" s="7" t="s">
        <v>110</v>
      </c>
      <c r="K617" s="7" t="s">
        <v>111</v>
      </c>
      <c r="L617" s="7" t="s">
        <v>112</v>
      </c>
    </row>
    <row r="618" spans="1:12" x14ac:dyDescent="0.25">
      <c r="A618" s="93" t="s">
        <v>113</v>
      </c>
      <c r="B618" s="94" t="s">
        <v>113</v>
      </c>
      <c r="C618" s="94" t="s">
        <v>113</v>
      </c>
      <c r="D618" s="94" t="s">
        <v>113</v>
      </c>
      <c r="E618" s="7" t="s">
        <v>106</v>
      </c>
      <c r="F618" s="9"/>
      <c r="G618" s="9"/>
      <c r="H618" s="9"/>
      <c r="I618" s="9"/>
      <c r="J618" s="9"/>
      <c r="K618" s="24">
        <f>SUM(K619,K645,K657)</f>
        <v>0</v>
      </c>
      <c r="L618" s="24">
        <f>K618*12.5</f>
        <v>0</v>
      </c>
    </row>
    <row r="619" spans="1:12" x14ac:dyDescent="0.25">
      <c r="A619" s="93" t="s">
        <v>114</v>
      </c>
      <c r="B619" s="94" t="s">
        <v>114</v>
      </c>
      <c r="C619" s="94" t="s">
        <v>114</v>
      </c>
      <c r="D619" s="94" t="s">
        <v>114</v>
      </c>
      <c r="E619" s="7" t="s">
        <v>115</v>
      </c>
      <c r="F619" s="9"/>
      <c r="G619" s="9"/>
      <c r="H619" s="9"/>
      <c r="I619" s="9"/>
      <c r="J619" s="9"/>
      <c r="K619" s="24">
        <f>K622+K641</f>
        <v>0</v>
      </c>
      <c r="L619" s="9"/>
    </row>
    <row r="620" spans="1:12" x14ac:dyDescent="0.25">
      <c r="A620" s="4" t="s">
        <v>7</v>
      </c>
      <c r="B620" s="91" t="s">
        <v>116</v>
      </c>
      <c r="C620" s="92" t="s">
        <v>116</v>
      </c>
      <c r="D620" s="92" t="s">
        <v>116</v>
      </c>
      <c r="E620" s="7" t="s">
        <v>117</v>
      </c>
      <c r="F620" s="10"/>
      <c r="G620" s="10"/>
      <c r="H620" s="9"/>
      <c r="I620" s="9"/>
      <c r="J620" s="9"/>
      <c r="K620" s="9"/>
      <c r="L620" s="9"/>
    </row>
    <row r="621" spans="1:12" x14ac:dyDescent="0.25">
      <c r="A621" s="8"/>
      <c r="B621" s="91" t="s">
        <v>118</v>
      </c>
      <c r="C621" s="92" t="s">
        <v>118</v>
      </c>
      <c r="D621" s="92" t="s">
        <v>118</v>
      </c>
      <c r="E621" s="7" t="s">
        <v>119</v>
      </c>
      <c r="F621" s="10"/>
      <c r="G621" s="10"/>
      <c r="H621" s="9"/>
      <c r="I621" s="9"/>
      <c r="J621" s="9"/>
      <c r="K621" s="9"/>
      <c r="L621" s="9"/>
    </row>
    <row r="622" spans="1:12" x14ac:dyDescent="0.25">
      <c r="A622" s="8"/>
      <c r="B622" s="91" t="s">
        <v>120</v>
      </c>
      <c r="C622" s="92" t="s">
        <v>120</v>
      </c>
      <c r="D622" s="92" t="s">
        <v>120</v>
      </c>
      <c r="E622" s="7" t="s">
        <v>107</v>
      </c>
      <c r="F622" s="24">
        <f>F623+F628+F632</f>
        <v>0</v>
      </c>
      <c r="G622" s="24">
        <f>G623+G628+G632</f>
        <v>0</v>
      </c>
      <c r="H622" s="24">
        <f t="shared" ref="H622" si="82">H623+H628+H632</f>
        <v>0</v>
      </c>
      <c r="I622" s="24">
        <f t="shared" ref="I622" si="83">I623+I628+I632</f>
        <v>0</v>
      </c>
      <c r="J622" s="10"/>
      <c r="K622" s="10"/>
      <c r="L622" s="9"/>
    </row>
    <row r="623" spans="1:12" x14ac:dyDescent="0.25">
      <c r="A623" s="8"/>
      <c r="B623" s="4" t="s">
        <v>7</v>
      </c>
      <c r="C623" s="91" t="s">
        <v>121</v>
      </c>
      <c r="D623" s="92" t="s">
        <v>121</v>
      </c>
      <c r="E623" s="7" t="s">
        <v>108</v>
      </c>
      <c r="F623" s="10"/>
      <c r="G623" s="10"/>
      <c r="H623" s="24">
        <f>SUM(H624:H627)</f>
        <v>0</v>
      </c>
      <c r="I623" s="24">
        <f>SUM(I624:I627)</f>
        <v>0</v>
      </c>
      <c r="J623" s="9"/>
      <c r="K623" s="9"/>
      <c r="L623" s="9"/>
    </row>
    <row r="624" spans="1:12" x14ac:dyDescent="0.25">
      <c r="A624" s="8"/>
      <c r="B624" s="8"/>
      <c r="C624" s="4" t="s">
        <v>7</v>
      </c>
      <c r="D624" s="5" t="s">
        <v>122</v>
      </c>
      <c r="E624" s="7" t="s">
        <v>109</v>
      </c>
      <c r="F624" s="9"/>
      <c r="G624" s="9"/>
      <c r="H624" s="10"/>
      <c r="I624" s="10"/>
      <c r="J624" s="9"/>
      <c r="K624" s="9"/>
      <c r="L624" s="9"/>
    </row>
    <row r="625" spans="1:12" x14ac:dyDescent="0.25">
      <c r="A625" s="8"/>
      <c r="B625" s="8"/>
      <c r="C625" s="8"/>
      <c r="D625" s="5" t="s">
        <v>123</v>
      </c>
      <c r="E625" s="7" t="s">
        <v>110</v>
      </c>
      <c r="F625" s="9"/>
      <c r="G625" s="9"/>
      <c r="H625" s="10"/>
      <c r="I625" s="10"/>
      <c r="J625" s="9"/>
      <c r="K625" s="9"/>
      <c r="L625" s="9"/>
    </row>
    <row r="626" spans="1:12" x14ac:dyDescent="0.25">
      <c r="A626" s="8"/>
      <c r="B626" s="8"/>
      <c r="C626" s="8"/>
      <c r="D626" s="5" t="s">
        <v>124</v>
      </c>
      <c r="E626" s="7" t="s">
        <v>111</v>
      </c>
      <c r="F626" s="9"/>
      <c r="G626" s="9"/>
      <c r="H626" s="10"/>
      <c r="I626" s="10"/>
      <c r="J626" s="9"/>
      <c r="K626" s="9"/>
      <c r="L626" s="9"/>
    </row>
    <row r="627" spans="1:12" x14ac:dyDescent="0.25">
      <c r="A627" s="8"/>
      <c r="B627" s="8"/>
      <c r="C627" s="8"/>
      <c r="D627" s="5" t="s">
        <v>125</v>
      </c>
      <c r="E627" s="7" t="s">
        <v>112</v>
      </c>
      <c r="F627" s="9"/>
      <c r="G627" s="9"/>
      <c r="H627" s="10"/>
      <c r="I627" s="10"/>
      <c r="J627" s="9"/>
      <c r="K627" s="9"/>
      <c r="L627" s="9"/>
    </row>
    <row r="628" spans="1:12" x14ac:dyDescent="0.25">
      <c r="A628" s="8"/>
      <c r="B628" s="8"/>
      <c r="C628" s="91" t="s">
        <v>126</v>
      </c>
      <c r="D628" s="92" t="s">
        <v>126</v>
      </c>
      <c r="E628" s="7" t="s">
        <v>127</v>
      </c>
      <c r="F628" s="10"/>
      <c r="G628" s="10"/>
      <c r="H628" s="24">
        <f>SUM(H629:H631)</f>
        <v>0</v>
      </c>
      <c r="I628" s="24">
        <f>SUM(I629:I631)</f>
        <v>0</v>
      </c>
      <c r="J628" s="9"/>
      <c r="K628" s="9"/>
      <c r="L628" s="9"/>
    </row>
    <row r="629" spans="1:12" x14ac:dyDescent="0.25">
      <c r="A629" s="8"/>
      <c r="B629" s="8"/>
      <c r="C629" s="4" t="s">
        <v>7</v>
      </c>
      <c r="D629" s="5" t="s">
        <v>128</v>
      </c>
      <c r="E629" s="7" t="s">
        <v>129</v>
      </c>
      <c r="F629" s="9"/>
      <c r="G629" s="9"/>
      <c r="H629" s="10"/>
      <c r="I629" s="10"/>
      <c r="J629" s="9"/>
      <c r="K629" s="9"/>
      <c r="L629" s="9"/>
    </row>
    <row r="630" spans="1:12" x14ac:dyDescent="0.25">
      <c r="A630" s="8"/>
      <c r="B630" s="8"/>
      <c r="C630" s="8"/>
      <c r="D630" s="5" t="s">
        <v>130</v>
      </c>
      <c r="E630" s="7" t="s">
        <v>131</v>
      </c>
      <c r="F630" s="9"/>
      <c r="G630" s="9"/>
      <c r="H630" s="10"/>
      <c r="I630" s="10"/>
      <c r="J630" s="9"/>
      <c r="K630" s="9"/>
      <c r="L630" s="9"/>
    </row>
    <row r="631" spans="1:12" x14ac:dyDescent="0.25">
      <c r="A631" s="8"/>
      <c r="B631" s="8"/>
      <c r="C631" s="8"/>
      <c r="D631" s="5" t="s">
        <v>132</v>
      </c>
      <c r="E631" s="7" t="s">
        <v>133</v>
      </c>
      <c r="F631" s="9"/>
      <c r="G631" s="9"/>
      <c r="H631" s="10"/>
      <c r="I631" s="10"/>
      <c r="J631" s="9"/>
      <c r="K631" s="9"/>
      <c r="L631" s="9"/>
    </row>
    <row r="632" spans="1:12" x14ac:dyDescent="0.25">
      <c r="A632" s="8"/>
      <c r="B632" s="8"/>
      <c r="C632" s="91" t="s">
        <v>134</v>
      </c>
      <c r="D632" s="92" t="s">
        <v>134</v>
      </c>
      <c r="E632" s="7" t="s">
        <v>135</v>
      </c>
      <c r="F632" s="10"/>
      <c r="G632" s="10"/>
      <c r="H632" s="24">
        <f>SUM(H633:H640)</f>
        <v>0</v>
      </c>
      <c r="I632" s="24">
        <f>SUM(I633:I640)</f>
        <v>0</v>
      </c>
      <c r="J632" s="9"/>
      <c r="K632" s="9"/>
      <c r="L632" s="9"/>
    </row>
    <row r="633" spans="1:12" x14ac:dyDescent="0.25">
      <c r="A633" s="8"/>
      <c r="B633" s="8"/>
      <c r="C633" s="4" t="s">
        <v>7</v>
      </c>
      <c r="D633" s="5" t="s">
        <v>136</v>
      </c>
      <c r="E633" s="7" t="s">
        <v>137</v>
      </c>
      <c r="F633" s="9"/>
      <c r="G633" s="9"/>
      <c r="H633" s="10"/>
      <c r="I633" s="10"/>
      <c r="J633" s="9"/>
      <c r="K633" s="9"/>
      <c r="L633" s="9"/>
    </row>
    <row r="634" spans="1:12" x14ac:dyDescent="0.25">
      <c r="A634" s="8"/>
      <c r="B634" s="8"/>
      <c r="C634" s="8"/>
      <c r="D634" s="5" t="s">
        <v>138</v>
      </c>
      <c r="E634" s="7" t="s">
        <v>139</v>
      </c>
      <c r="F634" s="9"/>
      <c r="G634" s="9"/>
      <c r="H634" s="10"/>
      <c r="I634" s="10"/>
      <c r="J634" s="9"/>
      <c r="K634" s="9"/>
      <c r="L634" s="9"/>
    </row>
    <row r="635" spans="1:12" x14ac:dyDescent="0.25">
      <c r="A635" s="8"/>
      <c r="B635" s="8"/>
      <c r="C635" s="8"/>
      <c r="D635" s="5" t="s">
        <v>140</v>
      </c>
      <c r="E635" s="7" t="s">
        <v>141</v>
      </c>
      <c r="F635" s="9"/>
      <c r="G635" s="9"/>
      <c r="H635" s="10"/>
      <c r="I635" s="10"/>
      <c r="J635" s="9"/>
      <c r="K635" s="9"/>
      <c r="L635" s="9"/>
    </row>
    <row r="636" spans="1:12" x14ac:dyDescent="0.25">
      <c r="A636" s="8"/>
      <c r="B636" s="8"/>
      <c r="C636" s="8"/>
      <c r="D636" s="5" t="s">
        <v>142</v>
      </c>
      <c r="E636" s="7" t="s">
        <v>143</v>
      </c>
      <c r="F636" s="9"/>
      <c r="G636" s="9"/>
      <c r="H636" s="10"/>
      <c r="I636" s="10"/>
      <c r="J636" s="9"/>
      <c r="K636" s="9"/>
      <c r="L636" s="9"/>
    </row>
    <row r="637" spans="1:12" x14ac:dyDescent="0.25">
      <c r="A637" s="8"/>
      <c r="B637" s="8"/>
      <c r="C637" s="8"/>
      <c r="D637" s="5" t="s">
        <v>144</v>
      </c>
      <c r="E637" s="7" t="s">
        <v>145</v>
      </c>
      <c r="F637" s="9"/>
      <c r="G637" s="9"/>
      <c r="H637" s="10"/>
      <c r="I637" s="10"/>
      <c r="J637" s="9"/>
      <c r="K637" s="9"/>
      <c r="L637" s="9"/>
    </row>
    <row r="638" spans="1:12" x14ac:dyDescent="0.25">
      <c r="A638" s="8"/>
      <c r="B638" s="8"/>
      <c r="C638" s="8"/>
      <c r="D638" s="5" t="s">
        <v>146</v>
      </c>
      <c r="E638" s="7" t="s">
        <v>147</v>
      </c>
      <c r="F638" s="9"/>
      <c r="G638" s="9"/>
      <c r="H638" s="10"/>
      <c r="I638" s="10"/>
      <c r="J638" s="9"/>
      <c r="K638" s="9"/>
      <c r="L638" s="9"/>
    </row>
    <row r="639" spans="1:12" x14ac:dyDescent="0.25">
      <c r="A639" s="8"/>
      <c r="B639" s="8"/>
      <c r="C639" s="8"/>
      <c r="D639" s="5" t="s">
        <v>148</v>
      </c>
      <c r="E639" s="7" t="s">
        <v>149</v>
      </c>
      <c r="F639" s="9"/>
      <c r="G639" s="9"/>
      <c r="H639" s="10"/>
      <c r="I639" s="10"/>
      <c r="J639" s="9"/>
      <c r="K639" s="9"/>
      <c r="L639" s="9"/>
    </row>
    <row r="640" spans="1:12" x14ac:dyDescent="0.25">
      <c r="A640" s="8"/>
      <c r="B640" s="8"/>
      <c r="C640" s="8"/>
      <c r="D640" s="5" t="s">
        <v>150</v>
      </c>
      <c r="E640" s="7" t="s">
        <v>151</v>
      </c>
      <c r="F640" s="9"/>
      <c r="G640" s="9"/>
      <c r="H640" s="10"/>
      <c r="I640" s="10"/>
      <c r="J640" s="9"/>
      <c r="K640" s="9"/>
      <c r="L640" s="9"/>
    </row>
    <row r="641" spans="1:12" x14ac:dyDescent="0.25">
      <c r="A641" s="8"/>
      <c r="B641" s="91" t="s">
        <v>152</v>
      </c>
      <c r="C641" s="92" t="s">
        <v>152</v>
      </c>
      <c r="D641" s="92" t="s">
        <v>152</v>
      </c>
      <c r="E641" s="7" t="s">
        <v>153</v>
      </c>
      <c r="F641" s="10"/>
      <c r="G641" s="10"/>
      <c r="H641" s="10"/>
      <c r="I641" s="10"/>
      <c r="J641" s="10"/>
      <c r="K641" s="10"/>
      <c r="L641" s="9"/>
    </row>
    <row r="642" spans="1:12" x14ac:dyDescent="0.25">
      <c r="A642" s="8"/>
      <c r="B642" s="4" t="s">
        <v>7</v>
      </c>
      <c r="C642" s="91" t="s">
        <v>121</v>
      </c>
      <c r="D642" s="92" t="s">
        <v>121</v>
      </c>
      <c r="E642" s="7" t="s">
        <v>154</v>
      </c>
      <c r="F642" s="10"/>
      <c r="G642" s="10"/>
      <c r="H642" s="10"/>
      <c r="I642" s="10"/>
      <c r="J642" s="9"/>
      <c r="K642" s="9"/>
      <c r="L642" s="9"/>
    </row>
    <row r="643" spans="1:12" x14ac:dyDescent="0.25">
      <c r="A643" s="8"/>
      <c r="B643" s="8"/>
      <c r="C643" s="91" t="s">
        <v>155</v>
      </c>
      <c r="D643" s="92" t="s">
        <v>155</v>
      </c>
      <c r="E643" s="7" t="s">
        <v>156</v>
      </c>
      <c r="F643" s="10"/>
      <c r="G643" s="10"/>
      <c r="H643" s="10"/>
      <c r="I643" s="10"/>
      <c r="J643" s="9"/>
      <c r="K643" s="9"/>
      <c r="L643" s="9"/>
    </row>
    <row r="644" spans="1:12" x14ac:dyDescent="0.25">
      <c r="A644" s="8"/>
      <c r="B644" s="8"/>
      <c r="C644" s="91" t="s">
        <v>157</v>
      </c>
      <c r="D644" s="92" t="s">
        <v>157</v>
      </c>
      <c r="E644" s="7" t="s">
        <v>158</v>
      </c>
      <c r="F644" s="10"/>
      <c r="G644" s="10"/>
      <c r="H644" s="10"/>
      <c r="I644" s="10"/>
      <c r="J644" s="9"/>
      <c r="K644" s="9"/>
      <c r="L644" s="9"/>
    </row>
    <row r="645" spans="1:12" x14ac:dyDescent="0.25">
      <c r="A645" s="93" t="s">
        <v>159</v>
      </c>
      <c r="B645" s="94" t="s">
        <v>159</v>
      </c>
      <c r="C645" s="94" t="s">
        <v>159</v>
      </c>
      <c r="D645" s="94" t="s">
        <v>159</v>
      </c>
      <c r="E645" s="7" t="s">
        <v>160</v>
      </c>
      <c r="F645" s="10"/>
      <c r="G645" s="10"/>
      <c r="H645" s="10"/>
      <c r="I645" s="10"/>
      <c r="J645" s="9"/>
      <c r="K645" s="24">
        <f>SUM(K646,K655:K656)</f>
        <v>0</v>
      </c>
      <c r="L645" s="9"/>
    </row>
    <row r="646" spans="1:12" x14ac:dyDescent="0.25">
      <c r="A646" s="4" t="s">
        <v>7</v>
      </c>
      <c r="B646" s="91" t="s">
        <v>161</v>
      </c>
      <c r="C646" s="92" t="s">
        <v>161</v>
      </c>
      <c r="D646" s="92" t="s">
        <v>161</v>
      </c>
      <c r="E646" s="7" t="s">
        <v>162</v>
      </c>
      <c r="F646" s="9"/>
      <c r="G646" s="9"/>
      <c r="H646" s="9"/>
      <c r="I646" s="9"/>
      <c r="J646" s="9"/>
      <c r="K646" s="24">
        <f>SUM(K647:K648,K652:K654)</f>
        <v>0</v>
      </c>
      <c r="L646" s="9"/>
    </row>
    <row r="647" spans="1:12" x14ac:dyDescent="0.25">
      <c r="A647" s="8"/>
      <c r="B647" s="4" t="s">
        <v>7</v>
      </c>
      <c r="C647" s="91" t="s">
        <v>163</v>
      </c>
      <c r="D647" s="92" t="s">
        <v>163</v>
      </c>
      <c r="E647" s="7" t="s">
        <v>164</v>
      </c>
      <c r="F647" s="10"/>
      <c r="G647" s="10"/>
      <c r="H647" s="10"/>
      <c r="I647" s="10"/>
      <c r="J647" s="10"/>
      <c r="K647" s="10"/>
      <c r="L647" s="9"/>
    </row>
    <row r="648" spans="1:12" x14ac:dyDescent="0.25">
      <c r="A648" s="8"/>
      <c r="B648" s="8"/>
      <c r="C648" s="91" t="s">
        <v>165</v>
      </c>
      <c r="D648" s="92" t="s">
        <v>165</v>
      </c>
      <c r="E648" s="7" t="s">
        <v>166</v>
      </c>
      <c r="F648" s="10"/>
      <c r="G648" s="10"/>
      <c r="H648" s="10"/>
      <c r="I648" s="10"/>
      <c r="J648" s="10"/>
      <c r="K648" s="24">
        <f>SUM(K649:K651)</f>
        <v>0</v>
      </c>
      <c r="L648" s="9"/>
    </row>
    <row r="649" spans="1:12" x14ac:dyDescent="0.25">
      <c r="A649" s="8"/>
      <c r="B649" s="8"/>
      <c r="C649" s="4" t="s">
        <v>7</v>
      </c>
      <c r="D649" s="5" t="s">
        <v>167</v>
      </c>
      <c r="E649" s="7" t="s">
        <v>168</v>
      </c>
      <c r="F649" s="10"/>
      <c r="G649" s="10"/>
      <c r="H649" s="10"/>
      <c r="I649" s="10"/>
      <c r="J649" s="10"/>
      <c r="K649" s="10"/>
      <c r="L649" s="9"/>
    </row>
    <row r="650" spans="1:12" x14ac:dyDescent="0.25">
      <c r="A650" s="8"/>
      <c r="B650" s="8"/>
      <c r="C650" s="8"/>
      <c r="D650" s="5" t="s">
        <v>169</v>
      </c>
      <c r="E650" s="7" t="s">
        <v>170</v>
      </c>
      <c r="F650" s="10"/>
      <c r="G650" s="10"/>
      <c r="H650" s="10"/>
      <c r="I650" s="10"/>
      <c r="J650" s="10"/>
      <c r="K650" s="10"/>
      <c r="L650" s="9"/>
    </row>
    <row r="651" spans="1:12" x14ac:dyDescent="0.25">
      <c r="A651" s="8"/>
      <c r="B651" s="8"/>
      <c r="C651" s="8"/>
      <c r="D651" s="5" t="s">
        <v>171</v>
      </c>
      <c r="E651" s="7" t="s">
        <v>172</v>
      </c>
      <c r="F651" s="10"/>
      <c r="G651" s="10"/>
      <c r="H651" s="10"/>
      <c r="I651" s="10"/>
      <c r="J651" s="10"/>
      <c r="K651" s="10"/>
      <c r="L651" s="9"/>
    </row>
    <row r="652" spans="1:12" x14ac:dyDescent="0.25">
      <c r="A652" s="8"/>
      <c r="B652" s="8"/>
      <c r="C652" s="91" t="s">
        <v>173</v>
      </c>
      <c r="D652" s="92" t="s">
        <v>173</v>
      </c>
      <c r="E652" s="7" t="s">
        <v>174</v>
      </c>
      <c r="F652" s="10"/>
      <c r="G652" s="10"/>
      <c r="H652" s="10"/>
      <c r="I652" s="10"/>
      <c r="J652" s="10"/>
      <c r="K652" s="24">
        <f>J652*0.08</f>
        <v>0</v>
      </c>
      <c r="L652" s="9"/>
    </row>
    <row r="653" spans="1:12" x14ac:dyDescent="0.25">
      <c r="A653" s="8"/>
      <c r="B653" s="8"/>
      <c r="C653" s="91" t="s">
        <v>175</v>
      </c>
      <c r="D653" s="92" t="s">
        <v>175</v>
      </c>
      <c r="E653" s="7" t="s">
        <v>176</v>
      </c>
      <c r="F653" s="10"/>
      <c r="G653" s="10"/>
      <c r="H653" s="10"/>
      <c r="I653" s="10"/>
      <c r="J653" s="10"/>
      <c r="K653" s="24">
        <f>J653*0.12</f>
        <v>0</v>
      </c>
      <c r="L653" s="9"/>
    </row>
    <row r="654" spans="1:12" x14ac:dyDescent="0.25">
      <c r="A654" s="8"/>
      <c r="B654" s="8"/>
      <c r="C654" s="91" t="s">
        <v>177</v>
      </c>
      <c r="D654" s="92" t="s">
        <v>177</v>
      </c>
      <c r="E654" s="7" t="s">
        <v>178</v>
      </c>
      <c r="F654" s="10"/>
      <c r="G654" s="10"/>
      <c r="H654" s="10"/>
      <c r="I654" s="10"/>
      <c r="J654" s="10"/>
      <c r="K654" s="10"/>
      <c r="L654" s="9"/>
    </row>
    <row r="655" spans="1:12" x14ac:dyDescent="0.25">
      <c r="A655" s="8"/>
      <c r="B655" s="91" t="s">
        <v>179</v>
      </c>
      <c r="C655" s="92" t="s">
        <v>179</v>
      </c>
      <c r="D655" s="92" t="s">
        <v>179</v>
      </c>
      <c r="E655" s="7" t="s">
        <v>180</v>
      </c>
      <c r="F655" s="9"/>
      <c r="G655" s="9"/>
      <c r="H655" s="9"/>
      <c r="I655" s="9"/>
      <c r="J655" s="9"/>
      <c r="K655" s="10"/>
      <c r="L655" s="9"/>
    </row>
    <row r="656" spans="1:12" x14ac:dyDescent="0.25">
      <c r="A656" s="8"/>
      <c r="B656" s="91" t="s">
        <v>181</v>
      </c>
      <c r="C656" s="92" t="s">
        <v>181</v>
      </c>
      <c r="D656" s="92" t="s">
        <v>181</v>
      </c>
      <c r="E656" s="7" t="s">
        <v>182</v>
      </c>
      <c r="F656" s="9"/>
      <c r="G656" s="9"/>
      <c r="H656" s="9"/>
      <c r="I656" s="9"/>
      <c r="J656" s="9"/>
      <c r="K656" s="10"/>
      <c r="L656" s="9"/>
    </row>
    <row r="657" spans="1:12" x14ac:dyDescent="0.25">
      <c r="A657" s="93" t="s">
        <v>183</v>
      </c>
      <c r="B657" s="94" t="s">
        <v>183</v>
      </c>
      <c r="C657" s="94" t="s">
        <v>183</v>
      </c>
      <c r="D657" s="94" t="s">
        <v>183</v>
      </c>
      <c r="E657" s="7" t="s">
        <v>184</v>
      </c>
      <c r="F657" s="9"/>
      <c r="G657" s="9"/>
      <c r="H657" s="9"/>
      <c r="I657" s="9"/>
      <c r="J657" s="9"/>
      <c r="K657" s="24">
        <f>SUM(K658:K662)</f>
        <v>0</v>
      </c>
      <c r="L657" s="9"/>
    </row>
    <row r="658" spans="1:12" x14ac:dyDescent="0.25">
      <c r="A658" s="4" t="s">
        <v>7</v>
      </c>
      <c r="B658" s="91" t="s">
        <v>185</v>
      </c>
      <c r="C658" s="92" t="s">
        <v>185</v>
      </c>
      <c r="D658" s="92" t="s">
        <v>185</v>
      </c>
      <c r="E658" s="7" t="s">
        <v>186</v>
      </c>
      <c r="F658" s="9"/>
      <c r="G658" s="9"/>
      <c r="H658" s="9"/>
      <c r="I658" s="9"/>
      <c r="J658" s="9"/>
      <c r="K658" s="10"/>
      <c r="L658" s="9"/>
    </row>
    <row r="659" spans="1:12" x14ac:dyDescent="0.25">
      <c r="A659" s="8"/>
      <c r="B659" s="91" t="s">
        <v>187</v>
      </c>
      <c r="C659" s="92" t="s">
        <v>187</v>
      </c>
      <c r="D659" s="92" t="s">
        <v>187</v>
      </c>
      <c r="E659" s="7" t="s">
        <v>188</v>
      </c>
      <c r="F659" s="9"/>
      <c r="G659" s="9"/>
      <c r="H659" s="9"/>
      <c r="I659" s="9"/>
      <c r="J659" s="9"/>
      <c r="K659" s="10"/>
      <c r="L659" s="9"/>
    </row>
    <row r="660" spans="1:12" x14ac:dyDescent="0.25">
      <c r="A660" s="8"/>
      <c r="B660" s="91" t="s">
        <v>189</v>
      </c>
      <c r="C660" s="92" t="s">
        <v>189</v>
      </c>
      <c r="D660" s="92" t="s">
        <v>189</v>
      </c>
      <c r="E660" s="7" t="s">
        <v>190</v>
      </c>
      <c r="F660" s="9"/>
      <c r="G660" s="9"/>
      <c r="H660" s="9"/>
      <c r="I660" s="9"/>
      <c r="J660" s="9"/>
      <c r="K660" s="10"/>
      <c r="L660" s="9"/>
    </row>
    <row r="661" spans="1:12" x14ac:dyDescent="0.25">
      <c r="A661" s="8"/>
      <c r="B661" s="91" t="s">
        <v>191</v>
      </c>
      <c r="C661" s="92" t="s">
        <v>191</v>
      </c>
      <c r="D661" s="92" t="s">
        <v>191</v>
      </c>
      <c r="E661" s="7" t="s">
        <v>192</v>
      </c>
      <c r="F661" s="9"/>
      <c r="G661" s="9"/>
      <c r="H661" s="9"/>
      <c r="I661" s="9"/>
      <c r="J661" s="9"/>
      <c r="K661" s="10"/>
      <c r="L661" s="9"/>
    </row>
    <row r="662" spans="1:12" x14ac:dyDescent="0.25">
      <c r="A662" s="8"/>
      <c r="B662" s="91" t="s">
        <v>193</v>
      </c>
      <c r="C662" s="92" t="s">
        <v>193</v>
      </c>
      <c r="D662" s="92" t="s">
        <v>193</v>
      </c>
      <c r="E662" s="7" t="s">
        <v>194</v>
      </c>
      <c r="F662" s="9"/>
      <c r="G662" s="9"/>
      <c r="H662" s="9"/>
      <c r="I662" s="9"/>
      <c r="J662" s="9"/>
      <c r="K662" s="10"/>
      <c r="L662" s="9"/>
    </row>
    <row r="664" spans="1:12" x14ac:dyDescent="0.25">
      <c r="A664" s="3" t="s">
        <v>96</v>
      </c>
      <c r="B664" t="s">
        <v>207</v>
      </c>
    </row>
    <row r="665" spans="1:12" x14ac:dyDescent="0.25">
      <c r="A665" s="95" t="s">
        <v>16</v>
      </c>
      <c r="B665" s="96" t="s">
        <v>16</v>
      </c>
      <c r="C665" s="96" t="s">
        <v>16</v>
      </c>
      <c r="D665" s="96" t="s">
        <v>16</v>
      </c>
      <c r="E665" s="97" t="s">
        <v>16</v>
      </c>
      <c r="F665" s="104" t="s">
        <v>98</v>
      </c>
      <c r="G665" s="105" t="s">
        <v>98</v>
      </c>
      <c r="H665" s="105" t="s">
        <v>98</v>
      </c>
      <c r="I665" s="105" t="s">
        <v>98</v>
      </c>
      <c r="J665" s="105" t="s">
        <v>98</v>
      </c>
      <c r="K665" s="41" t="s">
        <v>99</v>
      </c>
      <c r="L665" s="41" t="s">
        <v>100</v>
      </c>
    </row>
    <row r="666" spans="1:12" x14ac:dyDescent="0.25">
      <c r="A666" s="98" t="s">
        <v>16</v>
      </c>
      <c r="B666" s="99" t="s">
        <v>16</v>
      </c>
      <c r="C666" s="99" t="s">
        <v>16</v>
      </c>
      <c r="D666" s="99" t="s">
        <v>16</v>
      </c>
      <c r="E666" s="100" t="s">
        <v>16</v>
      </c>
      <c r="F666" s="104" t="s">
        <v>101</v>
      </c>
      <c r="G666" s="105" t="s">
        <v>101</v>
      </c>
      <c r="H666" s="104" t="s">
        <v>102</v>
      </c>
      <c r="I666" s="105" t="s">
        <v>102</v>
      </c>
      <c r="J666" s="41" t="s">
        <v>103</v>
      </c>
      <c r="K666" s="45"/>
      <c r="L666" s="45"/>
    </row>
    <row r="667" spans="1:12" x14ac:dyDescent="0.25">
      <c r="A667" s="98" t="s">
        <v>16</v>
      </c>
      <c r="B667" s="99" t="s">
        <v>16</v>
      </c>
      <c r="C667" s="99" t="s">
        <v>16</v>
      </c>
      <c r="D667" s="99" t="s">
        <v>16</v>
      </c>
      <c r="E667" s="100" t="s">
        <v>16</v>
      </c>
      <c r="F667" s="41" t="s">
        <v>104</v>
      </c>
      <c r="G667" s="41" t="s">
        <v>105</v>
      </c>
      <c r="H667" s="41" t="s">
        <v>104</v>
      </c>
      <c r="I667" s="41" t="s">
        <v>105</v>
      </c>
      <c r="J667" s="45"/>
      <c r="K667" s="45"/>
      <c r="L667" s="45"/>
    </row>
    <row r="668" spans="1:12" x14ac:dyDescent="0.25">
      <c r="A668" s="101" t="s">
        <v>16</v>
      </c>
      <c r="B668" s="102" t="s">
        <v>16</v>
      </c>
      <c r="C668" s="102" t="s">
        <v>16</v>
      </c>
      <c r="D668" s="102" t="s">
        <v>16</v>
      </c>
      <c r="E668" s="103" t="s">
        <v>16</v>
      </c>
      <c r="F668" s="7" t="s">
        <v>106</v>
      </c>
      <c r="G668" s="7" t="s">
        <v>107</v>
      </c>
      <c r="H668" s="7" t="s">
        <v>108</v>
      </c>
      <c r="I668" s="7" t="s">
        <v>109</v>
      </c>
      <c r="J668" s="7" t="s">
        <v>110</v>
      </c>
      <c r="K668" s="7" t="s">
        <v>111</v>
      </c>
      <c r="L668" s="7" t="s">
        <v>112</v>
      </c>
    </row>
    <row r="669" spans="1:12" x14ac:dyDescent="0.25">
      <c r="A669" s="93" t="s">
        <v>113</v>
      </c>
      <c r="B669" s="94" t="s">
        <v>113</v>
      </c>
      <c r="C669" s="94" t="s">
        <v>113</v>
      </c>
      <c r="D669" s="94" t="s">
        <v>113</v>
      </c>
      <c r="E669" s="7" t="s">
        <v>106</v>
      </c>
      <c r="F669" s="9"/>
      <c r="G669" s="9"/>
      <c r="H669" s="9"/>
      <c r="I669" s="9"/>
      <c r="J669" s="9"/>
      <c r="K669" s="24">
        <f>SUM(K670,K696,K708)</f>
        <v>0</v>
      </c>
      <c r="L669" s="24">
        <f>K669*12.5</f>
        <v>0</v>
      </c>
    </row>
    <row r="670" spans="1:12" x14ac:dyDescent="0.25">
      <c r="A670" s="93" t="s">
        <v>114</v>
      </c>
      <c r="B670" s="94" t="s">
        <v>114</v>
      </c>
      <c r="C670" s="94" t="s">
        <v>114</v>
      </c>
      <c r="D670" s="94" t="s">
        <v>114</v>
      </c>
      <c r="E670" s="7" t="s">
        <v>115</v>
      </c>
      <c r="F670" s="9"/>
      <c r="G670" s="9"/>
      <c r="H670" s="9"/>
      <c r="I670" s="9"/>
      <c r="J670" s="9"/>
      <c r="K670" s="24">
        <f>K673+K692</f>
        <v>0</v>
      </c>
      <c r="L670" s="9"/>
    </row>
    <row r="671" spans="1:12" x14ac:dyDescent="0.25">
      <c r="A671" s="4" t="s">
        <v>7</v>
      </c>
      <c r="B671" s="91" t="s">
        <v>116</v>
      </c>
      <c r="C671" s="92" t="s">
        <v>116</v>
      </c>
      <c r="D671" s="92" t="s">
        <v>116</v>
      </c>
      <c r="E671" s="7" t="s">
        <v>117</v>
      </c>
      <c r="F671" s="10"/>
      <c r="G671" s="10"/>
      <c r="H671" s="9"/>
      <c r="I671" s="9"/>
      <c r="J671" s="9"/>
      <c r="K671" s="9"/>
      <c r="L671" s="9"/>
    </row>
    <row r="672" spans="1:12" x14ac:dyDescent="0.25">
      <c r="A672" s="8"/>
      <c r="B672" s="91" t="s">
        <v>118</v>
      </c>
      <c r="C672" s="92" t="s">
        <v>118</v>
      </c>
      <c r="D672" s="92" t="s">
        <v>118</v>
      </c>
      <c r="E672" s="7" t="s">
        <v>119</v>
      </c>
      <c r="F672" s="10"/>
      <c r="G672" s="10"/>
      <c r="H672" s="9"/>
      <c r="I672" s="9"/>
      <c r="J672" s="9"/>
      <c r="K672" s="9"/>
      <c r="L672" s="9"/>
    </row>
    <row r="673" spans="1:12" x14ac:dyDescent="0.25">
      <c r="A673" s="8"/>
      <c r="B673" s="91" t="s">
        <v>120</v>
      </c>
      <c r="C673" s="92" t="s">
        <v>120</v>
      </c>
      <c r="D673" s="92" t="s">
        <v>120</v>
      </c>
      <c r="E673" s="7" t="s">
        <v>107</v>
      </c>
      <c r="F673" s="24">
        <f>F674+F679+F683</f>
        <v>0</v>
      </c>
      <c r="G673" s="24">
        <f>G674+G679+G683</f>
        <v>0</v>
      </c>
      <c r="H673" s="24">
        <f t="shared" ref="H673" si="84">H674+H679+H683</f>
        <v>0</v>
      </c>
      <c r="I673" s="24">
        <f t="shared" ref="I673" si="85">I674+I679+I683</f>
        <v>0</v>
      </c>
      <c r="J673" s="10"/>
      <c r="K673" s="10"/>
      <c r="L673" s="9"/>
    </row>
    <row r="674" spans="1:12" x14ac:dyDescent="0.25">
      <c r="A674" s="8"/>
      <c r="B674" s="4" t="s">
        <v>7</v>
      </c>
      <c r="C674" s="91" t="s">
        <v>121</v>
      </c>
      <c r="D674" s="92" t="s">
        <v>121</v>
      </c>
      <c r="E674" s="7" t="s">
        <v>108</v>
      </c>
      <c r="F674" s="10"/>
      <c r="G674" s="10"/>
      <c r="H674" s="24">
        <f>SUM(H675:H678)</f>
        <v>0</v>
      </c>
      <c r="I674" s="24">
        <f>SUM(I675:I678)</f>
        <v>0</v>
      </c>
      <c r="J674" s="9"/>
      <c r="K674" s="9"/>
      <c r="L674" s="9"/>
    </row>
    <row r="675" spans="1:12" x14ac:dyDescent="0.25">
      <c r="A675" s="8"/>
      <c r="B675" s="8"/>
      <c r="C675" s="4" t="s">
        <v>7</v>
      </c>
      <c r="D675" s="5" t="s">
        <v>122</v>
      </c>
      <c r="E675" s="7" t="s">
        <v>109</v>
      </c>
      <c r="F675" s="9"/>
      <c r="G675" s="9"/>
      <c r="H675" s="10"/>
      <c r="I675" s="10"/>
      <c r="J675" s="9"/>
      <c r="K675" s="9"/>
      <c r="L675" s="9"/>
    </row>
    <row r="676" spans="1:12" x14ac:dyDescent="0.25">
      <c r="A676" s="8"/>
      <c r="B676" s="8"/>
      <c r="C676" s="8"/>
      <c r="D676" s="5" t="s">
        <v>123</v>
      </c>
      <c r="E676" s="7" t="s">
        <v>110</v>
      </c>
      <c r="F676" s="9"/>
      <c r="G676" s="9"/>
      <c r="H676" s="10"/>
      <c r="I676" s="10"/>
      <c r="J676" s="9"/>
      <c r="K676" s="9"/>
      <c r="L676" s="9"/>
    </row>
    <row r="677" spans="1:12" x14ac:dyDescent="0.25">
      <c r="A677" s="8"/>
      <c r="B677" s="8"/>
      <c r="C677" s="8"/>
      <c r="D677" s="5" t="s">
        <v>124</v>
      </c>
      <c r="E677" s="7" t="s">
        <v>111</v>
      </c>
      <c r="F677" s="9"/>
      <c r="G677" s="9"/>
      <c r="H677" s="10"/>
      <c r="I677" s="10"/>
      <c r="J677" s="9"/>
      <c r="K677" s="9"/>
      <c r="L677" s="9"/>
    </row>
    <row r="678" spans="1:12" x14ac:dyDescent="0.25">
      <c r="A678" s="8"/>
      <c r="B678" s="8"/>
      <c r="C678" s="8"/>
      <c r="D678" s="5" t="s">
        <v>125</v>
      </c>
      <c r="E678" s="7" t="s">
        <v>112</v>
      </c>
      <c r="F678" s="9"/>
      <c r="G678" s="9"/>
      <c r="H678" s="10"/>
      <c r="I678" s="10"/>
      <c r="J678" s="9"/>
      <c r="K678" s="9"/>
      <c r="L678" s="9"/>
    </row>
    <row r="679" spans="1:12" x14ac:dyDescent="0.25">
      <c r="A679" s="8"/>
      <c r="B679" s="8"/>
      <c r="C679" s="91" t="s">
        <v>126</v>
      </c>
      <c r="D679" s="92" t="s">
        <v>126</v>
      </c>
      <c r="E679" s="7" t="s">
        <v>127</v>
      </c>
      <c r="F679" s="10"/>
      <c r="G679" s="10"/>
      <c r="H679" s="24">
        <f>SUM(H680:H682)</f>
        <v>0</v>
      </c>
      <c r="I679" s="24">
        <f>SUM(I680:I682)</f>
        <v>0</v>
      </c>
      <c r="J679" s="9"/>
      <c r="K679" s="9"/>
      <c r="L679" s="9"/>
    </row>
    <row r="680" spans="1:12" x14ac:dyDescent="0.25">
      <c r="A680" s="8"/>
      <c r="B680" s="8"/>
      <c r="C680" s="4" t="s">
        <v>7</v>
      </c>
      <c r="D680" s="5" t="s">
        <v>128</v>
      </c>
      <c r="E680" s="7" t="s">
        <v>129</v>
      </c>
      <c r="F680" s="9"/>
      <c r="G680" s="9"/>
      <c r="H680" s="10"/>
      <c r="I680" s="10"/>
      <c r="J680" s="9"/>
      <c r="K680" s="9"/>
      <c r="L680" s="9"/>
    </row>
    <row r="681" spans="1:12" x14ac:dyDescent="0.25">
      <c r="A681" s="8"/>
      <c r="B681" s="8"/>
      <c r="C681" s="8"/>
      <c r="D681" s="5" t="s">
        <v>130</v>
      </c>
      <c r="E681" s="7" t="s">
        <v>131</v>
      </c>
      <c r="F681" s="9"/>
      <c r="G681" s="9"/>
      <c r="H681" s="10"/>
      <c r="I681" s="10"/>
      <c r="J681" s="9"/>
      <c r="K681" s="9"/>
      <c r="L681" s="9"/>
    </row>
    <row r="682" spans="1:12" x14ac:dyDescent="0.25">
      <c r="A682" s="8"/>
      <c r="B682" s="8"/>
      <c r="C682" s="8"/>
      <c r="D682" s="5" t="s">
        <v>132</v>
      </c>
      <c r="E682" s="7" t="s">
        <v>133</v>
      </c>
      <c r="F682" s="9"/>
      <c r="G682" s="9"/>
      <c r="H682" s="10"/>
      <c r="I682" s="10"/>
      <c r="J682" s="9"/>
      <c r="K682" s="9"/>
      <c r="L682" s="9"/>
    </row>
    <row r="683" spans="1:12" x14ac:dyDescent="0.25">
      <c r="A683" s="8"/>
      <c r="B683" s="8"/>
      <c r="C683" s="91" t="s">
        <v>134</v>
      </c>
      <c r="D683" s="92" t="s">
        <v>134</v>
      </c>
      <c r="E683" s="7" t="s">
        <v>135</v>
      </c>
      <c r="F683" s="10"/>
      <c r="G683" s="10"/>
      <c r="H683" s="24">
        <f>SUM(H684:H691)</f>
        <v>0</v>
      </c>
      <c r="I683" s="24">
        <f>SUM(I684:I691)</f>
        <v>0</v>
      </c>
      <c r="J683" s="9"/>
      <c r="K683" s="9"/>
      <c r="L683" s="9"/>
    </row>
    <row r="684" spans="1:12" x14ac:dyDescent="0.25">
      <c r="A684" s="8"/>
      <c r="B684" s="8"/>
      <c r="C684" s="4" t="s">
        <v>7</v>
      </c>
      <c r="D684" s="5" t="s">
        <v>136</v>
      </c>
      <c r="E684" s="7" t="s">
        <v>137</v>
      </c>
      <c r="F684" s="9"/>
      <c r="G684" s="9"/>
      <c r="H684" s="10"/>
      <c r="I684" s="10"/>
      <c r="J684" s="9"/>
      <c r="K684" s="9"/>
      <c r="L684" s="9"/>
    </row>
    <row r="685" spans="1:12" x14ac:dyDescent="0.25">
      <c r="A685" s="8"/>
      <c r="B685" s="8"/>
      <c r="C685" s="8"/>
      <c r="D685" s="5" t="s">
        <v>138</v>
      </c>
      <c r="E685" s="7" t="s">
        <v>139</v>
      </c>
      <c r="F685" s="9"/>
      <c r="G685" s="9"/>
      <c r="H685" s="10"/>
      <c r="I685" s="10"/>
      <c r="J685" s="9"/>
      <c r="K685" s="9"/>
      <c r="L685" s="9"/>
    </row>
    <row r="686" spans="1:12" x14ac:dyDescent="0.25">
      <c r="A686" s="8"/>
      <c r="B686" s="8"/>
      <c r="C686" s="8"/>
      <c r="D686" s="5" t="s">
        <v>140</v>
      </c>
      <c r="E686" s="7" t="s">
        <v>141</v>
      </c>
      <c r="F686" s="9"/>
      <c r="G686" s="9"/>
      <c r="H686" s="10"/>
      <c r="I686" s="10"/>
      <c r="J686" s="9"/>
      <c r="K686" s="9"/>
      <c r="L686" s="9"/>
    </row>
    <row r="687" spans="1:12" x14ac:dyDescent="0.25">
      <c r="A687" s="8"/>
      <c r="B687" s="8"/>
      <c r="C687" s="8"/>
      <c r="D687" s="5" t="s">
        <v>142</v>
      </c>
      <c r="E687" s="7" t="s">
        <v>143</v>
      </c>
      <c r="F687" s="9"/>
      <c r="G687" s="9"/>
      <c r="H687" s="10"/>
      <c r="I687" s="10"/>
      <c r="J687" s="9"/>
      <c r="K687" s="9"/>
      <c r="L687" s="9"/>
    </row>
    <row r="688" spans="1:12" x14ac:dyDescent="0.25">
      <c r="A688" s="8"/>
      <c r="B688" s="8"/>
      <c r="C688" s="8"/>
      <c r="D688" s="5" t="s">
        <v>144</v>
      </c>
      <c r="E688" s="7" t="s">
        <v>145</v>
      </c>
      <c r="F688" s="9"/>
      <c r="G688" s="9"/>
      <c r="H688" s="10"/>
      <c r="I688" s="10"/>
      <c r="J688" s="9"/>
      <c r="K688" s="9"/>
      <c r="L688" s="9"/>
    </row>
    <row r="689" spans="1:12" x14ac:dyDescent="0.25">
      <c r="A689" s="8"/>
      <c r="B689" s="8"/>
      <c r="C689" s="8"/>
      <c r="D689" s="5" t="s">
        <v>146</v>
      </c>
      <c r="E689" s="7" t="s">
        <v>147</v>
      </c>
      <c r="F689" s="9"/>
      <c r="G689" s="9"/>
      <c r="H689" s="10"/>
      <c r="I689" s="10"/>
      <c r="J689" s="9"/>
      <c r="K689" s="9"/>
      <c r="L689" s="9"/>
    </row>
    <row r="690" spans="1:12" x14ac:dyDescent="0.25">
      <c r="A690" s="8"/>
      <c r="B690" s="8"/>
      <c r="C690" s="8"/>
      <c r="D690" s="5" t="s">
        <v>148</v>
      </c>
      <c r="E690" s="7" t="s">
        <v>149</v>
      </c>
      <c r="F690" s="9"/>
      <c r="G690" s="9"/>
      <c r="H690" s="10"/>
      <c r="I690" s="10"/>
      <c r="J690" s="9"/>
      <c r="K690" s="9"/>
      <c r="L690" s="9"/>
    </row>
    <row r="691" spans="1:12" x14ac:dyDescent="0.25">
      <c r="A691" s="8"/>
      <c r="B691" s="8"/>
      <c r="C691" s="8"/>
      <c r="D691" s="5" t="s">
        <v>150</v>
      </c>
      <c r="E691" s="7" t="s">
        <v>151</v>
      </c>
      <c r="F691" s="9"/>
      <c r="G691" s="9"/>
      <c r="H691" s="10"/>
      <c r="I691" s="10"/>
      <c r="J691" s="9"/>
      <c r="K691" s="9"/>
      <c r="L691" s="9"/>
    </row>
    <row r="692" spans="1:12" x14ac:dyDescent="0.25">
      <c r="A692" s="8"/>
      <c r="B692" s="91" t="s">
        <v>152</v>
      </c>
      <c r="C692" s="92" t="s">
        <v>152</v>
      </c>
      <c r="D692" s="92" t="s">
        <v>152</v>
      </c>
      <c r="E692" s="7" t="s">
        <v>153</v>
      </c>
      <c r="F692" s="10"/>
      <c r="G692" s="10"/>
      <c r="H692" s="10"/>
      <c r="I692" s="10"/>
      <c r="J692" s="10"/>
      <c r="K692" s="10"/>
      <c r="L692" s="9"/>
    </row>
    <row r="693" spans="1:12" x14ac:dyDescent="0.25">
      <c r="A693" s="8"/>
      <c r="B693" s="4" t="s">
        <v>7</v>
      </c>
      <c r="C693" s="91" t="s">
        <v>121</v>
      </c>
      <c r="D693" s="92" t="s">
        <v>121</v>
      </c>
      <c r="E693" s="7" t="s">
        <v>154</v>
      </c>
      <c r="F693" s="10"/>
      <c r="G693" s="10"/>
      <c r="H693" s="10"/>
      <c r="I693" s="10"/>
      <c r="J693" s="9"/>
      <c r="K693" s="9"/>
      <c r="L693" s="9"/>
    </row>
    <row r="694" spans="1:12" x14ac:dyDescent="0.25">
      <c r="A694" s="8"/>
      <c r="B694" s="8"/>
      <c r="C694" s="91" t="s">
        <v>155</v>
      </c>
      <c r="D694" s="92" t="s">
        <v>155</v>
      </c>
      <c r="E694" s="7" t="s">
        <v>156</v>
      </c>
      <c r="F694" s="10"/>
      <c r="G694" s="10"/>
      <c r="H694" s="10"/>
      <c r="I694" s="10"/>
      <c r="J694" s="9"/>
      <c r="K694" s="9"/>
      <c r="L694" s="9"/>
    </row>
    <row r="695" spans="1:12" x14ac:dyDescent="0.25">
      <c r="A695" s="8"/>
      <c r="B695" s="8"/>
      <c r="C695" s="91" t="s">
        <v>157</v>
      </c>
      <c r="D695" s="92" t="s">
        <v>157</v>
      </c>
      <c r="E695" s="7" t="s">
        <v>158</v>
      </c>
      <c r="F695" s="10"/>
      <c r="G695" s="10"/>
      <c r="H695" s="10"/>
      <c r="I695" s="10"/>
      <c r="J695" s="9"/>
      <c r="K695" s="9"/>
      <c r="L695" s="9"/>
    </row>
    <row r="696" spans="1:12" x14ac:dyDescent="0.25">
      <c r="A696" s="93" t="s">
        <v>159</v>
      </c>
      <c r="B696" s="94" t="s">
        <v>159</v>
      </c>
      <c r="C696" s="94" t="s">
        <v>159</v>
      </c>
      <c r="D696" s="94" t="s">
        <v>159</v>
      </c>
      <c r="E696" s="7" t="s">
        <v>160</v>
      </c>
      <c r="F696" s="10"/>
      <c r="G696" s="10"/>
      <c r="H696" s="10"/>
      <c r="I696" s="10"/>
      <c r="J696" s="9"/>
      <c r="K696" s="24">
        <f>SUM(K697,K706:K707)</f>
        <v>0</v>
      </c>
      <c r="L696" s="9"/>
    </row>
    <row r="697" spans="1:12" x14ac:dyDescent="0.25">
      <c r="A697" s="4" t="s">
        <v>7</v>
      </c>
      <c r="B697" s="91" t="s">
        <v>161</v>
      </c>
      <c r="C697" s="92" t="s">
        <v>161</v>
      </c>
      <c r="D697" s="92" t="s">
        <v>161</v>
      </c>
      <c r="E697" s="7" t="s">
        <v>162</v>
      </c>
      <c r="F697" s="9"/>
      <c r="G697" s="9"/>
      <c r="H697" s="9"/>
      <c r="I697" s="9"/>
      <c r="J697" s="9"/>
      <c r="K697" s="24">
        <f>SUM(K698:K699,K703:K705)</f>
        <v>0</v>
      </c>
      <c r="L697" s="9"/>
    </row>
    <row r="698" spans="1:12" x14ac:dyDescent="0.25">
      <c r="A698" s="8"/>
      <c r="B698" s="4" t="s">
        <v>7</v>
      </c>
      <c r="C698" s="91" t="s">
        <v>163</v>
      </c>
      <c r="D698" s="92" t="s">
        <v>163</v>
      </c>
      <c r="E698" s="7" t="s">
        <v>164</v>
      </c>
      <c r="F698" s="10"/>
      <c r="G698" s="10"/>
      <c r="H698" s="10"/>
      <c r="I698" s="10"/>
      <c r="J698" s="10"/>
      <c r="K698" s="10"/>
      <c r="L698" s="9"/>
    </row>
    <row r="699" spans="1:12" x14ac:dyDescent="0.25">
      <c r="A699" s="8"/>
      <c r="B699" s="8"/>
      <c r="C699" s="91" t="s">
        <v>165</v>
      </c>
      <c r="D699" s="92" t="s">
        <v>165</v>
      </c>
      <c r="E699" s="7" t="s">
        <v>166</v>
      </c>
      <c r="F699" s="10"/>
      <c r="G699" s="10"/>
      <c r="H699" s="10"/>
      <c r="I699" s="10"/>
      <c r="J699" s="10"/>
      <c r="K699" s="24">
        <f>SUM(K700:K702)</f>
        <v>0</v>
      </c>
      <c r="L699" s="9"/>
    </row>
    <row r="700" spans="1:12" x14ac:dyDescent="0.25">
      <c r="A700" s="8"/>
      <c r="B700" s="8"/>
      <c r="C700" s="4" t="s">
        <v>7</v>
      </c>
      <c r="D700" s="5" t="s">
        <v>167</v>
      </c>
      <c r="E700" s="7" t="s">
        <v>168</v>
      </c>
      <c r="F700" s="10"/>
      <c r="G700" s="10"/>
      <c r="H700" s="10"/>
      <c r="I700" s="10"/>
      <c r="J700" s="10"/>
      <c r="K700" s="10"/>
      <c r="L700" s="9"/>
    </row>
    <row r="701" spans="1:12" x14ac:dyDescent="0.25">
      <c r="A701" s="8"/>
      <c r="B701" s="8"/>
      <c r="C701" s="8"/>
      <c r="D701" s="5" t="s">
        <v>169</v>
      </c>
      <c r="E701" s="7" t="s">
        <v>170</v>
      </c>
      <c r="F701" s="10"/>
      <c r="G701" s="10"/>
      <c r="H701" s="10"/>
      <c r="I701" s="10"/>
      <c r="J701" s="10"/>
      <c r="K701" s="10"/>
      <c r="L701" s="9"/>
    </row>
    <row r="702" spans="1:12" x14ac:dyDescent="0.25">
      <c r="A702" s="8"/>
      <c r="B702" s="8"/>
      <c r="C702" s="8"/>
      <c r="D702" s="5" t="s">
        <v>171</v>
      </c>
      <c r="E702" s="7" t="s">
        <v>172</v>
      </c>
      <c r="F702" s="10"/>
      <c r="G702" s="10"/>
      <c r="H702" s="10"/>
      <c r="I702" s="10"/>
      <c r="J702" s="10"/>
      <c r="K702" s="10"/>
      <c r="L702" s="9"/>
    </row>
    <row r="703" spans="1:12" x14ac:dyDescent="0.25">
      <c r="A703" s="8"/>
      <c r="B703" s="8"/>
      <c r="C703" s="91" t="s">
        <v>173</v>
      </c>
      <c r="D703" s="92" t="s">
        <v>173</v>
      </c>
      <c r="E703" s="7" t="s">
        <v>174</v>
      </c>
      <c r="F703" s="10"/>
      <c r="G703" s="10"/>
      <c r="H703" s="10"/>
      <c r="I703" s="10"/>
      <c r="J703" s="10"/>
      <c r="K703" s="24">
        <f>J703*0.08</f>
        <v>0</v>
      </c>
      <c r="L703" s="9"/>
    </row>
    <row r="704" spans="1:12" x14ac:dyDescent="0.25">
      <c r="A704" s="8"/>
      <c r="B704" s="8"/>
      <c r="C704" s="91" t="s">
        <v>175</v>
      </c>
      <c r="D704" s="92" t="s">
        <v>175</v>
      </c>
      <c r="E704" s="7" t="s">
        <v>176</v>
      </c>
      <c r="F704" s="10"/>
      <c r="G704" s="10"/>
      <c r="H704" s="10"/>
      <c r="I704" s="10"/>
      <c r="J704" s="10"/>
      <c r="K704" s="24">
        <f>J704*0.12</f>
        <v>0</v>
      </c>
      <c r="L704" s="9"/>
    </row>
    <row r="705" spans="1:12" x14ac:dyDescent="0.25">
      <c r="A705" s="8"/>
      <c r="B705" s="8"/>
      <c r="C705" s="91" t="s">
        <v>177</v>
      </c>
      <c r="D705" s="92" t="s">
        <v>177</v>
      </c>
      <c r="E705" s="7" t="s">
        <v>178</v>
      </c>
      <c r="F705" s="10"/>
      <c r="G705" s="10"/>
      <c r="H705" s="10"/>
      <c r="I705" s="10"/>
      <c r="J705" s="10"/>
      <c r="K705" s="10"/>
      <c r="L705" s="9"/>
    </row>
    <row r="706" spans="1:12" x14ac:dyDescent="0.25">
      <c r="A706" s="8"/>
      <c r="B706" s="91" t="s">
        <v>179</v>
      </c>
      <c r="C706" s="92" t="s">
        <v>179</v>
      </c>
      <c r="D706" s="92" t="s">
        <v>179</v>
      </c>
      <c r="E706" s="7" t="s">
        <v>180</v>
      </c>
      <c r="F706" s="9"/>
      <c r="G706" s="9"/>
      <c r="H706" s="9"/>
      <c r="I706" s="9"/>
      <c r="J706" s="9"/>
      <c r="K706" s="10"/>
      <c r="L706" s="9"/>
    </row>
    <row r="707" spans="1:12" x14ac:dyDescent="0.25">
      <c r="A707" s="8"/>
      <c r="B707" s="91" t="s">
        <v>181</v>
      </c>
      <c r="C707" s="92" t="s">
        <v>181</v>
      </c>
      <c r="D707" s="92" t="s">
        <v>181</v>
      </c>
      <c r="E707" s="7" t="s">
        <v>182</v>
      </c>
      <c r="F707" s="9"/>
      <c r="G707" s="9"/>
      <c r="H707" s="9"/>
      <c r="I707" s="9"/>
      <c r="J707" s="9"/>
      <c r="K707" s="10"/>
      <c r="L707" s="9"/>
    </row>
    <row r="708" spans="1:12" x14ac:dyDescent="0.25">
      <c r="A708" s="93" t="s">
        <v>183</v>
      </c>
      <c r="B708" s="94" t="s">
        <v>183</v>
      </c>
      <c r="C708" s="94" t="s">
        <v>183</v>
      </c>
      <c r="D708" s="94" t="s">
        <v>183</v>
      </c>
      <c r="E708" s="7" t="s">
        <v>184</v>
      </c>
      <c r="F708" s="9"/>
      <c r="G708" s="9"/>
      <c r="H708" s="9"/>
      <c r="I708" s="9"/>
      <c r="J708" s="9"/>
      <c r="K708" s="24">
        <f>SUM(K709:K713)</f>
        <v>0</v>
      </c>
      <c r="L708" s="9"/>
    </row>
    <row r="709" spans="1:12" x14ac:dyDescent="0.25">
      <c r="A709" s="4" t="s">
        <v>7</v>
      </c>
      <c r="B709" s="91" t="s">
        <v>185</v>
      </c>
      <c r="C709" s="92" t="s">
        <v>185</v>
      </c>
      <c r="D709" s="92" t="s">
        <v>185</v>
      </c>
      <c r="E709" s="7" t="s">
        <v>186</v>
      </c>
      <c r="F709" s="9"/>
      <c r="G709" s="9"/>
      <c r="H709" s="9"/>
      <c r="I709" s="9"/>
      <c r="J709" s="9"/>
      <c r="K709" s="10"/>
      <c r="L709" s="9"/>
    </row>
    <row r="710" spans="1:12" x14ac:dyDescent="0.25">
      <c r="A710" s="8"/>
      <c r="B710" s="91" t="s">
        <v>187</v>
      </c>
      <c r="C710" s="92" t="s">
        <v>187</v>
      </c>
      <c r="D710" s="92" t="s">
        <v>187</v>
      </c>
      <c r="E710" s="7" t="s">
        <v>188</v>
      </c>
      <c r="F710" s="9"/>
      <c r="G710" s="9"/>
      <c r="H710" s="9"/>
      <c r="I710" s="9"/>
      <c r="J710" s="9"/>
      <c r="K710" s="10"/>
      <c r="L710" s="9"/>
    </row>
    <row r="711" spans="1:12" x14ac:dyDescent="0.25">
      <c r="A711" s="8"/>
      <c r="B711" s="91" t="s">
        <v>189</v>
      </c>
      <c r="C711" s="92" t="s">
        <v>189</v>
      </c>
      <c r="D711" s="92" t="s">
        <v>189</v>
      </c>
      <c r="E711" s="7" t="s">
        <v>190</v>
      </c>
      <c r="F711" s="9"/>
      <c r="G711" s="9"/>
      <c r="H711" s="9"/>
      <c r="I711" s="9"/>
      <c r="J711" s="9"/>
      <c r="K711" s="10"/>
      <c r="L711" s="9"/>
    </row>
    <row r="712" spans="1:12" x14ac:dyDescent="0.25">
      <c r="A712" s="8"/>
      <c r="B712" s="91" t="s">
        <v>191</v>
      </c>
      <c r="C712" s="92" t="s">
        <v>191</v>
      </c>
      <c r="D712" s="92" t="s">
        <v>191</v>
      </c>
      <c r="E712" s="7" t="s">
        <v>192</v>
      </c>
      <c r="F712" s="9"/>
      <c r="G712" s="9"/>
      <c r="H712" s="9"/>
      <c r="I712" s="9"/>
      <c r="J712" s="9"/>
      <c r="K712" s="10"/>
      <c r="L712" s="9"/>
    </row>
    <row r="713" spans="1:12" x14ac:dyDescent="0.25">
      <c r="A713" s="8"/>
      <c r="B713" s="91" t="s">
        <v>193</v>
      </c>
      <c r="C713" s="92" t="s">
        <v>193</v>
      </c>
      <c r="D713" s="92" t="s">
        <v>193</v>
      </c>
      <c r="E713" s="7" t="s">
        <v>194</v>
      </c>
      <c r="F713" s="9"/>
      <c r="G713" s="9"/>
      <c r="H713" s="9"/>
      <c r="I713" s="9"/>
      <c r="J713" s="9"/>
      <c r="K713" s="10"/>
      <c r="L713" s="9"/>
    </row>
    <row r="715" spans="1:12" x14ac:dyDescent="0.25">
      <c r="A715" s="3" t="s">
        <v>96</v>
      </c>
      <c r="B715" t="s">
        <v>208</v>
      </c>
    </row>
    <row r="716" spans="1:12" x14ac:dyDescent="0.25">
      <c r="A716" s="95" t="s">
        <v>16</v>
      </c>
      <c r="B716" s="96" t="s">
        <v>16</v>
      </c>
      <c r="C716" s="96" t="s">
        <v>16</v>
      </c>
      <c r="D716" s="96" t="s">
        <v>16</v>
      </c>
      <c r="E716" s="97" t="s">
        <v>16</v>
      </c>
      <c r="F716" s="104" t="s">
        <v>98</v>
      </c>
      <c r="G716" s="105" t="s">
        <v>98</v>
      </c>
      <c r="H716" s="105" t="s">
        <v>98</v>
      </c>
      <c r="I716" s="105" t="s">
        <v>98</v>
      </c>
      <c r="J716" s="105" t="s">
        <v>98</v>
      </c>
      <c r="K716" s="41" t="s">
        <v>99</v>
      </c>
      <c r="L716" s="41" t="s">
        <v>100</v>
      </c>
    </row>
    <row r="717" spans="1:12" x14ac:dyDescent="0.25">
      <c r="A717" s="98" t="s">
        <v>16</v>
      </c>
      <c r="B717" s="99" t="s">
        <v>16</v>
      </c>
      <c r="C717" s="99" t="s">
        <v>16</v>
      </c>
      <c r="D717" s="99" t="s">
        <v>16</v>
      </c>
      <c r="E717" s="100" t="s">
        <v>16</v>
      </c>
      <c r="F717" s="104" t="s">
        <v>101</v>
      </c>
      <c r="G717" s="105" t="s">
        <v>101</v>
      </c>
      <c r="H717" s="104" t="s">
        <v>102</v>
      </c>
      <c r="I717" s="105" t="s">
        <v>102</v>
      </c>
      <c r="J717" s="41" t="s">
        <v>103</v>
      </c>
      <c r="K717" s="45"/>
      <c r="L717" s="45"/>
    </row>
    <row r="718" spans="1:12" x14ac:dyDescent="0.25">
      <c r="A718" s="98" t="s">
        <v>16</v>
      </c>
      <c r="B718" s="99" t="s">
        <v>16</v>
      </c>
      <c r="C718" s="99" t="s">
        <v>16</v>
      </c>
      <c r="D718" s="99" t="s">
        <v>16</v>
      </c>
      <c r="E718" s="100" t="s">
        <v>16</v>
      </c>
      <c r="F718" s="41" t="s">
        <v>104</v>
      </c>
      <c r="G718" s="41" t="s">
        <v>105</v>
      </c>
      <c r="H718" s="41" t="s">
        <v>104</v>
      </c>
      <c r="I718" s="41" t="s">
        <v>105</v>
      </c>
      <c r="J718" s="45"/>
      <c r="K718" s="45"/>
      <c r="L718" s="45"/>
    </row>
    <row r="719" spans="1:12" x14ac:dyDescent="0.25">
      <c r="A719" s="101" t="s">
        <v>16</v>
      </c>
      <c r="B719" s="102" t="s">
        <v>16</v>
      </c>
      <c r="C719" s="102" t="s">
        <v>16</v>
      </c>
      <c r="D719" s="102" t="s">
        <v>16</v>
      </c>
      <c r="E719" s="103" t="s">
        <v>16</v>
      </c>
      <c r="F719" s="7" t="s">
        <v>106</v>
      </c>
      <c r="G719" s="7" t="s">
        <v>107</v>
      </c>
      <c r="H719" s="7" t="s">
        <v>108</v>
      </c>
      <c r="I719" s="7" t="s">
        <v>109</v>
      </c>
      <c r="J719" s="7" t="s">
        <v>110</v>
      </c>
      <c r="K719" s="7" t="s">
        <v>111</v>
      </c>
      <c r="L719" s="7" t="s">
        <v>112</v>
      </c>
    </row>
    <row r="720" spans="1:12" x14ac:dyDescent="0.25">
      <c r="A720" s="93" t="s">
        <v>113</v>
      </c>
      <c r="B720" s="94" t="s">
        <v>113</v>
      </c>
      <c r="C720" s="94" t="s">
        <v>113</v>
      </c>
      <c r="D720" s="94" t="s">
        <v>113</v>
      </c>
      <c r="E720" s="7" t="s">
        <v>106</v>
      </c>
      <c r="F720" s="9"/>
      <c r="G720" s="9"/>
      <c r="H720" s="9"/>
      <c r="I720" s="9"/>
      <c r="J720" s="9"/>
      <c r="K720" s="24">
        <f>SUM(K721,K747,K759)</f>
        <v>0</v>
      </c>
      <c r="L720" s="24">
        <f>K720*12.5</f>
        <v>0</v>
      </c>
    </row>
    <row r="721" spans="1:12" x14ac:dyDescent="0.25">
      <c r="A721" s="93" t="s">
        <v>114</v>
      </c>
      <c r="B721" s="94" t="s">
        <v>114</v>
      </c>
      <c r="C721" s="94" t="s">
        <v>114</v>
      </c>
      <c r="D721" s="94" t="s">
        <v>114</v>
      </c>
      <c r="E721" s="7" t="s">
        <v>115</v>
      </c>
      <c r="F721" s="9"/>
      <c r="G721" s="9"/>
      <c r="H721" s="9"/>
      <c r="I721" s="9"/>
      <c r="J721" s="9"/>
      <c r="K721" s="24">
        <f>K724+K743</f>
        <v>0</v>
      </c>
      <c r="L721" s="9"/>
    </row>
    <row r="722" spans="1:12" x14ac:dyDescent="0.25">
      <c r="A722" s="4" t="s">
        <v>7</v>
      </c>
      <c r="B722" s="91" t="s">
        <v>116</v>
      </c>
      <c r="C722" s="92" t="s">
        <v>116</v>
      </c>
      <c r="D722" s="92" t="s">
        <v>116</v>
      </c>
      <c r="E722" s="7" t="s">
        <v>117</v>
      </c>
      <c r="F722" s="10"/>
      <c r="G722" s="10"/>
      <c r="H722" s="9"/>
      <c r="I722" s="9"/>
      <c r="J722" s="9"/>
      <c r="K722" s="9"/>
      <c r="L722" s="9"/>
    </row>
    <row r="723" spans="1:12" x14ac:dyDescent="0.25">
      <c r="A723" s="8"/>
      <c r="B723" s="91" t="s">
        <v>118</v>
      </c>
      <c r="C723" s="92" t="s">
        <v>118</v>
      </c>
      <c r="D723" s="92" t="s">
        <v>118</v>
      </c>
      <c r="E723" s="7" t="s">
        <v>119</v>
      </c>
      <c r="F723" s="10"/>
      <c r="G723" s="10"/>
      <c r="H723" s="9"/>
      <c r="I723" s="9"/>
      <c r="J723" s="9"/>
      <c r="K723" s="9"/>
      <c r="L723" s="9"/>
    </row>
    <row r="724" spans="1:12" x14ac:dyDescent="0.25">
      <c r="A724" s="8"/>
      <c r="B724" s="91" t="s">
        <v>120</v>
      </c>
      <c r="C724" s="92" t="s">
        <v>120</v>
      </c>
      <c r="D724" s="92" t="s">
        <v>120</v>
      </c>
      <c r="E724" s="7" t="s">
        <v>107</v>
      </c>
      <c r="F724" s="24">
        <f>F725+F730+F734</f>
        <v>0</v>
      </c>
      <c r="G724" s="24">
        <f>G725+G730+G734</f>
        <v>0</v>
      </c>
      <c r="H724" s="24">
        <f t="shared" ref="H724" si="86">H725+H730+H734</f>
        <v>0</v>
      </c>
      <c r="I724" s="24">
        <f t="shared" ref="I724" si="87">I725+I730+I734</f>
        <v>0</v>
      </c>
      <c r="J724" s="10"/>
      <c r="K724" s="10"/>
      <c r="L724" s="9"/>
    </row>
    <row r="725" spans="1:12" x14ac:dyDescent="0.25">
      <c r="A725" s="8"/>
      <c r="B725" s="4" t="s">
        <v>7</v>
      </c>
      <c r="C725" s="91" t="s">
        <v>121</v>
      </c>
      <c r="D725" s="92" t="s">
        <v>121</v>
      </c>
      <c r="E725" s="7" t="s">
        <v>108</v>
      </c>
      <c r="F725" s="10"/>
      <c r="G725" s="10"/>
      <c r="H725" s="24">
        <f>SUM(H726:H729)</f>
        <v>0</v>
      </c>
      <c r="I725" s="24">
        <f>SUM(I726:I729)</f>
        <v>0</v>
      </c>
      <c r="J725" s="9"/>
      <c r="K725" s="9"/>
      <c r="L725" s="9"/>
    </row>
    <row r="726" spans="1:12" x14ac:dyDescent="0.25">
      <c r="A726" s="8"/>
      <c r="B726" s="8"/>
      <c r="C726" s="4" t="s">
        <v>7</v>
      </c>
      <c r="D726" s="5" t="s">
        <v>122</v>
      </c>
      <c r="E726" s="7" t="s">
        <v>109</v>
      </c>
      <c r="F726" s="9"/>
      <c r="G726" s="9"/>
      <c r="H726" s="10"/>
      <c r="I726" s="10"/>
      <c r="J726" s="9"/>
      <c r="K726" s="9"/>
      <c r="L726" s="9"/>
    </row>
    <row r="727" spans="1:12" x14ac:dyDescent="0.25">
      <c r="A727" s="8"/>
      <c r="B727" s="8"/>
      <c r="C727" s="8"/>
      <c r="D727" s="5" t="s">
        <v>123</v>
      </c>
      <c r="E727" s="7" t="s">
        <v>110</v>
      </c>
      <c r="F727" s="9"/>
      <c r="G727" s="9"/>
      <c r="H727" s="10"/>
      <c r="I727" s="10"/>
      <c r="J727" s="9"/>
      <c r="K727" s="9"/>
      <c r="L727" s="9"/>
    </row>
    <row r="728" spans="1:12" x14ac:dyDescent="0.25">
      <c r="A728" s="8"/>
      <c r="B728" s="8"/>
      <c r="C728" s="8"/>
      <c r="D728" s="5" t="s">
        <v>124</v>
      </c>
      <c r="E728" s="7" t="s">
        <v>111</v>
      </c>
      <c r="F728" s="9"/>
      <c r="G728" s="9"/>
      <c r="H728" s="10"/>
      <c r="I728" s="10"/>
      <c r="J728" s="9"/>
      <c r="K728" s="9"/>
      <c r="L728" s="9"/>
    </row>
    <row r="729" spans="1:12" x14ac:dyDescent="0.25">
      <c r="A729" s="8"/>
      <c r="B729" s="8"/>
      <c r="C729" s="8"/>
      <c r="D729" s="5" t="s">
        <v>125</v>
      </c>
      <c r="E729" s="7" t="s">
        <v>112</v>
      </c>
      <c r="F729" s="9"/>
      <c r="G729" s="9"/>
      <c r="H729" s="10"/>
      <c r="I729" s="10"/>
      <c r="J729" s="9"/>
      <c r="K729" s="9"/>
      <c r="L729" s="9"/>
    </row>
    <row r="730" spans="1:12" x14ac:dyDescent="0.25">
      <c r="A730" s="8"/>
      <c r="B730" s="8"/>
      <c r="C730" s="91" t="s">
        <v>126</v>
      </c>
      <c r="D730" s="92" t="s">
        <v>126</v>
      </c>
      <c r="E730" s="7" t="s">
        <v>127</v>
      </c>
      <c r="F730" s="10"/>
      <c r="G730" s="10"/>
      <c r="H730" s="24">
        <f>SUM(H731:H733)</f>
        <v>0</v>
      </c>
      <c r="I730" s="24">
        <f>SUM(I731:I733)</f>
        <v>0</v>
      </c>
      <c r="J730" s="9"/>
      <c r="K730" s="9"/>
      <c r="L730" s="9"/>
    </row>
    <row r="731" spans="1:12" x14ac:dyDescent="0.25">
      <c r="A731" s="8"/>
      <c r="B731" s="8"/>
      <c r="C731" s="4" t="s">
        <v>7</v>
      </c>
      <c r="D731" s="5" t="s">
        <v>128</v>
      </c>
      <c r="E731" s="7" t="s">
        <v>129</v>
      </c>
      <c r="F731" s="9"/>
      <c r="G731" s="9"/>
      <c r="H731" s="10"/>
      <c r="I731" s="10"/>
      <c r="J731" s="9"/>
      <c r="K731" s="9"/>
      <c r="L731" s="9"/>
    </row>
    <row r="732" spans="1:12" x14ac:dyDescent="0.25">
      <c r="A732" s="8"/>
      <c r="B732" s="8"/>
      <c r="C732" s="8"/>
      <c r="D732" s="5" t="s">
        <v>130</v>
      </c>
      <c r="E732" s="7" t="s">
        <v>131</v>
      </c>
      <c r="F732" s="9"/>
      <c r="G732" s="9"/>
      <c r="H732" s="10"/>
      <c r="I732" s="10"/>
      <c r="J732" s="9"/>
      <c r="K732" s="9"/>
      <c r="L732" s="9"/>
    </row>
    <row r="733" spans="1:12" x14ac:dyDescent="0.25">
      <c r="A733" s="8"/>
      <c r="B733" s="8"/>
      <c r="C733" s="8"/>
      <c r="D733" s="5" t="s">
        <v>132</v>
      </c>
      <c r="E733" s="7" t="s">
        <v>133</v>
      </c>
      <c r="F733" s="9"/>
      <c r="G733" s="9"/>
      <c r="H733" s="10"/>
      <c r="I733" s="10"/>
      <c r="J733" s="9"/>
      <c r="K733" s="9"/>
      <c r="L733" s="9"/>
    </row>
    <row r="734" spans="1:12" x14ac:dyDescent="0.25">
      <c r="A734" s="8"/>
      <c r="B734" s="8"/>
      <c r="C734" s="91" t="s">
        <v>134</v>
      </c>
      <c r="D734" s="92" t="s">
        <v>134</v>
      </c>
      <c r="E734" s="7" t="s">
        <v>135</v>
      </c>
      <c r="F734" s="10"/>
      <c r="G734" s="10"/>
      <c r="H734" s="24">
        <f>SUM(H735:H742)</f>
        <v>0</v>
      </c>
      <c r="I734" s="24">
        <f>SUM(I735:I742)</f>
        <v>0</v>
      </c>
      <c r="J734" s="9"/>
      <c r="K734" s="9"/>
      <c r="L734" s="9"/>
    </row>
    <row r="735" spans="1:12" x14ac:dyDescent="0.25">
      <c r="A735" s="8"/>
      <c r="B735" s="8"/>
      <c r="C735" s="4" t="s">
        <v>7</v>
      </c>
      <c r="D735" s="5" t="s">
        <v>136</v>
      </c>
      <c r="E735" s="7" t="s">
        <v>137</v>
      </c>
      <c r="F735" s="9"/>
      <c r="G735" s="9"/>
      <c r="H735" s="10"/>
      <c r="I735" s="10"/>
      <c r="J735" s="9"/>
      <c r="K735" s="9"/>
      <c r="L735" s="9"/>
    </row>
    <row r="736" spans="1:12" x14ac:dyDescent="0.25">
      <c r="A736" s="8"/>
      <c r="B736" s="8"/>
      <c r="C736" s="8"/>
      <c r="D736" s="5" t="s">
        <v>138</v>
      </c>
      <c r="E736" s="7" t="s">
        <v>139</v>
      </c>
      <c r="F736" s="9"/>
      <c r="G736" s="9"/>
      <c r="H736" s="10"/>
      <c r="I736" s="10"/>
      <c r="J736" s="9"/>
      <c r="K736" s="9"/>
      <c r="L736" s="9"/>
    </row>
    <row r="737" spans="1:12" x14ac:dyDescent="0.25">
      <c r="A737" s="8"/>
      <c r="B737" s="8"/>
      <c r="C737" s="8"/>
      <c r="D737" s="5" t="s">
        <v>140</v>
      </c>
      <c r="E737" s="7" t="s">
        <v>141</v>
      </c>
      <c r="F737" s="9"/>
      <c r="G737" s="9"/>
      <c r="H737" s="10"/>
      <c r="I737" s="10"/>
      <c r="J737" s="9"/>
      <c r="K737" s="9"/>
      <c r="L737" s="9"/>
    </row>
    <row r="738" spans="1:12" x14ac:dyDescent="0.25">
      <c r="A738" s="8"/>
      <c r="B738" s="8"/>
      <c r="C738" s="8"/>
      <c r="D738" s="5" t="s">
        <v>142</v>
      </c>
      <c r="E738" s="7" t="s">
        <v>143</v>
      </c>
      <c r="F738" s="9"/>
      <c r="G738" s="9"/>
      <c r="H738" s="10"/>
      <c r="I738" s="10"/>
      <c r="J738" s="9"/>
      <c r="K738" s="9"/>
      <c r="L738" s="9"/>
    </row>
    <row r="739" spans="1:12" x14ac:dyDescent="0.25">
      <c r="A739" s="8"/>
      <c r="B739" s="8"/>
      <c r="C739" s="8"/>
      <c r="D739" s="5" t="s">
        <v>144</v>
      </c>
      <c r="E739" s="7" t="s">
        <v>145</v>
      </c>
      <c r="F739" s="9"/>
      <c r="G739" s="9"/>
      <c r="H739" s="10"/>
      <c r="I739" s="10"/>
      <c r="J739" s="9"/>
      <c r="K739" s="9"/>
      <c r="L739" s="9"/>
    </row>
    <row r="740" spans="1:12" x14ac:dyDescent="0.25">
      <c r="A740" s="8"/>
      <c r="B740" s="8"/>
      <c r="C740" s="8"/>
      <c r="D740" s="5" t="s">
        <v>146</v>
      </c>
      <c r="E740" s="7" t="s">
        <v>147</v>
      </c>
      <c r="F740" s="9"/>
      <c r="G740" s="9"/>
      <c r="H740" s="10"/>
      <c r="I740" s="10"/>
      <c r="J740" s="9"/>
      <c r="K740" s="9"/>
      <c r="L740" s="9"/>
    </row>
    <row r="741" spans="1:12" x14ac:dyDescent="0.25">
      <c r="A741" s="8"/>
      <c r="B741" s="8"/>
      <c r="C741" s="8"/>
      <c r="D741" s="5" t="s">
        <v>148</v>
      </c>
      <c r="E741" s="7" t="s">
        <v>149</v>
      </c>
      <c r="F741" s="9"/>
      <c r="G741" s="9"/>
      <c r="H741" s="10"/>
      <c r="I741" s="10"/>
      <c r="J741" s="9"/>
      <c r="K741" s="9"/>
      <c r="L741" s="9"/>
    </row>
    <row r="742" spans="1:12" x14ac:dyDescent="0.25">
      <c r="A742" s="8"/>
      <c r="B742" s="8"/>
      <c r="C742" s="8"/>
      <c r="D742" s="5" t="s">
        <v>150</v>
      </c>
      <c r="E742" s="7" t="s">
        <v>151</v>
      </c>
      <c r="F742" s="9"/>
      <c r="G742" s="9"/>
      <c r="H742" s="10"/>
      <c r="I742" s="10"/>
      <c r="J742" s="9"/>
      <c r="K742" s="9"/>
      <c r="L742" s="9"/>
    </row>
    <row r="743" spans="1:12" x14ac:dyDescent="0.25">
      <c r="A743" s="8"/>
      <c r="B743" s="91" t="s">
        <v>152</v>
      </c>
      <c r="C743" s="92" t="s">
        <v>152</v>
      </c>
      <c r="D743" s="92" t="s">
        <v>152</v>
      </c>
      <c r="E743" s="7" t="s">
        <v>153</v>
      </c>
      <c r="F743" s="10"/>
      <c r="G743" s="10"/>
      <c r="H743" s="10"/>
      <c r="I743" s="10"/>
      <c r="J743" s="10"/>
      <c r="K743" s="10"/>
      <c r="L743" s="9"/>
    </row>
    <row r="744" spans="1:12" x14ac:dyDescent="0.25">
      <c r="A744" s="8"/>
      <c r="B744" s="4" t="s">
        <v>7</v>
      </c>
      <c r="C744" s="91" t="s">
        <v>121</v>
      </c>
      <c r="D744" s="92" t="s">
        <v>121</v>
      </c>
      <c r="E744" s="7" t="s">
        <v>154</v>
      </c>
      <c r="F744" s="10"/>
      <c r="G744" s="10"/>
      <c r="H744" s="10"/>
      <c r="I744" s="10"/>
      <c r="J744" s="9"/>
      <c r="K744" s="9"/>
      <c r="L744" s="9"/>
    </row>
    <row r="745" spans="1:12" x14ac:dyDescent="0.25">
      <c r="A745" s="8"/>
      <c r="B745" s="8"/>
      <c r="C745" s="91" t="s">
        <v>155</v>
      </c>
      <c r="D745" s="92" t="s">
        <v>155</v>
      </c>
      <c r="E745" s="7" t="s">
        <v>156</v>
      </c>
      <c r="F745" s="10"/>
      <c r="G745" s="10"/>
      <c r="H745" s="10"/>
      <c r="I745" s="10"/>
      <c r="J745" s="9"/>
      <c r="K745" s="9"/>
      <c r="L745" s="9"/>
    </row>
    <row r="746" spans="1:12" x14ac:dyDescent="0.25">
      <c r="A746" s="8"/>
      <c r="B746" s="8"/>
      <c r="C746" s="91" t="s">
        <v>157</v>
      </c>
      <c r="D746" s="92" t="s">
        <v>157</v>
      </c>
      <c r="E746" s="7" t="s">
        <v>158</v>
      </c>
      <c r="F746" s="10"/>
      <c r="G746" s="10"/>
      <c r="H746" s="10"/>
      <c r="I746" s="10"/>
      <c r="J746" s="9"/>
      <c r="K746" s="9"/>
      <c r="L746" s="9"/>
    </row>
    <row r="747" spans="1:12" x14ac:dyDescent="0.25">
      <c r="A747" s="93" t="s">
        <v>159</v>
      </c>
      <c r="B747" s="94" t="s">
        <v>159</v>
      </c>
      <c r="C747" s="94" t="s">
        <v>159</v>
      </c>
      <c r="D747" s="94" t="s">
        <v>159</v>
      </c>
      <c r="E747" s="7" t="s">
        <v>160</v>
      </c>
      <c r="F747" s="10"/>
      <c r="G747" s="10"/>
      <c r="H747" s="10"/>
      <c r="I747" s="10"/>
      <c r="J747" s="9"/>
      <c r="K747" s="24">
        <f>SUM(K748,K757:K758)</f>
        <v>0</v>
      </c>
      <c r="L747" s="9"/>
    </row>
    <row r="748" spans="1:12" x14ac:dyDescent="0.25">
      <c r="A748" s="4" t="s">
        <v>7</v>
      </c>
      <c r="B748" s="91" t="s">
        <v>161</v>
      </c>
      <c r="C748" s="92" t="s">
        <v>161</v>
      </c>
      <c r="D748" s="92" t="s">
        <v>161</v>
      </c>
      <c r="E748" s="7" t="s">
        <v>162</v>
      </c>
      <c r="F748" s="9"/>
      <c r="G748" s="9"/>
      <c r="H748" s="9"/>
      <c r="I748" s="9"/>
      <c r="J748" s="9"/>
      <c r="K748" s="24">
        <f>SUM(K749:K750,K754:K756)</f>
        <v>0</v>
      </c>
      <c r="L748" s="9"/>
    </row>
    <row r="749" spans="1:12" x14ac:dyDescent="0.25">
      <c r="A749" s="8"/>
      <c r="B749" s="4" t="s">
        <v>7</v>
      </c>
      <c r="C749" s="91" t="s">
        <v>163</v>
      </c>
      <c r="D749" s="92" t="s">
        <v>163</v>
      </c>
      <c r="E749" s="7" t="s">
        <v>164</v>
      </c>
      <c r="F749" s="10"/>
      <c r="G749" s="10"/>
      <c r="H749" s="10"/>
      <c r="I749" s="10"/>
      <c r="J749" s="10"/>
      <c r="K749" s="10"/>
      <c r="L749" s="9"/>
    </row>
    <row r="750" spans="1:12" x14ac:dyDescent="0.25">
      <c r="A750" s="8"/>
      <c r="B750" s="8"/>
      <c r="C750" s="91" t="s">
        <v>165</v>
      </c>
      <c r="D750" s="92" t="s">
        <v>165</v>
      </c>
      <c r="E750" s="7" t="s">
        <v>166</v>
      </c>
      <c r="F750" s="10"/>
      <c r="G750" s="10"/>
      <c r="H750" s="10"/>
      <c r="I750" s="10"/>
      <c r="J750" s="10"/>
      <c r="K750" s="24">
        <f>SUM(K751:K753)</f>
        <v>0</v>
      </c>
      <c r="L750" s="9"/>
    </row>
    <row r="751" spans="1:12" x14ac:dyDescent="0.25">
      <c r="A751" s="8"/>
      <c r="B751" s="8"/>
      <c r="C751" s="4" t="s">
        <v>7</v>
      </c>
      <c r="D751" s="5" t="s">
        <v>167</v>
      </c>
      <c r="E751" s="7" t="s">
        <v>168</v>
      </c>
      <c r="F751" s="10"/>
      <c r="G751" s="10"/>
      <c r="H751" s="10"/>
      <c r="I751" s="10"/>
      <c r="J751" s="10"/>
      <c r="K751" s="10"/>
      <c r="L751" s="9"/>
    </row>
    <row r="752" spans="1:12" x14ac:dyDescent="0.25">
      <c r="A752" s="8"/>
      <c r="B752" s="8"/>
      <c r="C752" s="8"/>
      <c r="D752" s="5" t="s">
        <v>169</v>
      </c>
      <c r="E752" s="7" t="s">
        <v>170</v>
      </c>
      <c r="F752" s="10"/>
      <c r="G752" s="10"/>
      <c r="H752" s="10"/>
      <c r="I752" s="10"/>
      <c r="J752" s="10"/>
      <c r="K752" s="10"/>
      <c r="L752" s="9"/>
    </row>
    <row r="753" spans="1:12" x14ac:dyDescent="0.25">
      <c r="A753" s="8"/>
      <c r="B753" s="8"/>
      <c r="C753" s="8"/>
      <c r="D753" s="5" t="s">
        <v>171</v>
      </c>
      <c r="E753" s="7" t="s">
        <v>172</v>
      </c>
      <c r="F753" s="10"/>
      <c r="G753" s="10"/>
      <c r="H753" s="10"/>
      <c r="I753" s="10"/>
      <c r="J753" s="10"/>
      <c r="K753" s="10"/>
      <c r="L753" s="9"/>
    </row>
    <row r="754" spans="1:12" x14ac:dyDescent="0.25">
      <c r="A754" s="8"/>
      <c r="B754" s="8"/>
      <c r="C754" s="91" t="s">
        <v>173</v>
      </c>
      <c r="D754" s="92" t="s">
        <v>173</v>
      </c>
      <c r="E754" s="7" t="s">
        <v>174</v>
      </c>
      <c r="F754" s="10"/>
      <c r="G754" s="10"/>
      <c r="H754" s="10"/>
      <c r="I754" s="10"/>
      <c r="J754" s="10"/>
      <c r="K754" s="24">
        <f>J754*0.08</f>
        <v>0</v>
      </c>
      <c r="L754" s="9"/>
    </row>
    <row r="755" spans="1:12" x14ac:dyDescent="0.25">
      <c r="A755" s="8"/>
      <c r="B755" s="8"/>
      <c r="C755" s="91" t="s">
        <v>175</v>
      </c>
      <c r="D755" s="92" t="s">
        <v>175</v>
      </c>
      <c r="E755" s="7" t="s">
        <v>176</v>
      </c>
      <c r="F755" s="10"/>
      <c r="G755" s="10"/>
      <c r="H755" s="10"/>
      <c r="I755" s="10"/>
      <c r="J755" s="10"/>
      <c r="K755" s="24">
        <f>J755*0.12</f>
        <v>0</v>
      </c>
      <c r="L755" s="9"/>
    </row>
    <row r="756" spans="1:12" x14ac:dyDescent="0.25">
      <c r="A756" s="8"/>
      <c r="B756" s="8"/>
      <c r="C756" s="91" t="s">
        <v>177</v>
      </c>
      <c r="D756" s="92" t="s">
        <v>177</v>
      </c>
      <c r="E756" s="7" t="s">
        <v>178</v>
      </c>
      <c r="F756" s="10"/>
      <c r="G756" s="10"/>
      <c r="H756" s="10"/>
      <c r="I756" s="10"/>
      <c r="J756" s="10"/>
      <c r="K756" s="10"/>
      <c r="L756" s="9"/>
    </row>
    <row r="757" spans="1:12" x14ac:dyDescent="0.25">
      <c r="A757" s="8"/>
      <c r="B757" s="91" t="s">
        <v>179</v>
      </c>
      <c r="C757" s="92" t="s">
        <v>179</v>
      </c>
      <c r="D757" s="92" t="s">
        <v>179</v>
      </c>
      <c r="E757" s="7" t="s">
        <v>180</v>
      </c>
      <c r="F757" s="9"/>
      <c r="G757" s="9"/>
      <c r="H757" s="9"/>
      <c r="I757" s="9"/>
      <c r="J757" s="9"/>
      <c r="K757" s="10"/>
      <c r="L757" s="9"/>
    </row>
    <row r="758" spans="1:12" x14ac:dyDescent="0.25">
      <c r="A758" s="8"/>
      <c r="B758" s="91" t="s">
        <v>181</v>
      </c>
      <c r="C758" s="92" t="s">
        <v>181</v>
      </c>
      <c r="D758" s="92" t="s">
        <v>181</v>
      </c>
      <c r="E758" s="7" t="s">
        <v>182</v>
      </c>
      <c r="F758" s="9"/>
      <c r="G758" s="9"/>
      <c r="H758" s="9"/>
      <c r="I758" s="9"/>
      <c r="J758" s="9"/>
      <c r="K758" s="10"/>
      <c r="L758" s="9"/>
    </row>
    <row r="759" spans="1:12" x14ac:dyDescent="0.25">
      <c r="A759" s="93" t="s">
        <v>183</v>
      </c>
      <c r="B759" s="94" t="s">
        <v>183</v>
      </c>
      <c r="C759" s="94" t="s">
        <v>183</v>
      </c>
      <c r="D759" s="94" t="s">
        <v>183</v>
      </c>
      <c r="E759" s="7" t="s">
        <v>184</v>
      </c>
      <c r="F759" s="9"/>
      <c r="G759" s="9"/>
      <c r="H759" s="9"/>
      <c r="I759" s="9"/>
      <c r="J759" s="9"/>
      <c r="K759" s="24">
        <f>SUM(K760:K764)</f>
        <v>0</v>
      </c>
      <c r="L759" s="9"/>
    </row>
    <row r="760" spans="1:12" x14ac:dyDescent="0.25">
      <c r="A760" s="4" t="s">
        <v>7</v>
      </c>
      <c r="B760" s="91" t="s">
        <v>185</v>
      </c>
      <c r="C760" s="92" t="s">
        <v>185</v>
      </c>
      <c r="D760" s="92" t="s">
        <v>185</v>
      </c>
      <c r="E760" s="7" t="s">
        <v>186</v>
      </c>
      <c r="F760" s="9"/>
      <c r="G760" s="9"/>
      <c r="H760" s="9"/>
      <c r="I760" s="9"/>
      <c r="J760" s="9"/>
      <c r="K760" s="10"/>
      <c r="L760" s="9"/>
    </row>
    <row r="761" spans="1:12" x14ac:dyDescent="0.25">
      <c r="A761" s="8"/>
      <c r="B761" s="91" t="s">
        <v>187</v>
      </c>
      <c r="C761" s="92" t="s">
        <v>187</v>
      </c>
      <c r="D761" s="92" t="s">
        <v>187</v>
      </c>
      <c r="E761" s="7" t="s">
        <v>188</v>
      </c>
      <c r="F761" s="9"/>
      <c r="G761" s="9"/>
      <c r="H761" s="9"/>
      <c r="I761" s="9"/>
      <c r="J761" s="9"/>
      <c r="K761" s="10"/>
      <c r="L761" s="9"/>
    </row>
    <row r="762" spans="1:12" x14ac:dyDescent="0.25">
      <c r="A762" s="8"/>
      <c r="B762" s="91" t="s">
        <v>189</v>
      </c>
      <c r="C762" s="92" t="s">
        <v>189</v>
      </c>
      <c r="D762" s="92" t="s">
        <v>189</v>
      </c>
      <c r="E762" s="7" t="s">
        <v>190</v>
      </c>
      <c r="F762" s="9"/>
      <c r="G762" s="9"/>
      <c r="H762" s="9"/>
      <c r="I762" s="9"/>
      <c r="J762" s="9"/>
      <c r="K762" s="10"/>
      <c r="L762" s="9"/>
    </row>
    <row r="763" spans="1:12" x14ac:dyDescent="0.25">
      <c r="A763" s="8"/>
      <c r="B763" s="91" t="s">
        <v>191</v>
      </c>
      <c r="C763" s="92" t="s">
        <v>191</v>
      </c>
      <c r="D763" s="92" t="s">
        <v>191</v>
      </c>
      <c r="E763" s="7" t="s">
        <v>192</v>
      </c>
      <c r="F763" s="9"/>
      <c r="G763" s="9"/>
      <c r="H763" s="9"/>
      <c r="I763" s="9"/>
      <c r="J763" s="9"/>
      <c r="K763" s="10"/>
      <c r="L763" s="9"/>
    </row>
    <row r="764" spans="1:12" x14ac:dyDescent="0.25">
      <c r="A764" s="8"/>
      <c r="B764" s="91" t="s">
        <v>193</v>
      </c>
      <c r="C764" s="92" t="s">
        <v>193</v>
      </c>
      <c r="D764" s="92" t="s">
        <v>193</v>
      </c>
      <c r="E764" s="7" t="s">
        <v>194</v>
      </c>
      <c r="F764" s="9"/>
      <c r="G764" s="9"/>
      <c r="H764" s="9"/>
      <c r="I764" s="9"/>
      <c r="J764" s="9"/>
      <c r="K764" s="10"/>
      <c r="L764" s="9"/>
    </row>
    <row r="766" spans="1:12" x14ac:dyDescent="0.25">
      <c r="A766" s="3" t="s">
        <v>96</v>
      </c>
      <c r="B766" t="s">
        <v>209</v>
      </c>
    </row>
    <row r="767" spans="1:12" x14ac:dyDescent="0.25">
      <c r="A767" s="95" t="s">
        <v>16</v>
      </c>
      <c r="B767" s="96" t="s">
        <v>16</v>
      </c>
      <c r="C767" s="96" t="s">
        <v>16</v>
      </c>
      <c r="D767" s="96" t="s">
        <v>16</v>
      </c>
      <c r="E767" s="97" t="s">
        <v>16</v>
      </c>
      <c r="F767" s="104" t="s">
        <v>98</v>
      </c>
      <c r="G767" s="105" t="s">
        <v>98</v>
      </c>
      <c r="H767" s="105" t="s">
        <v>98</v>
      </c>
      <c r="I767" s="105" t="s">
        <v>98</v>
      </c>
      <c r="J767" s="105" t="s">
        <v>98</v>
      </c>
      <c r="K767" s="41" t="s">
        <v>99</v>
      </c>
      <c r="L767" s="41" t="s">
        <v>100</v>
      </c>
    </row>
    <row r="768" spans="1:12" x14ac:dyDescent="0.25">
      <c r="A768" s="98" t="s">
        <v>16</v>
      </c>
      <c r="B768" s="99" t="s">
        <v>16</v>
      </c>
      <c r="C768" s="99" t="s">
        <v>16</v>
      </c>
      <c r="D768" s="99" t="s">
        <v>16</v>
      </c>
      <c r="E768" s="100" t="s">
        <v>16</v>
      </c>
      <c r="F768" s="104" t="s">
        <v>101</v>
      </c>
      <c r="G768" s="105" t="s">
        <v>101</v>
      </c>
      <c r="H768" s="104" t="s">
        <v>102</v>
      </c>
      <c r="I768" s="105" t="s">
        <v>102</v>
      </c>
      <c r="J768" s="41" t="s">
        <v>103</v>
      </c>
      <c r="K768" s="45"/>
      <c r="L768" s="45"/>
    </row>
    <row r="769" spans="1:12" x14ac:dyDescent="0.25">
      <c r="A769" s="98" t="s">
        <v>16</v>
      </c>
      <c r="B769" s="99" t="s">
        <v>16</v>
      </c>
      <c r="C769" s="99" t="s">
        <v>16</v>
      </c>
      <c r="D769" s="99" t="s">
        <v>16</v>
      </c>
      <c r="E769" s="100" t="s">
        <v>16</v>
      </c>
      <c r="F769" s="41" t="s">
        <v>104</v>
      </c>
      <c r="G769" s="41" t="s">
        <v>105</v>
      </c>
      <c r="H769" s="41" t="s">
        <v>104</v>
      </c>
      <c r="I769" s="41" t="s">
        <v>105</v>
      </c>
      <c r="J769" s="45"/>
      <c r="K769" s="45"/>
      <c r="L769" s="45"/>
    </row>
    <row r="770" spans="1:12" x14ac:dyDescent="0.25">
      <c r="A770" s="101" t="s">
        <v>16</v>
      </c>
      <c r="B770" s="102" t="s">
        <v>16</v>
      </c>
      <c r="C770" s="102" t="s">
        <v>16</v>
      </c>
      <c r="D770" s="102" t="s">
        <v>16</v>
      </c>
      <c r="E770" s="103" t="s">
        <v>16</v>
      </c>
      <c r="F770" s="7" t="s">
        <v>106</v>
      </c>
      <c r="G770" s="7" t="s">
        <v>107</v>
      </c>
      <c r="H770" s="7" t="s">
        <v>108</v>
      </c>
      <c r="I770" s="7" t="s">
        <v>109</v>
      </c>
      <c r="J770" s="7" t="s">
        <v>110</v>
      </c>
      <c r="K770" s="7" t="s">
        <v>111</v>
      </c>
      <c r="L770" s="7" t="s">
        <v>112</v>
      </c>
    </row>
    <row r="771" spans="1:12" x14ac:dyDescent="0.25">
      <c r="A771" s="93" t="s">
        <v>113</v>
      </c>
      <c r="B771" s="94" t="s">
        <v>113</v>
      </c>
      <c r="C771" s="94" t="s">
        <v>113</v>
      </c>
      <c r="D771" s="94" t="s">
        <v>113</v>
      </c>
      <c r="E771" s="7" t="s">
        <v>106</v>
      </c>
      <c r="F771" s="9"/>
      <c r="G771" s="9"/>
      <c r="H771" s="9"/>
      <c r="I771" s="9"/>
      <c r="J771" s="9"/>
      <c r="K771" s="24">
        <f>SUM(K772,K798,K810)</f>
        <v>0</v>
      </c>
      <c r="L771" s="24">
        <f>K771*12.5</f>
        <v>0</v>
      </c>
    </row>
    <row r="772" spans="1:12" x14ac:dyDescent="0.25">
      <c r="A772" s="93" t="s">
        <v>114</v>
      </c>
      <c r="B772" s="94" t="s">
        <v>114</v>
      </c>
      <c r="C772" s="94" t="s">
        <v>114</v>
      </c>
      <c r="D772" s="94" t="s">
        <v>114</v>
      </c>
      <c r="E772" s="7" t="s">
        <v>115</v>
      </c>
      <c r="F772" s="9"/>
      <c r="G772" s="9"/>
      <c r="H772" s="9"/>
      <c r="I772" s="9"/>
      <c r="J772" s="9"/>
      <c r="K772" s="24">
        <f>K775+K794</f>
        <v>0</v>
      </c>
      <c r="L772" s="9"/>
    </row>
    <row r="773" spans="1:12" x14ac:dyDescent="0.25">
      <c r="A773" s="4" t="s">
        <v>7</v>
      </c>
      <c r="B773" s="91" t="s">
        <v>116</v>
      </c>
      <c r="C773" s="92" t="s">
        <v>116</v>
      </c>
      <c r="D773" s="92" t="s">
        <v>116</v>
      </c>
      <c r="E773" s="7" t="s">
        <v>117</v>
      </c>
      <c r="F773" s="10"/>
      <c r="G773" s="10"/>
      <c r="H773" s="9"/>
      <c r="I773" s="9"/>
      <c r="J773" s="9"/>
      <c r="K773" s="9"/>
      <c r="L773" s="9"/>
    </row>
    <row r="774" spans="1:12" x14ac:dyDescent="0.25">
      <c r="A774" s="8"/>
      <c r="B774" s="91" t="s">
        <v>118</v>
      </c>
      <c r="C774" s="92" t="s">
        <v>118</v>
      </c>
      <c r="D774" s="92" t="s">
        <v>118</v>
      </c>
      <c r="E774" s="7" t="s">
        <v>119</v>
      </c>
      <c r="F774" s="10"/>
      <c r="G774" s="10"/>
      <c r="H774" s="9"/>
      <c r="I774" s="9"/>
      <c r="J774" s="9"/>
      <c r="K774" s="9"/>
      <c r="L774" s="9"/>
    </row>
    <row r="775" spans="1:12" x14ac:dyDescent="0.25">
      <c r="A775" s="8"/>
      <c r="B775" s="91" t="s">
        <v>120</v>
      </c>
      <c r="C775" s="92" t="s">
        <v>120</v>
      </c>
      <c r="D775" s="92" t="s">
        <v>120</v>
      </c>
      <c r="E775" s="7" t="s">
        <v>107</v>
      </c>
      <c r="F775" s="24">
        <f>F776+F781+F785</f>
        <v>0</v>
      </c>
      <c r="G775" s="24">
        <f>G776+G781+G785</f>
        <v>0</v>
      </c>
      <c r="H775" s="24">
        <f t="shared" ref="H775" si="88">H776+H781+H785</f>
        <v>0</v>
      </c>
      <c r="I775" s="24">
        <f t="shared" ref="I775" si="89">I776+I781+I785</f>
        <v>0</v>
      </c>
      <c r="J775" s="10"/>
      <c r="K775" s="10"/>
      <c r="L775" s="9"/>
    </row>
    <row r="776" spans="1:12" x14ac:dyDescent="0.25">
      <c r="A776" s="8"/>
      <c r="B776" s="4" t="s">
        <v>7</v>
      </c>
      <c r="C776" s="91" t="s">
        <v>121</v>
      </c>
      <c r="D776" s="92" t="s">
        <v>121</v>
      </c>
      <c r="E776" s="7" t="s">
        <v>108</v>
      </c>
      <c r="F776" s="10"/>
      <c r="G776" s="10"/>
      <c r="H776" s="24">
        <f>SUM(H777:H780)</f>
        <v>0</v>
      </c>
      <c r="I776" s="24">
        <f>SUM(I777:I780)</f>
        <v>0</v>
      </c>
      <c r="J776" s="9"/>
      <c r="K776" s="9"/>
      <c r="L776" s="9"/>
    </row>
    <row r="777" spans="1:12" x14ac:dyDescent="0.25">
      <c r="A777" s="8"/>
      <c r="B777" s="8"/>
      <c r="C777" s="4" t="s">
        <v>7</v>
      </c>
      <c r="D777" s="5" t="s">
        <v>122</v>
      </c>
      <c r="E777" s="7" t="s">
        <v>109</v>
      </c>
      <c r="F777" s="9"/>
      <c r="G777" s="9"/>
      <c r="H777" s="10"/>
      <c r="I777" s="10"/>
      <c r="J777" s="9"/>
      <c r="K777" s="9"/>
      <c r="L777" s="9"/>
    </row>
    <row r="778" spans="1:12" x14ac:dyDescent="0.25">
      <c r="A778" s="8"/>
      <c r="B778" s="8"/>
      <c r="C778" s="8"/>
      <c r="D778" s="5" t="s">
        <v>123</v>
      </c>
      <c r="E778" s="7" t="s">
        <v>110</v>
      </c>
      <c r="F778" s="9"/>
      <c r="G778" s="9"/>
      <c r="H778" s="10"/>
      <c r="I778" s="10"/>
      <c r="J778" s="9"/>
      <c r="K778" s="9"/>
      <c r="L778" s="9"/>
    </row>
    <row r="779" spans="1:12" x14ac:dyDescent="0.25">
      <c r="A779" s="8"/>
      <c r="B779" s="8"/>
      <c r="C779" s="8"/>
      <c r="D779" s="5" t="s">
        <v>124</v>
      </c>
      <c r="E779" s="7" t="s">
        <v>111</v>
      </c>
      <c r="F779" s="9"/>
      <c r="G779" s="9"/>
      <c r="H779" s="10"/>
      <c r="I779" s="10"/>
      <c r="J779" s="9"/>
      <c r="K779" s="9"/>
      <c r="L779" s="9"/>
    </row>
    <row r="780" spans="1:12" x14ac:dyDescent="0.25">
      <c r="A780" s="8"/>
      <c r="B780" s="8"/>
      <c r="C780" s="8"/>
      <c r="D780" s="5" t="s">
        <v>125</v>
      </c>
      <c r="E780" s="7" t="s">
        <v>112</v>
      </c>
      <c r="F780" s="9"/>
      <c r="G780" s="9"/>
      <c r="H780" s="10"/>
      <c r="I780" s="10"/>
      <c r="J780" s="9"/>
      <c r="K780" s="9"/>
      <c r="L780" s="9"/>
    </row>
    <row r="781" spans="1:12" x14ac:dyDescent="0.25">
      <c r="A781" s="8"/>
      <c r="B781" s="8"/>
      <c r="C781" s="91" t="s">
        <v>126</v>
      </c>
      <c r="D781" s="92" t="s">
        <v>126</v>
      </c>
      <c r="E781" s="7" t="s">
        <v>127</v>
      </c>
      <c r="F781" s="10"/>
      <c r="G781" s="10"/>
      <c r="H781" s="24">
        <f>SUM(H782:H784)</f>
        <v>0</v>
      </c>
      <c r="I781" s="24">
        <f>SUM(I782:I784)</f>
        <v>0</v>
      </c>
      <c r="J781" s="9"/>
      <c r="K781" s="9"/>
      <c r="L781" s="9"/>
    </row>
    <row r="782" spans="1:12" x14ac:dyDescent="0.25">
      <c r="A782" s="8"/>
      <c r="B782" s="8"/>
      <c r="C782" s="4" t="s">
        <v>7</v>
      </c>
      <c r="D782" s="5" t="s">
        <v>128</v>
      </c>
      <c r="E782" s="7" t="s">
        <v>129</v>
      </c>
      <c r="F782" s="9"/>
      <c r="G782" s="9"/>
      <c r="H782" s="10"/>
      <c r="I782" s="10"/>
      <c r="J782" s="9"/>
      <c r="K782" s="9"/>
      <c r="L782" s="9"/>
    </row>
    <row r="783" spans="1:12" x14ac:dyDescent="0.25">
      <c r="A783" s="8"/>
      <c r="B783" s="8"/>
      <c r="C783" s="8"/>
      <c r="D783" s="5" t="s">
        <v>130</v>
      </c>
      <c r="E783" s="7" t="s">
        <v>131</v>
      </c>
      <c r="F783" s="9"/>
      <c r="G783" s="9"/>
      <c r="H783" s="10"/>
      <c r="I783" s="10"/>
      <c r="J783" s="9"/>
      <c r="K783" s="9"/>
      <c r="L783" s="9"/>
    </row>
    <row r="784" spans="1:12" x14ac:dyDescent="0.25">
      <c r="A784" s="8"/>
      <c r="B784" s="8"/>
      <c r="C784" s="8"/>
      <c r="D784" s="5" t="s">
        <v>132</v>
      </c>
      <c r="E784" s="7" t="s">
        <v>133</v>
      </c>
      <c r="F784" s="9"/>
      <c r="G784" s="9"/>
      <c r="H784" s="10"/>
      <c r="I784" s="10"/>
      <c r="J784" s="9"/>
      <c r="K784" s="9"/>
      <c r="L784" s="9"/>
    </row>
    <row r="785" spans="1:12" x14ac:dyDescent="0.25">
      <c r="A785" s="8"/>
      <c r="B785" s="8"/>
      <c r="C785" s="91" t="s">
        <v>134</v>
      </c>
      <c r="D785" s="92" t="s">
        <v>134</v>
      </c>
      <c r="E785" s="7" t="s">
        <v>135</v>
      </c>
      <c r="F785" s="10"/>
      <c r="G785" s="10"/>
      <c r="H785" s="24">
        <f>SUM(H786:H793)</f>
        <v>0</v>
      </c>
      <c r="I785" s="24">
        <f>SUM(I786:I793)</f>
        <v>0</v>
      </c>
      <c r="J785" s="9"/>
      <c r="K785" s="9"/>
      <c r="L785" s="9"/>
    </row>
    <row r="786" spans="1:12" x14ac:dyDescent="0.25">
      <c r="A786" s="8"/>
      <c r="B786" s="8"/>
      <c r="C786" s="4" t="s">
        <v>7</v>
      </c>
      <c r="D786" s="5" t="s">
        <v>136</v>
      </c>
      <c r="E786" s="7" t="s">
        <v>137</v>
      </c>
      <c r="F786" s="9"/>
      <c r="G786" s="9"/>
      <c r="H786" s="10"/>
      <c r="I786" s="10"/>
      <c r="J786" s="9"/>
      <c r="K786" s="9"/>
      <c r="L786" s="9"/>
    </row>
    <row r="787" spans="1:12" x14ac:dyDescent="0.25">
      <c r="A787" s="8"/>
      <c r="B787" s="8"/>
      <c r="C787" s="8"/>
      <c r="D787" s="5" t="s">
        <v>138</v>
      </c>
      <c r="E787" s="7" t="s">
        <v>139</v>
      </c>
      <c r="F787" s="9"/>
      <c r="G787" s="9"/>
      <c r="H787" s="10"/>
      <c r="I787" s="10"/>
      <c r="J787" s="9"/>
      <c r="K787" s="9"/>
      <c r="L787" s="9"/>
    </row>
    <row r="788" spans="1:12" x14ac:dyDescent="0.25">
      <c r="A788" s="8"/>
      <c r="B788" s="8"/>
      <c r="C788" s="8"/>
      <c r="D788" s="5" t="s">
        <v>140</v>
      </c>
      <c r="E788" s="7" t="s">
        <v>141</v>
      </c>
      <c r="F788" s="9"/>
      <c r="G788" s="9"/>
      <c r="H788" s="10"/>
      <c r="I788" s="10"/>
      <c r="J788" s="9"/>
      <c r="K788" s="9"/>
      <c r="L788" s="9"/>
    </row>
    <row r="789" spans="1:12" x14ac:dyDescent="0.25">
      <c r="A789" s="8"/>
      <c r="B789" s="8"/>
      <c r="C789" s="8"/>
      <c r="D789" s="5" t="s">
        <v>142</v>
      </c>
      <c r="E789" s="7" t="s">
        <v>143</v>
      </c>
      <c r="F789" s="9"/>
      <c r="G789" s="9"/>
      <c r="H789" s="10"/>
      <c r="I789" s="10"/>
      <c r="J789" s="9"/>
      <c r="K789" s="9"/>
      <c r="L789" s="9"/>
    </row>
    <row r="790" spans="1:12" x14ac:dyDescent="0.25">
      <c r="A790" s="8"/>
      <c r="B790" s="8"/>
      <c r="C790" s="8"/>
      <c r="D790" s="5" t="s">
        <v>144</v>
      </c>
      <c r="E790" s="7" t="s">
        <v>145</v>
      </c>
      <c r="F790" s="9"/>
      <c r="G790" s="9"/>
      <c r="H790" s="10"/>
      <c r="I790" s="10"/>
      <c r="J790" s="9"/>
      <c r="K790" s="9"/>
      <c r="L790" s="9"/>
    </row>
    <row r="791" spans="1:12" x14ac:dyDescent="0.25">
      <c r="A791" s="8"/>
      <c r="B791" s="8"/>
      <c r="C791" s="8"/>
      <c r="D791" s="5" t="s">
        <v>146</v>
      </c>
      <c r="E791" s="7" t="s">
        <v>147</v>
      </c>
      <c r="F791" s="9"/>
      <c r="G791" s="9"/>
      <c r="H791" s="10"/>
      <c r="I791" s="10"/>
      <c r="J791" s="9"/>
      <c r="K791" s="9"/>
      <c r="L791" s="9"/>
    </row>
    <row r="792" spans="1:12" x14ac:dyDescent="0.25">
      <c r="A792" s="8"/>
      <c r="B792" s="8"/>
      <c r="C792" s="8"/>
      <c r="D792" s="5" t="s">
        <v>148</v>
      </c>
      <c r="E792" s="7" t="s">
        <v>149</v>
      </c>
      <c r="F792" s="9"/>
      <c r="G792" s="9"/>
      <c r="H792" s="10"/>
      <c r="I792" s="10"/>
      <c r="J792" s="9"/>
      <c r="K792" s="9"/>
      <c r="L792" s="9"/>
    </row>
    <row r="793" spans="1:12" x14ac:dyDescent="0.25">
      <c r="A793" s="8"/>
      <c r="B793" s="8"/>
      <c r="C793" s="8"/>
      <c r="D793" s="5" t="s">
        <v>150</v>
      </c>
      <c r="E793" s="7" t="s">
        <v>151</v>
      </c>
      <c r="F793" s="9"/>
      <c r="G793" s="9"/>
      <c r="H793" s="10"/>
      <c r="I793" s="10"/>
      <c r="J793" s="9"/>
      <c r="K793" s="9"/>
      <c r="L793" s="9"/>
    </row>
    <row r="794" spans="1:12" x14ac:dyDescent="0.25">
      <c r="A794" s="8"/>
      <c r="B794" s="91" t="s">
        <v>152</v>
      </c>
      <c r="C794" s="92" t="s">
        <v>152</v>
      </c>
      <c r="D794" s="92" t="s">
        <v>152</v>
      </c>
      <c r="E794" s="7" t="s">
        <v>153</v>
      </c>
      <c r="F794" s="10"/>
      <c r="G794" s="10"/>
      <c r="H794" s="10"/>
      <c r="I794" s="10"/>
      <c r="J794" s="10"/>
      <c r="K794" s="10"/>
      <c r="L794" s="9"/>
    </row>
    <row r="795" spans="1:12" x14ac:dyDescent="0.25">
      <c r="A795" s="8"/>
      <c r="B795" s="4" t="s">
        <v>7</v>
      </c>
      <c r="C795" s="91" t="s">
        <v>121</v>
      </c>
      <c r="D795" s="92" t="s">
        <v>121</v>
      </c>
      <c r="E795" s="7" t="s">
        <v>154</v>
      </c>
      <c r="F795" s="10"/>
      <c r="G795" s="10"/>
      <c r="H795" s="10"/>
      <c r="I795" s="10"/>
      <c r="J795" s="9"/>
      <c r="K795" s="9"/>
      <c r="L795" s="9"/>
    </row>
    <row r="796" spans="1:12" x14ac:dyDescent="0.25">
      <c r="A796" s="8"/>
      <c r="B796" s="8"/>
      <c r="C796" s="91" t="s">
        <v>155</v>
      </c>
      <c r="D796" s="92" t="s">
        <v>155</v>
      </c>
      <c r="E796" s="7" t="s">
        <v>156</v>
      </c>
      <c r="F796" s="10"/>
      <c r="G796" s="10"/>
      <c r="H796" s="10"/>
      <c r="I796" s="10"/>
      <c r="J796" s="9"/>
      <c r="K796" s="9"/>
      <c r="L796" s="9"/>
    </row>
    <row r="797" spans="1:12" x14ac:dyDescent="0.25">
      <c r="A797" s="8"/>
      <c r="B797" s="8"/>
      <c r="C797" s="91" t="s">
        <v>157</v>
      </c>
      <c r="D797" s="92" t="s">
        <v>157</v>
      </c>
      <c r="E797" s="7" t="s">
        <v>158</v>
      </c>
      <c r="F797" s="10"/>
      <c r="G797" s="10"/>
      <c r="H797" s="10"/>
      <c r="I797" s="10"/>
      <c r="J797" s="9"/>
      <c r="K797" s="9"/>
      <c r="L797" s="9"/>
    </row>
    <row r="798" spans="1:12" x14ac:dyDescent="0.25">
      <c r="A798" s="93" t="s">
        <v>159</v>
      </c>
      <c r="B798" s="94" t="s">
        <v>159</v>
      </c>
      <c r="C798" s="94" t="s">
        <v>159</v>
      </c>
      <c r="D798" s="94" t="s">
        <v>159</v>
      </c>
      <c r="E798" s="7" t="s">
        <v>160</v>
      </c>
      <c r="F798" s="10"/>
      <c r="G798" s="10"/>
      <c r="H798" s="10"/>
      <c r="I798" s="10"/>
      <c r="J798" s="9"/>
      <c r="K798" s="24">
        <f>SUM(K799,K808:K809)</f>
        <v>0</v>
      </c>
      <c r="L798" s="9"/>
    </row>
    <row r="799" spans="1:12" x14ac:dyDescent="0.25">
      <c r="A799" s="4" t="s">
        <v>7</v>
      </c>
      <c r="B799" s="91" t="s">
        <v>161</v>
      </c>
      <c r="C799" s="92" t="s">
        <v>161</v>
      </c>
      <c r="D799" s="92" t="s">
        <v>161</v>
      </c>
      <c r="E799" s="7" t="s">
        <v>162</v>
      </c>
      <c r="F799" s="9"/>
      <c r="G799" s="9"/>
      <c r="H799" s="9"/>
      <c r="I799" s="9"/>
      <c r="J799" s="9"/>
      <c r="K799" s="24">
        <f>SUM(K800:K801,K805:K807)</f>
        <v>0</v>
      </c>
      <c r="L799" s="9"/>
    </row>
    <row r="800" spans="1:12" x14ac:dyDescent="0.25">
      <c r="A800" s="8"/>
      <c r="B800" s="4" t="s">
        <v>7</v>
      </c>
      <c r="C800" s="91" t="s">
        <v>163</v>
      </c>
      <c r="D800" s="92" t="s">
        <v>163</v>
      </c>
      <c r="E800" s="7" t="s">
        <v>164</v>
      </c>
      <c r="F800" s="10"/>
      <c r="G800" s="10"/>
      <c r="H800" s="10"/>
      <c r="I800" s="10"/>
      <c r="J800" s="10"/>
      <c r="K800" s="10"/>
      <c r="L800" s="9"/>
    </row>
    <row r="801" spans="1:12" x14ac:dyDescent="0.25">
      <c r="A801" s="8"/>
      <c r="B801" s="8"/>
      <c r="C801" s="91" t="s">
        <v>165</v>
      </c>
      <c r="D801" s="92" t="s">
        <v>165</v>
      </c>
      <c r="E801" s="7" t="s">
        <v>166</v>
      </c>
      <c r="F801" s="10"/>
      <c r="G801" s="10"/>
      <c r="H801" s="10"/>
      <c r="I801" s="10"/>
      <c r="J801" s="10"/>
      <c r="K801" s="24">
        <f>SUM(K802:K804)</f>
        <v>0</v>
      </c>
      <c r="L801" s="9"/>
    </row>
    <row r="802" spans="1:12" x14ac:dyDescent="0.25">
      <c r="A802" s="8"/>
      <c r="B802" s="8"/>
      <c r="C802" s="4" t="s">
        <v>7</v>
      </c>
      <c r="D802" s="5" t="s">
        <v>167</v>
      </c>
      <c r="E802" s="7" t="s">
        <v>168</v>
      </c>
      <c r="F802" s="10"/>
      <c r="G802" s="10"/>
      <c r="H802" s="10"/>
      <c r="I802" s="10"/>
      <c r="J802" s="10"/>
      <c r="K802" s="10"/>
      <c r="L802" s="9"/>
    </row>
    <row r="803" spans="1:12" x14ac:dyDescent="0.25">
      <c r="A803" s="8"/>
      <c r="B803" s="8"/>
      <c r="C803" s="8"/>
      <c r="D803" s="5" t="s">
        <v>169</v>
      </c>
      <c r="E803" s="7" t="s">
        <v>170</v>
      </c>
      <c r="F803" s="10"/>
      <c r="G803" s="10"/>
      <c r="H803" s="10"/>
      <c r="I803" s="10"/>
      <c r="J803" s="10"/>
      <c r="K803" s="10"/>
      <c r="L803" s="9"/>
    </row>
    <row r="804" spans="1:12" x14ac:dyDescent="0.25">
      <c r="A804" s="8"/>
      <c r="B804" s="8"/>
      <c r="C804" s="8"/>
      <c r="D804" s="5" t="s">
        <v>171</v>
      </c>
      <c r="E804" s="7" t="s">
        <v>172</v>
      </c>
      <c r="F804" s="10"/>
      <c r="G804" s="10"/>
      <c r="H804" s="10"/>
      <c r="I804" s="10"/>
      <c r="J804" s="10"/>
      <c r="K804" s="10"/>
      <c r="L804" s="9"/>
    </row>
    <row r="805" spans="1:12" x14ac:dyDescent="0.25">
      <c r="A805" s="8"/>
      <c r="B805" s="8"/>
      <c r="C805" s="91" t="s">
        <v>173</v>
      </c>
      <c r="D805" s="92" t="s">
        <v>173</v>
      </c>
      <c r="E805" s="7" t="s">
        <v>174</v>
      </c>
      <c r="F805" s="10"/>
      <c r="G805" s="10"/>
      <c r="H805" s="10"/>
      <c r="I805" s="10"/>
      <c r="J805" s="10"/>
      <c r="K805" s="24">
        <f>J805*0.08</f>
        <v>0</v>
      </c>
      <c r="L805" s="9"/>
    </row>
    <row r="806" spans="1:12" x14ac:dyDescent="0.25">
      <c r="A806" s="8"/>
      <c r="B806" s="8"/>
      <c r="C806" s="91" t="s">
        <v>175</v>
      </c>
      <c r="D806" s="92" t="s">
        <v>175</v>
      </c>
      <c r="E806" s="7" t="s">
        <v>176</v>
      </c>
      <c r="F806" s="10"/>
      <c r="G806" s="10"/>
      <c r="H806" s="10"/>
      <c r="I806" s="10"/>
      <c r="J806" s="10"/>
      <c r="K806" s="24">
        <f>J806*0.12</f>
        <v>0</v>
      </c>
      <c r="L806" s="9"/>
    </row>
    <row r="807" spans="1:12" x14ac:dyDescent="0.25">
      <c r="A807" s="8"/>
      <c r="B807" s="8"/>
      <c r="C807" s="91" t="s">
        <v>177</v>
      </c>
      <c r="D807" s="92" t="s">
        <v>177</v>
      </c>
      <c r="E807" s="7" t="s">
        <v>178</v>
      </c>
      <c r="F807" s="10"/>
      <c r="G807" s="10"/>
      <c r="H807" s="10"/>
      <c r="I807" s="10"/>
      <c r="J807" s="10"/>
      <c r="K807" s="10"/>
      <c r="L807" s="9"/>
    </row>
    <row r="808" spans="1:12" x14ac:dyDescent="0.25">
      <c r="A808" s="8"/>
      <c r="B808" s="91" t="s">
        <v>179</v>
      </c>
      <c r="C808" s="92" t="s">
        <v>179</v>
      </c>
      <c r="D808" s="92" t="s">
        <v>179</v>
      </c>
      <c r="E808" s="7" t="s">
        <v>180</v>
      </c>
      <c r="F808" s="9"/>
      <c r="G808" s="9"/>
      <c r="H808" s="9"/>
      <c r="I808" s="9"/>
      <c r="J808" s="9"/>
      <c r="K808" s="10"/>
      <c r="L808" s="9"/>
    </row>
    <row r="809" spans="1:12" x14ac:dyDescent="0.25">
      <c r="A809" s="8"/>
      <c r="B809" s="91" t="s">
        <v>181</v>
      </c>
      <c r="C809" s="92" t="s">
        <v>181</v>
      </c>
      <c r="D809" s="92" t="s">
        <v>181</v>
      </c>
      <c r="E809" s="7" t="s">
        <v>182</v>
      </c>
      <c r="F809" s="9"/>
      <c r="G809" s="9"/>
      <c r="H809" s="9"/>
      <c r="I809" s="9"/>
      <c r="J809" s="9"/>
      <c r="K809" s="10"/>
      <c r="L809" s="9"/>
    </row>
    <row r="810" spans="1:12" x14ac:dyDescent="0.25">
      <c r="A810" s="93" t="s">
        <v>183</v>
      </c>
      <c r="B810" s="94" t="s">
        <v>183</v>
      </c>
      <c r="C810" s="94" t="s">
        <v>183</v>
      </c>
      <c r="D810" s="94" t="s">
        <v>183</v>
      </c>
      <c r="E810" s="7" t="s">
        <v>184</v>
      </c>
      <c r="F810" s="9"/>
      <c r="G810" s="9"/>
      <c r="H810" s="9"/>
      <c r="I810" s="9"/>
      <c r="J810" s="9"/>
      <c r="K810" s="24">
        <f>SUM(K811:K815)</f>
        <v>0</v>
      </c>
      <c r="L810" s="9"/>
    </row>
    <row r="811" spans="1:12" x14ac:dyDescent="0.25">
      <c r="A811" s="4" t="s">
        <v>7</v>
      </c>
      <c r="B811" s="91" t="s">
        <v>185</v>
      </c>
      <c r="C811" s="92" t="s">
        <v>185</v>
      </c>
      <c r="D811" s="92" t="s">
        <v>185</v>
      </c>
      <c r="E811" s="7" t="s">
        <v>186</v>
      </c>
      <c r="F811" s="9"/>
      <c r="G811" s="9"/>
      <c r="H811" s="9"/>
      <c r="I811" s="9"/>
      <c r="J811" s="9"/>
      <c r="K811" s="10"/>
      <c r="L811" s="9"/>
    </row>
    <row r="812" spans="1:12" x14ac:dyDescent="0.25">
      <c r="A812" s="8"/>
      <c r="B812" s="91" t="s">
        <v>187</v>
      </c>
      <c r="C812" s="92" t="s">
        <v>187</v>
      </c>
      <c r="D812" s="92" t="s">
        <v>187</v>
      </c>
      <c r="E812" s="7" t="s">
        <v>188</v>
      </c>
      <c r="F812" s="9"/>
      <c r="G812" s="9"/>
      <c r="H812" s="9"/>
      <c r="I812" s="9"/>
      <c r="J812" s="9"/>
      <c r="K812" s="10"/>
      <c r="L812" s="9"/>
    </row>
    <row r="813" spans="1:12" x14ac:dyDescent="0.25">
      <c r="A813" s="8"/>
      <c r="B813" s="91" t="s">
        <v>189</v>
      </c>
      <c r="C813" s="92" t="s">
        <v>189</v>
      </c>
      <c r="D813" s="92" t="s">
        <v>189</v>
      </c>
      <c r="E813" s="7" t="s">
        <v>190</v>
      </c>
      <c r="F813" s="9"/>
      <c r="G813" s="9"/>
      <c r="H813" s="9"/>
      <c r="I813" s="9"/>
      <c r="J813" s="9"/>
      <c r="K813" s="10"/>
      <c r="L813" s="9"/>
    </row>
    <row r="814" spans="1:12" x14ac:dyDescent="0.25">
      <c r="A814" s="8"/>
      <c r="B814" s="91" t="s">
        <v>191</v>
      </c>
      <c r="C814" s="92" t="s">
        <v>191</v>
      </c>
      <c r="D814" s="92" t="s">
        <v>191</v>
      </c>
      <c r="E814" s="7" t="s">
        <v>192</v>
      </c>
      <c r="F814" s="9"/>
      <c r="G814" s="9"/>
      <c r="H814" s="9"/>
      <c r="I814" s="9"/>
      <c r="J814" s="9"/>
      <c r="K814" s="10"/>
      <c r="L814" s="9"/>
    </row>
    <row r="815" spans="1:12" x14ac:dyDescent="0.25">
      <c r="A815" s="8"/>
      <c r="B815" s="91" t="s">
        <v>193</v>
      </c>
      <c r="C815" s="92" t="s">
        <v>193</v>
      </c>
      <c r="D815" s="92" t="s">
        <v>193</v>
      </c>
      <c r="E815" s="7" t="s">
        <v>194</v>
      </c>
      <c r="F815" s="9"/>
      <c r="G815" s="9"/>
      <c r="H815" s="9"/>
      <c r="I815" s="9"/>
      <c r="J815" s="9"/>
      <c r="K815" s="10"/>
      <c r="L815" s="9"/>
    </row>
    <row r="817" spans="1:12" x14ac:dyDescent="0.25">
      <c r="A817" s="3" t="s">
        <v>96</v>
      </c>
      <c r="B817" t="s">
        <v>210</v>
      </c>
    </row>
    <row r="818" spans="1:12" x14ac:dyDescent="0.25">
      <c r="A818" s="95" t="s">
        <v>16</v>
      </c>
      <c r="B818" s="96" t="s">
        <v>16</v>
      </c>
      <c r="C818" s="96" t="s">
        <v>16</v>
      </c>
      <c r="D818" s="96" t="s">
        <v>16</v>
      </c>
      <c r="E818" s="97" t="s">
        <v>16</v>
      </c>
      <c r="F818" s="104" t="s">
        <v>98</v>
      </c>
      <c r="G818" s="105" t="s">
        <v>98</v>
      </c>
      <c r="H818" s="105" t="s">
        <v>98</v>
      </c>
      <c r="I818" s="105" t="s">
        <v>98</v>
      </c>
      <c r="J818" s="105" t="s">
        <v>98</v>
      </c>
      <c r="K818" s="41" t="s">
        <v>99</v>
      </c>
      <c r="L818" s="41" t="s">
        <v>100</v>
      </c>
    </row>
    <row r="819" spans="1:12" x14ac:dyDescent="0.25">
      <c r="A819" s="98" t="s">
        <v>16</v>
      </c>
      <c r="B819" s="99" t="s">
        <v>16</v>
      </c>
      <c r="C819" s="99" t="s">
        <v>16</v>
      </c>
      <c r="D819" s="99" t="s">
        <v>16</v>
      </c>
      <c r="E819" s="100" t="s">
        <v>16</v>
      </c>
      <c r="F819" s="104" t="s">
        <v>101</v>
      </c>
      <c r="G819" s="105" t="s">
        <v>101</v>
      </c>
      <c r="H819" s="104" t="s">
        <v>102</v>
      </c>
      <c r="I819" s="105" t="s">
        <v>102</v>
      </c>
      <c r="J819" s="41" t="s">
        <v>103</v>
      </c>
      <c r="K819" s="45"/>
      <c r="L819" s="45"/>
    </row>
    <row r="820" spans="1:12" x14ac:dyDescent="0.25">
      <c r="A820" s="98" t="s">
        <v>16</v>
      </c>
      <c r="B820" s="99" t="s">
        <v>16</v>
      </c>
      <c r="C820" s="99" t="s">
        <v>16</v>
      </c>
      <c r="D820" s="99" t="s">
        <v>16</v>
      </c>
      <c r="E820" s="100" t="s">
        <v>16</v>
      </c>
      <c r="F820" s="41" t="s">
        <v>104</v>
      </c>
      <c r="G820" s="41" t="s">
        <v>105</v>
      </c>
      <c r="H820" s="41" t="s">
        <v>104</v>
      </c>
      <c r="I820" s="41" t="s">
        <v>105</v>
      </c>
      <c r="J820" s="45"/>
      <c r="K820" s="45"/>
      <c r="L820" s="45"/>
    </row>
    <row r="821" spans="1:12" x14ac:dyDescent="0.25">
      <c r="A821" s="101" t="s">
        <v>16</v>
      </c>
      <c r="B821" s="102" t="s">
        <v>16</v>
      </c>
      <c r="C821" s="102" t="s">
        <v>16</v>
      </c>
      <c r="D821" s="102" t="s">
        <v>16</v>
      </c>
      <c r="E821" s="103" t="s">
        <v>16</v>
      </c>
      <c r="F821" s="7" t="s">
        <v>106</v>
      </c>
      <c r="G821" s="7" t="s">
        <v>107</v>
      </c>
      <c r="H821" s="7" t="s">
        <v>108</v>
      </c>
      <c r="I821" s="7" t="s">
        <v>109</v>
      </c>
      <c r="J821" s="7" t="s">
        <v>110</v>
      </c>
      <c r="K821" s="7" t="s">
        <v>111</v>
      </c>
      <c r="L821" s="7" t="s">
        <v>112</v>
      </c>
    </row>
    <row r="822" spans="1:12" x14ac:dyDescent="0.25">
      <c r="A822" s="93" t="s">
        <v>113</v>
      </c>
      <c r="B822" s="94" t="s">
        <v>113</v>
      </c>
      <c r="C822" s="94" t="s">
        <v>113</v>
      </c>
      <c r="D822" s="94" t="s">
        <v>113</v>
      </c>
      <c r="E822" s="7" t="s">
        <v>106</v>
      </c>
      <c r="F822" s="9"/>
      <c r="G822" s="9"/>
      <c r="H822" s="9"/>
      <c r="I822" s="9"/>
      <c r="J822" s="9"/>
      <c r="K822" s="24">
        <f>SUM(K823,K849,K861)</f>
        <v>0</v>
      </c>
      <c r="L822" s="24">
        <f>K822*12.5</f>
        <v>0</v>
      </c>
    </row>
    <row r="823" spans="1:12" x14ac:dyDescent="0.25">
      <c r="A823" s="93" t="s">
        <v>114</v>
      </c>
      <c r="B823" s="94" t="s">
        <v>114</v>
      </c>
      <c r="C823" s="94" t="s">
        <v>114</v>
      </c>
      <c r="D823" s="94" t="s">
        <v>114</v>
      </c>
      <c r="E823" s="7" t="s">
        <v>115</v>
      </c>
      <c r="F823" s="9"/>
      <c r="G823" s="9"/>
      <c r="H823" s="9"/>
      <c r="I823" s="9"/>
      <c r="J823" s="9"/>
      <c r="K823" s="24">
        <f>K826+K845</f>
        <v>0</v>
      </c>
      <c r="L823" s="9"/>
    </row>
    <row r="824" spans="1:12" x14ac:dyDescent="0.25">
      <c r="A824" s="4" t="s">
        <v>7</v>
      </c>
      <c r="B824" s="91" t="s">
        <v>116</v>
      </c>
      <c r="C824" s="92" t="s">
        <v>116</v>
      </c>
      <c r="D824" s="92" t="s">
        <v>116</v>
      </c>
      <c r="E824" s="7" t="s">
        <v>117</v>
      </c>
      <c r="F824" s="10"/>
      <c r="G824" s="10"/>
      <c r="H824" s="9"/>
      <c r="I824" s="9"/>
      <c r="J824" s="9"/>
      <c r="K824" s="9"/>
      <c r="L824" s="9"/>
    </row>
    <row r="825" spans="1:12" x14ac:dyDescent="0.25">
      <c r="A825" s="8"/>
      <c r="B825" s="91" t="s">
        <v>118</v>
      </c>
      <c r="C825" s="92" t="s">
        <v>118</v>
      </c>
      <c r="D825" s="92" t="s">
        <v>118</v>
      </c>
      <c r="E825" s="7" t="s">
        <v>119</v>
      </c>
      <c r="F825" s="10"/>
      <c r="G825" s="10"/>
      <c r="H825" s="9"/>
      <c r="I825" s="9"/>
      <c r="J825" s="9"/>
      <c r="K825" s="9"/>
      <c r="L825" s="9"/>
    </row>
    <row r="826" spans="1:12" x14ac:dyDescent="0.25">
      <c r="A826" s="8"/>
      <c r="B826" s="91" t="s">
        <v>120</v>
      </c>
      <c r="C826" s="92" t="s">
        <v>120</v>
      </c>
      <c r="D826" s="92" t="s">
        <v>120</v>
      </c>
      <c r="E826" s="7" t="s">
        <v>107</v>
      </c>
      <c r="F826" s="24">
        <f>F827+F832+F836</f>
        <v>0</v>
      </c>
      <c r="G826" s="24">
        <f>G827+G832+G836</f>
        <v>0</v>
      </c>
      <c r="H826" s="24">
        <f t="shared" ref="H826" si="90">H827+H832+H836</f>
        <v>0</v>
      </c>
      <c r="I826" s="24">
        <f t="shared" ref="I826" si="91">I827+I832+I836</f>
        <v>0</v>
      </c>
      <c r="J826" s="10"/>
      <c r="K826" s="10"/>
      <c r="L826" s="9"/>
    </row>
    <row r="827" spans="1:12" x14ac:dyDescent="0.25">
      <c r="A827" s="8"/>
      <c r="B827" s="4" t="s">
        <v>7</v>
      </c>
      <c r="C827" s="91" t="s">
        <v>121</v>
      </c>
      <c r="D827" s="92" t="s">
        <v>121</v>
      </c>
      <c r="E827" s="7" t="s">
        <v>108</v>
      </c>
      <c r="F827" s="10"/>
      <c r="G827" s="10"/>
      <c r="H827" s="24">
        <f>SUM(H828:H831)</f>
        <v>0</v>
      </c>
      <c r="I827" s="24">
        <f>SUM(I828:I831)</f>
        <v>0</v>
      </c>
      <c r="J827" s="9"/>
      <c r="K827" s="9"/>
      <c r="L827" s="9"/>
    </row>
    <row r="828" spans="1:12" x14ac:dyDescent="0.25">
      <c r="A828" s="8"/>
      <c r="B828" s="8"/>
      <c r="C828" s="4" t="s">
        <v>7</v>
      </c>
      <c r="D828" s="5" t="s">
        <v>122</v>
      </c>
      <c r="E828" s="7" t="s">
        <v>109</v>
      </c>
      <c r="F828" s="9"/>
      <c r="G828" s="9"/>
      <c r="H828" s="10"/>
      <c r="I828" s="10"/>
      <c r="J828" s="9"/>
      <c r="K828" s="9"/>
      <c r="L828" s="9"/>
    </row>
    <row r="829" spans="1:12" x14ac:dyDescent="0.25">
      <c r="A829" s="8"/>
      <c r="B829" s="8"/>
      <c r="C829" s="8"/>
      <c r="D829" s="5" t="s">
        <v>123</v>
      </c>
      <c r="E829" s="7" t="s">
        <v>110</v>
      </c>
      <c r="F829" s="9"/>
      <c r="G829" s="9"/>
      <c r="H829" s="10"/>
      <c r="I829" s="10"/>
      <c r="J829" s="9"/>
      <c r="K829" s="9"/>
      <c r="L829" s="9"/>
    </row>
    <row r="830" spans="1:12" x14ac:dyDescent="0.25">
      <c r="A830" s="8"/>
      <c r="B830" s="8"/>
      <c r="C830" s="8"/>
      <c r="D830" s="5" t="s">
        <v>124</v>
      </c>
      <c r="E830" s="7" t="s">
        <v>111</v>
      </c>
      <c r="F830" s="9"/>
      <c r="G830" s="9"/>
      <c r="H830" s="10"/>
      <c r="I830" s="10"/>
      <c r="J830" s="9"/>
      <c r="K830" s="9"/>
      <c r="L830" s="9"/>
    </row>
    <row r="831" spans="1:12" x14ac:dyDescent="0.25">
      <c r="A831" s="8"/>
      <c r="B831" s="8"/>
      <c r="C831" s="8"/>
      <c r="D831" s="5" t="s">
        <v>125</v>
      </c>
      <c r="E831" s="7" t="s">
        <v>112</v>
      </c>
      <c r="F831" s="9"/>
      <c r="G831" s="9"/>
      <c r="H831" s="10"/>
      <c r="I831" s="10"/>
      <c r="J831" s="9"/>
      <c r="K831" s="9"/>
      <c r="L831" s="9"/>
    </row>
    <row r="832" spans="1:12" x14ac:dyDescent="0.25">
      <c r="A832" s="8"/>
      <c r="B832" s="8"/>
      <c r="C832" s="91" t="s">
        <v>126</v>
      </c>
      <c r="D832" s="92" t="s">
        <v>126</v>
      </c>
      <c r="E832" s="7" t="s">
        <v>127</v>
      </c>
      <c r="F832" s="10"/>
      <c r="G832" s="10"/>
      <c r="H832" s="24">
        <f>SUM(H833:H835)</f>
        <v>0</v>
      </c>
      <c r="I832" s="24">
        <f>SUM(I833:I835)</f>
        <v>0</v>
      </c>
      <c r="J832" s="9"/>
      <c r="K832" s="9"/>
      <c r="L832" s="9"/>
    </row>
    <row r="833" spans="1:12" x14ac:dyDescent="0.25">
      <c r="A833" s="8"/>
      <c r="B833" s="8"/>
      <c r="C833" s="4" t="s">
        <v>7</v>
      </c>
      <c r="D833" s="5" t="s">
        <v>128</v>
      </c>
      <c r="E833" s="7" t="s">
        <v>129</v>
      </c>
      <c r="F833" s="9"/>
      <c r="G833" s="9"/>
      <c r="H833" s="10"/>
      <c r="I833" s="10"/>
      <c r="J833" s="9"/>
      <c r="K833" s="9"/>
      <c r="L833" s="9"/>
    </row>
    <row r="834" spans="1:12" x14ac:dyDescent="0.25">
      <c r="A834" s="8"/>
      <c r="B834" s="8"/>
      <c r="C834" s="8"/>
      <c r="D834" s="5" t="s">
        <v>130</v>
      </c>
      <c r="E834" s="7" t="s">
        <v>131</v>
      </c>
      <c r="F834" s="9"/>
      <c r="G834" s="9"/>
      <c r="H834" s="10"/>
      <c r="I834" s="10"/>
      <c r="J834" s="9"/>
      <c r="K834" s="9"/>
      <c r="L834" s="9"/>
    </row>
    <row r="835" spans="1:12" x14ac:dyDescent="0.25">
      <c r="A835" s="8"/>
      <c r="B835" s="8"/>
      <c r="C835" s="8"/>
      <c r="D835" s="5" t="s">
        <v>132</v>
      </c>
      <c r="E835" s="7" t="s">
        <v>133</v>
      </c>
      <c r="F835" s="9"/>
      <c r="G835" s="9"/>
      <c r="H835" s="10"/>
      <c r="I835" s="10"/>
      <c r="J835" s="9"/>
      <c r="K835" s="9"/>
      <c r="L835" s="9"/>
    </row>
    <row r="836" spans="1:12" x14ac:dyDescent="0.25">
      <c r="A836" s="8"/>
      <c r="B836" s="8"/>
      <c r="C836" s="91" t="s">
        <v>134</v>
      </c>
      <c r="D836" s="92" t="s">
        <v>134</v>
      </c>
      <c r="E836" s="7" t="s">
        <v>135</v>
      </c>
      <c r="F836" s="10"/>
      <c r="G836" s="10"/>
      <c r="H836" s="24">
        <f>SUM(H837:H844)</f>
        <v>0</v>
      </c>
      <c r="I836" s="24">
        <f>SUM(I837:I844)</f>
        <v>0</v>
      </c>
      <c r="J836" s="9"/>
      <c r="K836" s="9"/>
      <c r="L836" s="9"/>
    </row>
    <row r="837" spans="1:12" x14ac:dyDescent="0.25">
      <c r="A837" s="8"/>
      <c r="B837" s="8"/>
      <c r="C837" s="4" t="s">
        <v>7</v>
      </c>
      <c r="D837" s="5" t="s">
        <v>136</v>
      </c>
      <c r="E837" s="7" t="s">
        <v>137</v>
      </c>
      <c r="F837" s="9"/>
      <c r="G837" s="9"/>
      <c r="H837" s="10"/>
      <c r="I837" s="10"/>
      <c r="J837" s="9"/>
      <c r="K837" s="9"/>
      <c r="L837" s="9"/>
    </row>
    <row r="838" spans="1:12" x14ac:dyDescent="0.25">
      <c r="A838" s="8"/>
      <c r="B838" s="8"/>
      <c r="C838" s="8"/>
      <c r="D838" s="5" t="s">
        <v>138</v>
      </c>
      <c r="E838" s="7" t="s">
        <v>139</v>
      </c>
      <c r="F838" s="9"/>
      <c r="G838" s="9"/>
      <c r="H838" s="10"/>
      <c r="I838" s="10"/>
      <c r="J838" s="9"/>
      <c r="K838" s="9"/>
      <c r="L838" s="9"/>
    </row>
    <row r="839" spans="1:12" x14ac:dyDescent="0.25">
      <c r="A839" s="8"/>
      <c r="B839" s="8"/>
      <c r="C839" s="8"/>
      <c r="D839" s="5" t="s">
        <v>140</v>
      </c>
      <c r="E839" s="7" t="s">
        <v>141</v>
      </c>
      <c r="F839" s="9"/>
      <c r="G839" s="9"/>
      <c r="H839" s="10"/>
      <c r="I839" s="10"/>
      <c r="J839" s="9"/>
      <c r="K839" s="9"/>
      <c r="L839" s="9"/>
    </row>
    <row r="840" spans="1:12" x14ac:dyDescent="0.25">
      <c r="A840" s="8"/>
      <c r="B840" s="8"/>
      <c r="C840" s="8"/>
      <c r="D840" s="5" t="s">
        <v>142</v>
      </c>
      <c r="E840" s="7" t="s">
        <v>143</v>
      </c>
      <c r="F840" s="9"/>
      <c r="G840" s="9"/>
      <c r="H840" s="10"/>
      <c r="I840" s="10"/>
      <c r="J840" s="9"/>
      <c r="K840" s="9"/>
      <c r="L840" s="9"/>
    </row>
    <row r="841" spans="1:12" x14ac:dyDescent="0.25">
      <c r="A841" s="8"/>
      <c r="B841" s="8"/>
      <c r="C841" s="8"/>
      <c r="D841" s="5" t="s">
        <v>144</v>
      </c>
      <c r="E841" s="7" t="s">
        <v>145</v>
      </c>
      <c r="F841" s="9"/>
      <c r="G841" s="9"/>
      <c r="H841" s="10"/>
      <c r="I841" s="10"/>
      <c r="J841" s="9"/>
      <c r="K841" s="9"/>
      <c r="L841" s="9"/>
    </row>
    <row r="842" spans="1:12" x14ac:dyDescent="0.25">
      <c r="A842" s="8"/>
      <c r="B842" s="8"/>
      <c r="C842" s="8"/>
      <c r="D842" s="5" t="s">
        <v>146</v>
      </c>
      <c r="E842" s="7" t="s">
        <v>147</v>
      </c>
      <c r="F842" s="9"/>
      <c r="G842" s="9"/>
      <c r="H842" s="10"/>
      <c r="I842" s="10"/>
      <c r="J842" s="9"/>
      <c r="K842" s="9"/>
      <c r="L842" s="9"/>
    </row>
    <row r="843" spans="1:12" x14ac:dyDescent="0.25">
      <c r="A843" s="8"/>
      <c r="B843" s="8"/>
      <c r="C843" s="8"/>
      <c r="D843" s="5" t="s">
        <v>148</v>
      </c>
      <c r="E843" s="7" t="s">
        <v>149</v>
      </c>
      <c r="F843" s="9"/>
      <c r="G843" s="9"/>
      <c r="H843" s="10"/>
      <c r="I843" s="10"/>
      <c r="J843" s="9"/>
      <c r="K843" s="9"/>
      <c r="L843" s="9"/>
    </row>
    <row r="844" spans="1:12" x14ac:dyDescent="0.25">
      <c r="A844" s="8"/>
      <c r="B844" s="8"/>
      <c r="C844" s="8"/>
      <c r="D844" s="5" t="s">
        <v>150</v>
      </c>
      <c r="E844" s="7" t="s">
        <v>151</v>
      </c>
      <c r="F844" s="9"/>
      <c r="G844" s="9"/>
      <c r="H844" s="10"/>
      <c r="I844" s="10"/>
      <c r="J844" s="9"/>
      <c r="K844" s="9"/>
      <c r="L844" s="9"/>
    </row>
    <row r="845" spans="1:12" x14ac:dyDescent="0.25">
      <c r="A845" s="8"/>
      <c r="B845" s="91" t="s">
        <v>152</v>
      </c>
      <c r="C845" s="92" t="s">
        <v>152</v>
      </c>
      <c r="D845" s="92" t="s">
        <v>152</v>
      </c>
      <c r="E845" s="7" t="s">
        <v>153</v>
      </c>
      <c r="F845" s="10"/>
      <c r="G845" s="10"/>
      <c r="H845" s="10"/>
      <c r="I845" s="10"/>
      <c r="J845" s="10"/>
      <c r="K845" s="10"/>
      <c r="L845" s="9"/>
    </row>
    <row r="846" spans="1:12" x14ac:dyDescent="0.25">
      <c r="A846" s="8"/>
      <c r="B846" s="4" t="s">
        <v>7</v>
      </c>
      <c r="C846" s="91" t="s">
        <v>121</v>
      </c>
      <c r="D846" s="92" t="s">
        <v>121</v>
      </c>
      <c r="E846" s="7" t="s">
        <v>154</v>
      </c>
      <c r="F846" s="10"/>
      <c r="G846" s="10"/>
      <c r="H846" s="10"/>
      <c r="I846" s="10"/>
      <c r="J846" s="9"/>
      <c r="K846" s="9"/>
      <c r="L846" s="9"/>
    </row>
    <row r="847" spans="1:12" x14ac:dyDescent="0.25">
      <c r="A847" s="8"/>
      <c r="B847" s="8"/>
      <c r="C847" s="91" t="s">
        <v>155</v>
      </c>
      <c r="D847" s="92" t="s">
        <v>155</v>
      </c>
      <c r="E847" s="7" t="s">
        <v>156</v>
      </c>
      <c r="F847" s="10"/>
      <c r="G847" s="10"/>
      <c r="H847" s="10"/>
      <c r="I847" s="10"/>
      <c r="J847" s="9"/>
      <c r="K847" s="9"/>
      <c r="L847" s="9"/>
    </row>
    <row r="848" spans="1:12" x14ac:dyDescent="0.25">
      <c r="A848" s="8"/>
      <c r="B848" s="8"/>
      <c r="C848" s="91" t="s">
        <v>157</v>
      </c>
      <c r="D848" s="92" t="s">
        <v>157</v>
      </c>
      <c r="E848" s="7" t="s">
        <v>158</v>
      </c>
      <c r="F848" s="10"/>
      <c r="G848" s="10"/>
      <c r="H848" s="10"/>
      <c r="I848" s="10"/>
      <c r="J848" s="9"/>
      <c r="K848" s="9"/>
      <c r="L848" s="9"/>
    </row>
    <row r="849" spans="1:12" x14ac:dyDescent="0.25">
      <c r="A849" s="93" t="s">
        <v>159</v>
      </c>
      <c r="B849" s="94" t="s">
        <v>159</v>
      </c>
      <c r="C849" s="94" t="s">
        <v>159</v>
      </c>
      <c r="D849" s="94" t="s">
        <v>159</v>
      </c>
      <c r="E849" s="7" t="s">
        <v>160</v>
      </c>
      <c r="F849" s="10"/>
      <c r="G849" s="10"/>
      <c r="H849" s="10"/>
      <c r="I849" s="10"/>
      <c r="J849" s="9"/>
      <c r="K849" s="24">
        <f>SUM(K850,K859:K860)</f>
        <v>0</v>
      </c>
      <c r="L849" s="9"/>
    </row>
    <row r="850" spans="1:12" x14ac:dyDescent="0.25">
      <c r="A850" s="4" t="s">
        <v>7</v>
      </c>
      <c r="B850" s="91" t="s">
        <v>161</v>
      </c>
      <c r="C850" s="92" t="s">
        <v>161</v>
      </c>
      <c r="D850" s="92" t="s">
        <v>161</v>
      </c>
      <c r="E850" s="7" t="s">
        <v>162</v>
      </c>
      <c r="F850" s="9"/>
      <c r="G850" s="9"/>
      <c r="H850" s="9"/>
      <c r="I850" s="9"/>
      <c r="J850" s="9"/>
      <c r="K850" s="24">
        <f>SUM(K851:K852,K856:K858)</f>
        <v>0</v>
      </c>
      <c r="L850" s="9"/>
    </row>
    <row r="851" spans="1:12" x14ac:dyDescent="0.25">
      <c r="A851" s="8"/>
      <c r="B851" s="4" t="s">
        <v>7</v>
      </c>
      <c r="C851" s="91" t="s">
        <v>163</v>
      </c>
      <c r="D851" s="92" t="s">
        <v>163</v>
      </c>
      <c r="E851" s="7" t="s">
        <v>164</v>
      </c>
      <c r="F851" s="10"/>
      <c r="G851" s="10"/>
      <c r="H851" s="10"/>
      <c r="I851" s="10"/>
      <c r="J851" s="10"/>
      <c r="K851" s="10"/>
      <c r="L851" s="9"/>
    </row>
    <row r="852" spans="1:12" x14ac:dyDescent="0.25">
      <c r="A852" s="8"/>
      <c r="B852" s="8"/>
      <c r="C852" s="91" t="s">
        <v>165</v>
      </c>
      <c r="D852" s="92" t="s">
        <v>165</v>
      </c>
      <c r="E852" s="7" t="s">
        <v>166</v>
      </c>
      <c r="F852" s="10"/>
      <c r="G852" s="10"/>
      <c r="H852" s="10"/>
      <c r="I852" s="10"/>
      <c r="J852" s="10"/>
      <c r="K852" s="24">
        <f>SUM(K853:K855)</f>
        <v>0</v>
      </c>
      <c r="L852" s="9"/>
    </row>
    <row r="853" spans="1:12" x14ac:dyDescent="0.25">
      <c r="A853" s="8"/>
      <c r="B853" s="8"/>
      <c r="C853" s="4" t="s">
        <v>7</v>
      </c>
      <c r="D853" s="5" t="s">
        <v>167</v>
      </c>
      <c r="E853" s="7" t="s">
        <v>168</v>
      </c>
      <c r="F853" s="10"/>
      <c r="G853" s="10"/>
      <c r="H853" s="10"/>
      <c r="I853" s="10"/>
      <c r="J853" s="10"/>
      <c r="K853" s="10"/>
      <c r="L853" s="9"/>
    </row>
    <row r="854" spans="1:12" x14ac:dyDescent="0.25">
      <c r="A854" s="8"/>
      <c r="B854" s="8"/>
      <c r="C854" s="8"/>
      <c r="D854" s="5" t="s">
        <v>169</v>
      </c>
      <c r="E854" s="7" t="s">
        <v>170</v>
      </c>
      <c r="F854" s="10"/>
      <c r="G854" s="10"/>
      <c r="H854" s="10"/>
      <c r="I854" s="10"/>
      <c r="J854" s="10"/>
      <c r="K854" s="10"/>
      <c r="L854" s="9"/>
    </row>
    <row r="855" spans="1:12" x14ac:dyDescent="0.25">
      <c r="A855" s="8"/>
      <c r="B855" s="8"/>
      <c r="C855" s="8"/>
      <c r="D855" s="5" t="s">
        <v>171</v>
      </c>
      <c r="E855" s="7" t="s">
        <v>172</v>
      </c>
      <c r="F855" s="10"/>
      <c r="G855" s="10"/>
      <c r="H855" s="10"/>
      <c r="I855" s="10"/>
      <c r="J855" s="10"/>
      <c r="K855" s="10"/>
      <c r="L855" s="9"/>
    </row>
    <row r="856" spans="1:12" x14ac:dyDescent="0.25">
      <c r="A856" s="8"/>
      <c r="B856" s="8"/>
      <c r="C856" s="91" t="s">
        <v>173</v>
      </c>
      <c r="D856" s="92" t="s">
        <v>173</v>
      </c>
      <c r="E856" s="7" t="s">
        <v>174</v>
      </c>
      <c r="F856" s="10"/>
      <c r="G856" s="10"/>
      <c r="H856" s="10"/>
      <c r="I856" s="10"/>
      <c r="J856" s="10"/>
      <c r="K856" s="24">
        <f>J856*0.08</f>
        <v>0</v>
      </c>
      <c r="L856" s="9"/>
    </row>
    <row r="857" spans="1:12" x14ac:dyDescent="0.25">
      <c r="A857" s="8"/>
      <c r="B857" s="8"/>
      <c r="C857" s="91" t="s">
        <v>175</v>
      </c>
      <c r="D857" s="92" t="s">
        <v>175</v>
      </c>
      <c r="E857" s="7" t="s">
        <v>176</v>
      </c>
      <c r="F857" s="10"/>
      <c r="G857" s="10"/>
      <c r="H857" s="10"/>
      <c r="I857" s="10"/>
      <c r="J857" s="10"/>
      <c r="K857" s="24">
        <f>J857*0.12</f>
        <v>0</v>
      </c>
      <c r="L857" s="9"/>
    </row>
    <row r="858" spans="1:12" x14ac:dyDescent="0.25">
      <c r="A858" s="8"/>
      <c r="B858" s="8"/>
      <c r="C858" s="91" t="s">
        <v>177</v>
      </c>
      <c r="D858" s="92" t="s">
        <v>177</v>
      </c>
      <c r="E858" s="7" t="s">
        <v>178</v>
      </c>
      <c r="F858" s="10"/>
      <c r="G858" s="10"/>
      <c r="H858" s="10"/>
      <c r="I858" s="10"/>
      <c r="J858" s="10"/>
      <c r="K858" s="10"/>
      <c r="L858" s="9"/>
    </row>
    <row r="859" spans="1:12" x14ac:dyDescent="0.25">
      <c r="A859" s="8"/>
      <c r="B859" s="91" t="s">
        <v>179</v>
      </c>
      <c r="C859" s="92" t="s">
        <v>179</v>
      </c>
      <c r="D859" s="92" t="s">
        <v>179</v>
      </c>
      <c r="E859" s="7" t="s">
        <v>180</v>
      </c>
      <c r="F859" s="9"/>
      <c r="G859" s="9"/>
      <c r="H859" s="9"/>
      <c r="I859" s="9"/>
      <c r="J859" s="9"/>
      <c r="K859" s="10"/>
      <c r="L859" s="9"/>
    </row>
    <row r="860" spans="1:12" x14ac:dyDescent="0.25">
      <c r="A860" s="8"/>
      <c r="B860" s="91" t="s">
        <v>181</v>
      </c>
      <c r="C860" s="92" t="s">
        <v>181</v>
      </c>
      <c r="D860" s="92" t="s">
        <v>181</v>
      </c>
      <c r="E860" s="7" t="s">
        <v>182</v>
      </c>
      <c r="F860" s="9"/>
      <c r="G860" s="9"/>
      <c r="H860" s="9"/>
      <c r="I860" s="9"/>
      <c r="J860" s="9"/>
      <c r="K860" s="10"/>
      <c r="L860" s="9"/>
    </row>
    <row r="861" spans="1:12" x14ac:dyDescent="0.25">
      <c r="A861" s="93" t="s">
        <v>183</v>
      </c>
      <c r="B861" s="94" t="s">
        <v>183</v>
      </c>
      <c r="C861" s="94" t="s">
        <v>183</v>
      </c>
      <c r="D861" s="94" t="s">
        <v>183</v>
      </c>
      <c r="E861" s="7" t="s">
        <v>184</v>
      </c>
      <c r="F861" s="9"/>
      <c r="G861" s="9"/>
      <c r="H861" s="9"/>
      <c r="I861" s="9"/>
      <c r="J861" s="9"/>
      <c r="K861" s="24">
        <f>SUM(K862:K866)</f>
        <v>0</v>
      </c>
      <c r="L861" s="9"/>
    </row>
    <row r="862" spans="1:12" x14ac:dyDescent="0.25">
      <c r="A862" s="4" t="s">
        <v>7</v>
      </c>
      <c r="B862" s="91" t="s">
        <v>185</v>
      </c>
      <c r="C862" s="92" t="s">
        <v>185</v>
      </c>
      <c r="D862" s="92" t="s">
        <v>185</v>
      </c>
      <c r="E862" s="7" t="s">
        <v>186</v>
      </c>
      <c r="F862" s="9"/>
      <c r="G862" s="9"/>
      <c r="H862" s="9"/>
      <c r="I862" s="9"/>
      <c r="J862" s="9"/>
      <c r="K862" s="10"/>
      <c r="L862" s="9"/>
    </row>
    <row r="863" spans="1:12" x14ac:dyDescent="0.25">
      <c r="A863" s="8"/>
      <c r="B863" s="91" t="s">
        <v>187</v>
      </c>
      <c r="C863" s="92" t="s">
        <v>187</v>
      </c>
      <c r="D863" s="92" t="s">
        <v>187</v>
      </c>
      <c r="E863" s="7" t="s">
        <v>188</v>
      </c>
      <c r="F863" s="9"/>
      <c r="G863" s="9"/>
      <c r="H863" s="9"/>
      <c r="I863" s="9"/>
      <c r="J863" s="9"/>
      <c r="K863" s="10"/>
      <c r="L863" s="9"/>
    </row>
    <row r="864" spans="1:12" x14ac:dyDescent="0.25">
      <c r="A864" s="8"/>
      <c r="B864" s="91" t="s">
        <v>189</v>
      </c>
      <c r="C864" s="92" t="s">
        <v>189</v>
      </c>
      <c r="D864" s="92" t="s">
        <v>189</v>
      </c>
      <c r="E864" s="7" t="s">
        <v>190</v>
      </c>
      <c r="F864" s="9"/>
      <c r="G864" s="9"/>
      <c r="H864" s="9"/>
      <c r="I864" s="9"/>
      <c r="J864" s="9"/>
      <c r="K864" s="10"/>
      <c r="L864" s="9"/>
    </row>
    <row r="865" spans="1:12" x14ac:dyDescent="0.25">
      <c r="A865" s="8"/>
      <c r="B865" s="91" t="s">
        <v>191</v>
      </c>
      <c r="C865" s="92" t="s">
        <v>191</v>
      </c>
      <c r="D865" s="92" t="s">
        <v>191</v>
      </c>
      <c r="E865" s="7" t="s">
        <v>192</v>
      </c>
      <c r="F865" s="9"/>
      <c r="G865" s="9"/>
      <c r="H865" s="9"/>
      <c r="I865" s="9"/>
      <c r="J865" s="9"/>
      <c r="K865" s="10"/>
      <c r="L865" s="9"/>
    </row>
    <row r="866" spans="1:12" x14ac:dyDescent="0.25">
      <c r="A866" s="8"/>
      <c r="B866" s="91" t="s">
        <v>193</v>
      </c>
      <c r="C866" s="92" t="s">
        <v>193</v>
      </c>
      <c r="D866" s="92" t="s">
        <v>193</v>
      </c>
      <c r="E866" s="7" t="s">
        <v>194</v>
      </c>
      <c r="F866" s="9"/>
      <c r="G866" s="9"/>
      <c r="H866" s="9"/>
      <c r="I866" s="9"/>
      <c r="J866" s="9"/>
      <c r="K866" s="10"/>
      <c r="L866" s="9"/>
    </row>
    <row r="868" spans="1:12" x14ac:dyDescent="0.25">
      <c r="A868" s="3" t="s">
        <v>96</v>
      </c>
      <c r="B868" t="s">
        <v>211</v>
      </c>
    </row>
    <row r="869" spans="1:12" x14ac:dyDescent="0.25">
      <c r="A869" s="95" t="s">
        <v>16</v>
      </c>
      <c r="B869" s="96" t="s">
        <v>16</v>
      </c>
      <c r="C869" s="96" t="s">
        <v>16</v>
      </c>
      <c r="D869" s="96" t="s">
        <v>16</v>
      </c>
      <c r="E869" s="97" t="s">
        <v>16</v>
      </c>
      <c r="F869" s="104" t="s">
        <v>98</v>
      </c>
      <c r="G869" s="105" t="s">
        <v>98</v>
      </c>
      <c r="H869" s="105" t="s">
        <v>98</v>
      </c>
      <c r="I869" s="105" t="s">
        <v>98</v>
      </c>
      <c r="J869" s="105" t="s">
        <v>98</v>
      </c>
      <c r="K869" s="41" t="s">
        <v>99</v>
      </c>
      <c r="L869" s="41" t="s">
        <v>100</v>
      </c>
    </row>
    <row r="870" spans="1:12" x14ac:dyDescent="0.25">
      <c r="A870" s="98" t="s">
        <v>16</v>
      </c>
      <c r="B870" s="99" t="s">
        <v>16</v>
      </c>
      <c r="C870" s="99" t="s">
        <v>16</v>
      </c>
      <c r="D870" s="99" t="s">
        <v>16</v>
      </c>
      <c r="E870" s="100" t="s">
        <v>16</v>
      </c>
      <c r="F870" s="104" t="s">
        <v>101</v>
      </c>
      <c r="G870" s="105" t="s">
        <v>101</v>
      </c>
      <c r="H870" s="104" t="s">
        <v>102</v>
      </c>
      <c r="I870" s="105" t="s">
        <v>102</v>
      </c>
      <c r="J870" s="41" t="s">
        <v>103</v>
      </c>
      <c r="K870" s="45"/>
      <c r="L870" s="45"/>
    </row>
    <row r="871" spans="1:12" x14ac:dyDescent="0.25">
      <c r="A871" s="98" t="s">
        <v>16</v>
      </c>
      <c r="B871" s="99" t="s">
        <v>16</v>
      </c>
      <c r="C871" s="99" t="s">
        <v>16</v>
      </c>
      <c r="D871" s="99" t="s">
        <v>16</v>
      </c>
      <c r="E871" s="100" t="s">
        <v>16</v>
      </c>
      <c r="F871" s="41" t="s">
        <v>104</v>
      </c>
      <c r="G871" s="41" t="s">
        <v>105</v>
      </c>
      <c r="H871" s="41" t="s">
        <v>104</v>
      </c>
      <c r="I871" s="41" t="s">
        <v>105</v>
      </c>
      <c r="J871" s="45"/>
      <c r="K871" s="45"/>
      <c r="L871" s="45"/>
    </row>
    <row r="872" spans="1:12" x14ac:dyDescent="0.25">
      <c r="A872" s="101" t="s">
        <v>16</v>
      </c>
      <c r="B872" s="102" t="s">
        <v>16</v>
      </c>
      <c r="C872" s="102" t="s">
        <v>16</v>
      </c>
      <c r="D872" s="102" t="s">
        <v>16</v>
      </c>
      <c r="E872" s="103" t="s">
        <v>16</v>
      </c>
      <c r="F872" s="7" t="s">
        <v>106</v>
      </c>
      <c r="G872" s="7" t="s">
        <v>107</v>
      </c>
      <c r="H872" s="7" t="s">
        <v>108</v>
      </c>
      <c r="I872" s="7" t="s">
        <v>109</v>
      </c>
      <c r="J872" s="7" t="s">
        <v>110</v>
      </c>
      <c r="K872" s="7" t="s">
        <v>111</v>
      </c>
      <c r="L872" s="7" t="s">
        <v>112</v>
      </c>
    </row>
    <row r="873" spans="1:12" x14ac:dyDescent="0.25">
      <c r="A873" s="93" t="s">
        <v>113</v>
      </c>
      <c r="B873" s="94" t="s">
        <v>113</v>
      </c>
      <c r="C873" s="94" t="s">
        <v>113</v>
      </c>
      <c r="D873" s="94" t="s">
        <v>113</v>
      </c>
      <c r="E873" s="7" t="s">
        <v>106</v>
      </c>
      <c r="F873" s="9"/>
      <c r="G873" s="9"/>
      <c r="H873" s="9"/>
      <c r="I873" s="9"/>
      <c r="J873" s="9"/>
      <c r="K873" s="24">
        <f>SUM(K874,K900,K912)</f>
        <v>0</v>
      </c>
      <c r="L873" s="24">
        <f>K873*12.5</f>
        <v>0</v>
      </c>
    </row>
    <row r="874" spans="1:12" x14ac:dyDescent="0.25">
      <c r="A874" s="93" t="s">
        <v>114</v>
      </c>
      <c r="B874" s="94" t="s">
        <v>114</v>
      </c>
      <c r="C874" s="94" t="s">
        <v>114</v>
      </c>
      <c r="D874" s="94" t="s">
        <v>114</v>
      </c>
      <c r="E874" s="7" t="s">
        <v>115</v>
      </c>
      <c r="F874" s="9"/>
      <c r="G874" s="9"/>
      <c r="H874" s="9"/>
      <c r="I874" s="9"/>
      <c r="J874" s="9"/>
      <c r="K874" s="24">
        <f>K877+K896</f>
        <v>0</v>
      </c>
      <c r="L874" s="9"/>
    </row>
    <row r="875" spans="1:12" x14ac:dyDescent="0.25">
      <c r="A875" s="4" t="s">
        <v>7</v>
      </c>
      <c r="B875" s="91" t="s">
        <v>116</v>
      </c>
      <c r="C875" s="92" t="s">
        <v>116</v>
      </c>
      <c r="D875" s="92" t="s">
        <v>116</v>
      </c>
      <c r="E875" s="7" t="s">
        <v>117</v>
      </c>
      <c r="F875" s="10"/>
      <c r="G875" s="10"/>
      <c r="H875" s="9"/>
      <c r="I875" s="9"/>
      <c r="J875" s="9"/>
      <c r="K875" s="9"/>
      <c r="L875" s="9"/>
    </row>
    <row r="876" spans="1:12" x14ac:dyDescent="0.25">
      <c r="A876" s="8"/>
      <c r="B876" s="91" t="s">
        <v>118</v>
      </c>
      <c r="C876" s="92" t="s">
        <v>118</v>
      </c>
      <c r="D876" s="92" t="s">
        <v>118</v>
      </c>
      <c r="E876" s="7" t="s">
        <v>119</v>
      </c>
      <c r="F876" s="10"/>
      <c r="G876" s="10"/>
      <c r="H876" s="9"/>
      <c r="I876" s="9"/>
      <c r="J876" s="9"/>
      <c r="K876" s="9"/>
      <c r="L876" s="9"/>
    </row>
    <row r="877" spans="1:12" x14ac:dyDescent="0.25">
      <c r="A877" s="8"/>
      <c r="B877" s="91" t="s">
        <v>120</v>
      </c>
      <c r="C877" s="92" t="s">
        <v>120</v>
      </c>
      <c r="D877" s="92" t="s">
        <v>120</v>
      </c>
      <c r="E877" s="7" t="s">
        <v>107</v>
      </c>
      <c r="F877" s="24">
        <f>F878+F883+F887</f>
        <v>0</v>
      </c>
      <c r="G877" s="24">
        <f>G878+G883+G887</f>
        <v>0</v>
      </c>
      <c r="H877" s="24">
        <f t="shared" ref="H877" si="92">H878+H883+H887</f>
        <v>0</v>
      </c>
      <c r="I877" s="24">
        <f t="shared" ref="I877" si="93">I878+I883+I887</f>
        <v>0</v>
      </c>
      <c r="J877" s="10"/>
      <c r="K877" s="10"/>
      <c r="L877" s="9"/>
    </row>
    <row r="878" spans="1:12" x14ac:dyDescent="0.25">
      <c r="A878" s="8"/>
      <c r="B878" s="4" t="s">
        <v>7</v>
      </c>
      <c r="C878" s="91" t="s">
        <v>121</v>
      </c>
      <c r="D878" s="92" t="s">
        <v>121</v>
      </c>
      <c r="E878" s="7" t="s">
        <v>108</v>
      </c>
      <c r="F878" s="10"/>
      <c r="G878" s="10"/>
      <c r="H878" s="24">
        <f>SUM(H879:H882)</f>
        <v>0</v>
      </c>
      <c r="I878" s="24">
        <f>SUM(I879:I882)</f>
        <v>0</v>
      </c>
      <c r="J878" s="9"/>
      <c r="K878" s="9"/>
      <c r="L878" s="9"/>
    </row>
    <row r="879" spans="1:12" x14ac:dyDescent="0.25">
      <c r="A879" s="8"/>
      <c r="B879" s="8"/>
      <c r="C879" s="4" t="s">
        <v>7</v>
      </c>
      <c r="D879" s="5" t="s">
        <v>122</v>
      </c>
      <c r="E879" s="7" t="s">
        <v>109</v>
      </c>
      <c r="F879" s="9"/>
      <c r="G879" s="9"/>
      <c r="H879" s="10"/>
      <c r="I879" s="10"/>
      <c r="J879" s="9"/>
      <c r="K879" s="9"/>
      <c r="L879" s="9"/>
    </row>
    <row r="880" spans="1:12" x14ac:dyDescent="0.25">
      <c r="A880" s="8"/>
      <c r="B880" s="8"/>
      <c r="C880" s="8"/>
      <c r="D880" s="5" t="s">
        <v>123</v>
      </c>
      <c r="E880" s="7" t="s">
        <v>110</v>
      </c>
      <c r="F880" s="9"/>
      <c r="G880" s="9"/>
      <c r="H880" s="10"/>
      <c r="I880" s="10"/>
      <c r="J880" s="9"/>
      <c r="K880" s="9"/>
      <c r="L880" s="9"/>
    </row>
    <row r="881" spans="1:12" x14ac:dyDescent="0.25">
      <c r="A881" s="8"/>
      <c r="B881" s="8"/>
      <c r="C881" s="8"/>
      <c r="D881" s="5" t="s">
        <v>124</v>
      </c>
      <c r="E881" s="7" t="s">
        <v>111</v>
      </c>
      <c r="F881" s="9"/>
      <c r="G881" s="9"/>
      <c r="H881" s="10"/>
      <c r="I881" s="10"/>
      <c r="J881" s="9"/>
      <c r="K881" s="9"/>
      <c r="L881" s="9"/>
    </row>
    <row r="882" spans="1:12" x14ac:dyDescent="0.25">
      <c r="A882" s="8"/>
      <c r="B882" s="8"/>
      <c r="C882" s="8"/>
      <c r="D882" s="5" t="s">
        <v>125</v>
      </c>
      <c r="E882" s="7" t="s">
        <v>112</v>
      </c>
      <c r="F882" s="9"/>
      <c r="G882" s="9"/>
      <c r="H882" s="10"/>
      <c r="I882" s="10"/>
      <c r="J882" s="9"/>
      <c r="K882" s="9"/>
      <c r="L882" s="9"/>
    </row>
    <row r="883" spans="1:12" x14ac:dyDescent="0.25">
      <c r="A883" s="8"/>
      <c r="B883" s="8"/>
      <c r="C883" s="91" t="s">
        <v>126</v>
      </c>
      <c r="D883" s="92" t="s">
        <v>126</v>
      </c>
      <c r="E883" s="7" t="s">
        <v>127</v>
      </c>
      <c r="F883" s="10"/>
      <c r="G883" s="10"/>
      <c r="H883" s="24">
        <f>SUM(H884:H886)</f>
        <v>0</v>
      </c>
      <c r="I883" s="24">
        <f>SUM(I884:I886)</f>
        <v>0</v>
      </c>
      <c r="J883" s="9"/>
      <c r="K883" s="9"/>
      <c r="L883" s="9"/>
    </row>
    <row r="884" spans="1:12" x14ac:dyDescent="0.25">
      <c r="A884" s="8"/>
      <c r="B884" s="8"/>
      <c r="C884" s="4" t="s">
        <v>7</v>
      </c>
      <c r="D884" s="5" t="s">
        <v>128</v>
      </c>
      <c r="E884" s="7" t="s">
        <v>129</v>
      </c>
      <c r="F884" s="9"/>
      <c r="G884" s="9"/>
      <c r="H884" s="10"/>
      <c r="I884" s="10"/>
      <c r="J884" s="9"/>
      <c r="K884" s="9"/>
      <c r="L884" s="9"/>
    </row>
    <row r="885" spans="1:12" x14ac:dyDescent="0.25">
      <c r="A885" s="8"/>
      <c r="B885" s="8"/>
      <c r="C885" s="8"/>
      <c r="D885" s="5" t="s">
        <v>130</v>
      </c>
      <c r="E885" s="7" t="s">
        <v>131</v>
      </c>
      <c r="F885" s="9"/>
      <c r="G885" s="9"/>
      <c r="H885" s="10"/>
      <c r="I885" s="10"/>
      <c r="J885" s="9"/>
      <c r="K885" s="9"/>
      <c r="L885" s="9"/>
    </row>
    <row r="886" spans="1:12" x14ac:dyDescent="0.25">
      <c r="A886" s="8"/>
      <c r="B886" s="8"/>
      <c r="C886" s="8"/>
      <c r="D886" s="5" t="s">
        <v>132</v>
      </c>
      <c r="E886" s="7" t="s">
        <v>133</v>
      </c>
      <c r="F886" s="9"/>
      <c r="G886" s="9"/>
      <c r="H886" s="10"/>
      <c r="I886" s="10"/>
      <c r="J886" s="9"/>
      <c r="K886" s="9"/>
      <c r="L886" s="9"/>
    </row>
    <row r="887" spans="1:12" x14ac:dyDescent="0.25">
      <c r="A887" s="8"/>
      <c r="B887" s="8"/>
      <c r="C887" s="91" t="s">
        <v>134</v>
      </c>
      <c r="D887" s="92" t="s">
        <v>134</v>
      </c>
      <c r="E887" s="7" t="s">
        <v>135</v>
      </c>
      <c r="F887" s="10"/>
      <c r="G887" s="10"/>
      <c r="H887" s="24">
        <f>SUM(H888:H895)</f>
        <v>0</v>
      </c>
      <c r="I887" s="24">
        <f>SUM(I888:I895)</f>
        <v>0</v>
      </c>
      <c r="J887" s="9"/>
      <c r="K887" s="9"/>
      <c r="L887" s="9"/>
    </row>
    <row r="888" spans="1:12" x14ac:dyDescent="0.25">
      <c r="A888" s="8"/>
      <c r="B888" s="8"/>
      <c r="C888" s="4" t="s">
        <v>7</v>
      </c>
      <c r="D888" s="5" t="s">
        <v>136</v>
      </c>
      <c r="E888" s="7" t="s">
        <v>137</v>
      </c>
      <c r="F888" s="9"/>
      <c r="G888" s="9"/>
      <c r="H888" s="10"/>
      <c r="I888" s="10"/>
      <c r="J888" s="9"/>
      <c r="K888" s="9"/>
      <c r="L888" s="9"/>
    </row>
    <row r="889" spans="1:12" x14ac:dyDescent="0.25">
      <c r="A889" s="8"/>
      <c r="B889" s="8"/>
      <c r="C889" s="8"/>
      <c r="D889" s="5" t="s">
        <v>138</v>
      </c>
      <c r="E889" s="7" t="s">
        <v>139</v>
      </c>
      <c r="F889" s="9"/>
      <c r="G889" s="9"/>
      <c r="H889" s="10"/>
      <c r="I889" s="10"/>
      <c r="J889" s="9"/>
      <c r="K889" s="9"/>
      <c r="L889" s="9"/>
    </row>
    <row r="890" spans="1:12" x14ac:dyDescent="0.25">
      <c r="A890" s="8"/>
      <c r="B890" s="8"/>
      <c r="C890" s="8"/>
      <c r="D890" s="5" t="s">
        <v>140</v>
      </c>
      <c r="E890" s="7" t="s">
        <v>141</v>
      </c>
      <c r="F890" s="9"/>
      <c r="G890" s="9"/>
      <c r="H890" s="10"/>
      <c r="I890" s="10"/>
      <c r="J890" s="9"/>
      <c r="K890" s="9"/>
      <c r="L890" s="9"/>
    </row>
    <row r="891" spans="1:12" x14ac:dyDescent="0.25">
      <c r="A891" s="8"/>
      <c r="B891" s="8"/>
      <c r="C891" s="8"/>
      <c r="D891" s="5" t="s">
        <v>142</v>
      </c>
      <c r="E891" s="7" t="s">
        <v>143</v>
      </c>
      <c r="F891" s="9"/>
      <c r="G891" s="9"/>
      <c r="H891" s="10"/>
      <c r="I891" s="10"/>
      <c r="J891" s="9"/>
      <c r="K891" s="9"/>
      <c r="L891" s="9"/>
    </row>
    <row r="892" spans="1:12" x14ac:dyDescent="0.25">
      <c r="A892" s="8"/>
      <c r="B892" s="8"/>
      <c r="C892" s="8"/>
      <c r="D892" s="5" t="s">
        <v>144</v>
      </c>
      <c r="E892" s="7" t="s">
        <v>145</v>
      </c>
      <c r="F892" s="9"/>
      <c r="G892" s="9"/>
      <c r="H892" s="10"/>
      <c r="I892" s="10"/>
      <c r="J892" s="9"/>
      <c r="K892" s="9"/>
      <c r="L892" s="9"/>
    </row>
    <row r="893" spans="1:12" x14ac:dyDescent="0.25">
      <c r="A893" s="8"/>
      <c r="B893" s="8"/>
      <c r="C893" s="8"/>
      <c r="D893" s="5" t="s">
        <v>146</v>
      </c>
      <c r="E893" s="7" t="s">
        <v>147</v>
      </c>
      <c r="F893" s="9"/>
      <c r="G893" s="9"/>
      <c r="H893" s="10"/>
      <c r="I893" s="10"/>
      <c r="J893" s="9"/>
      <c r="K893" s="9"/>
      <c r="L893" s="9"/>
    </row>
    <row r="894" spans="1:12" x14ac:dyDescent="0.25">
      <c r="A894" s="8"/>
      <c r="B894" s="8"/>
      <c r="C894" s="8"/>
      <c r="D894" s="5" t="s">
        <v>148</v>
      </c>
      <c r="E894" s="7" t="s">
        <v>149</v>
      </c>
      <c r="F894" s="9"/>
      <c r="G894" s="9"/>
      <c r="H894" s="10"/>
      <c r="I894" s="10"/>
      <c r="J894" s="9"/>
      <c r="K894" s="9"/>
      <c r="L894" s="9"/>
    </row>
    <row r="895" spans="1:12" x14ac:dyDescent="0.25">
      <c r="A895" s="8"/>
      <c r="B895" s="8"/>
      <c r="C895" s="8"/>
      <c r="D895" s="5" t="s">
        <v>150</v>
      </c>
      <c r="E895" s="7" t="s">
        <v>151</v>
      </c>
      <c r="F895" s="9"/>
      <c r="G895" s="9"/>
      <c r="H895" s="10"/>
      <c r="I895" s="10"/>
      <c r="J895" s="9"/>
      <c r="K895" s="9"/>
      <c r="L895" s="9"/>
    </row>
    <row r="896" spans="1:12" x14ac:dyDescent="0.25">
      <c r="A896" s="8"/>
      <c r="B896" s="91" t="s">
        <v>152</v>
      </c>
      <c r="C896" s="92" t="s">
        <v>152</v>
      </c>
      <c r="D896" s="92" t="s">
        <v>152</v>
      </c>
      <c r="E896" s="7" t="s">
        <v>153</v>
      </c>
      <c r="F896" s="10"/>
      <c r="G896" s="10"/>
      <c r="H896" s="10"/>
      <c r="I896" s="10"/>
      <c r="J896" s="10"/>
      <c r="K896" s="10"/>
      <c r="L896" s="9"/>
    </row>
    <row r="897" spans="1:12" x14ac:dyDescent="0.25">
      <c r="A897" s="8"/>
      <c r="B897" s="4" t="s">
        <v>7</v>
      </c>
      <c r="C897" s="91" t="s">
        <v>121</v>
      </c>
      <c r="D897" s="92" t="s">
        <v>121</v>
      </c>
      <c r="E897" s="7" t="s">
        <v>154</v>
      </c>
      <c r="F897" s="10"/>
      <c r="G897" s="10"/>
      <c r="H897" s="10"/>
      <c r="I897" s="10"/>
      <c r="J897" s="9"/>
      <c r="K897" s="9"/>
      <c r="L897" s="9"/>
    </row>
    <row r="898" spans="1:12" x14ac:dyDescent="0.25">
      <c r="A898" s="8"/>
      <c r="B898" s="8"/>
      <c r="C898" s="91" t="s">
        <v>155</v>
      </c>
      <c r="D898" s="92" t="s">
        <v>155</v>
      </c>
      <c r="E898" s="7" t="s">
        <v>156</v>
      </c>
      <c r="F898" s="10"/>
      <c r="G898" s="10"/>
      <c r="H898" s="10"/>
      <c r="I898" s="10"/>
      <c r="J898" s="9"/>
      <c r="K898" s="9"/>
      <c r="L898" s="9"/>
    </row>
    <row r="899" spans="1:12" x14ac:dyDescent="0.25">
      <c r="A899" s="8"/>
      <c r="B899" s="8"/>
      <c r="C899" s="91" t="s">
        <v>157</v>
      </c>
      <c r="D899" s="92" t="s">
        <v>157</v>
      </c>
      <c r="E899" s="7" t="s">
        <v>158</v>
      </c>
      <c r="F899" s="10"/>
      <c r="G899" s="10"/>
      <c r="H899" s="10"/>
      <c r="I899" s="10"/>
      <c r="J899" s="9"/>
      <c r="K899" s="9"/>
      <c r="L899" s="9"/>
    </row>
    <row r="900" spans="1:12" x14ac:dyDescent="0.25">
      <c r="A900" s="93" t="s">
        <v>159</v>
      </c>
      <c r="B900" s="94" t="s">
        <v>159</v>
      </c>
      <c r="C900" s="94" t="s">
        <v>159</v>
      </c>
      <c r="D900" s="94" t="s">
        <v>159</v>
      </c>
      <c r="E900" s="7" t="s">
        <v>160</v>
      </c>
      <c r="F900" s="10"/>
      <c r="G900" s="10"/>
      <c r="H900" s="10"/>
      <c r="I900" s="10"/>
      <c r="J900" s="9"/>
      <c r="K900" s="24">
        <f>SUM(K901,K910:K911)</f>
        <v>0</v>
      </c>
      <c r="L900" s="9"/>
    </row>
    <row r="901" spans="1:12" x14ac:dyDescent="0.25">
      <c r="A901" s="4" t="s">
        <v>7</v>
      </c>
      <c r="B901" s="91" t="s">
        <v>161</v>
      </c>
      <c r="C901" s="92" t="s">
        <v>161</v>
      </c>
      <c r="D901" s="92" t="s">
        <v>161</v>
      </c>
      <c r="E901" s="7" t="s">
        <v>162</v>
      </c>
      <c r="F901" s="9"/>
      <c r="G901" s="9"/>
      <c r="H901" s="9"/>
      <c r="I901" s="9"/>
      <c r="J901" s="9"/>
      <c r="K901" s="24">
        <f>SUM(K902:K903,K907:K909)</f>
        <v>0</v>
      </c>
      <c r="L901" s="9"/>
    </row>
    <row r="902" spans="1:12" x14ac:dyDescent="0.25">
      <c r="A902" s="8"/>
      <c r="B902" s="4" t="s">
        <v>7</v>
      </c>
      <c r="C902" s="91" t="s">
        <v>163</v>
      </c>
      <c r="D902" s="92" t="s">
        <v>163</v>
      </c>
      <c r="E902" s="7" t="s">
        <v>164</v>
      </c>
      <c r="F902" s="10"/>
      <c r="G902" s="10"/>
      <c r="H902" s="10"/>
      <c r="I902" s="10"/>
      <c r="J902" s="10"/>
      <c r="K902" s="10"/>
      <c r="L902" s="9"/>
    </row>
    <row r="903" spans="1:12" x14ac:dyDescent="0.25">
      <c r="A903" s="8"/>
      <c r="B903" s="8"/>
      <c r="C903" s="91" t="s">
        <v>165</v>
      </c>
      <c r="D903" s="92" t="s">
        <v>165</v>
      </c>
      <c r="E903" s="7" t="s">
        <v>166</v>
      </c>
      <c r="F903" s="10"/>
      <c r="G903" s="10"/>
      <c r="H903" s="10"/>
      <c r="I903" s="10"/>
      <c r="J903" s="10"/>
      <c r="K903" s="24">
        <f>SUM(K904:K906)</f>
        <v>0</v>
      </c>
      <c r="L903" s="9"/>
    </row>
    <row r="904" spans="1:12" x14ac:dyDescent="0.25">
      <c r="A904" s="8"/>
      <c r="B904" s="8"/>
      <c r="C904" s="4" t="s">
        <v>7</v>
      </c>
      <c r="D904" s="5" t="s">
        <v>167</v>
      </c>
      <c r="E904" s="7" t="s">
        <v>168</v>
      </c>
      <c r="F904" s="10"/>
      <c r="G904" s="10"/>
      <c r="H904" s="10"/>
      <c r="I904" s="10"/>
      <c r="J904" s="10"/>
      <c r="K904" s="10"/>
      <c r="L904" s="9"/>
    </row>
    <row r="905" spans="1:12" x14ac:dyDescent="0.25">
      <c r="A905" s="8"/>
      <c r="B905" s="8"/>
      <c r="C905" s="8"/>
      <c r="D905" s="5" t="s">
        <v>169</v>
      </c>
      <c r="E905" s="7" t="s">
        <v>170</v>
      </c>
      <c r="F905" s="10"/>
      <c r="G905" s="10"/>
      <c r="H905" s="10"/>
      <c r="I905" s="10"/>
      <c r="J905" s="10"/>
      <c r="K905" s="10"/>
      <c r="L905" s="9"/>
    </row>
    <row r="906" spans="1:12" x14ac:dyDescent="0.25">
      <c r="A906" s="8"/>
      <c r="B906" s="8"/>
      <c r="C906" s="8"/>
      <c r="D906" s="5" t="s">
        <v>171</v>
      </c>
      <c r="E906" s="7" t="s">
        <v>172</v>
      </c>
      <c r="F906" s="10"/>
      <c r="G906" s="10"/>
      <c r="H906" s="10"/>
      <c r="I906" s="10"/>
      <c r="J906" s="10"/>
      <c r="K906" s="10"/>
      <c r="L906" s="9"/>
    </row>
    <row r="907" spans="1:12" x14ac:dyDescent="0.25">
      <c r="A907" s="8"/>
      <c r="B907" s="8"/>
      <c r="C907" s="91" t="s">
        <v>173</v>
      </c>
      <c r="D907" s="92" t="s">
        <v>173</v>
      </c>
      <c r="E907" s="7" t="s">
        <v>174</v>
      </c>
      <c r="F907" s="10"/>
      <c r="G907" s="10"/>
      <c r="H907" s="10"/>
      <c r="I907" s="10"/>
      <c r="J907" s="10"/>
      <c r="K907" s="24">
        <f>J907*0.08</f>
        <v>0</v>
      </c>
      <c r="L907" s="9"/>
    </row>
    <row r="908" spans="1:12" x14ac:dyDescent="0.25">
      <c r="A908" s="8"/>
      <c r="B908" s="8"/>
      <c r="C908" s="91" t="s">
        <v>175</v>
      </c>
      <c r="D908" s="92" t="s">
        <v>175</v>
      </c>
      <c r="E908" s="7" t="s">
        <v>176</v>
      </c>
      <c r="F908" s="10"/>
      <c r="G908" s="10"/>
      <c r="H908" s="10"/>
      <c r="I908" s="10"/>
      <c r="J908" s="10"/>
      <c r="K908" s="24">
        <f>J908*0.12</f>
        <v>0</v>
      </c>
      <c r="L908" s="9"/>
    </row>
    <row r="909" spans="1:12" x14ac:dyDescent="0.25">
      <c r="A909" s="8"/>
      <c r="B909" s="8"/>
      <c r="C909" s="91" t="s">
        <v>177</v>
      </c>
      <c r="D909" s="92" t="s">
        <v>177</v>
      </c>
      <c r="E909" s="7" t="s">
        <v>178</v>
      </c>
      <c r="F909" s="10"/>
      <c r="G909" s="10"/>
      <c r="H909" s="10"/>
      <c r="I909" s="10"/>
      <c r="J909" s="10"/>
      <c r="K909" s="10"/>
      <c r="L909" s="9"/>
    </row>
    <row r="910" spans="1:12" x14ac:dyDescent="0.25">
      <c r="A910" s="8"/>
      <c r="B910" s="91" t="s">
        <v>179</v>
      </c>
      <c r="C910" s="92" t="s">
        <v>179</v>
      </c>
      <c r="D910" s="92" t="s">
        <v>179</v>
      </c>
      <c r="E910" s="7" t="s">
        <v>180</v>
      </c>
      <c r="F910" s="9"/>
      <c r="G910" s="9"/>
      <c r="H910" s="9"/>
      <c r="I910" s="9"/>
      <c r="J910" s="9"/>
      <c r="K910" s="10"/>
      <c r="L910" s="9"/>
    </row>
    <row r="911" spans="1:12" x14ac:dyDescent="0.25">
      <c r="A911" s="8"/>
      <c r="B911" s="91" t="s">
        <v>181</v>
      </c>
      <c r="C911" s="92" t="s">
        <v>181</v>
      </c>
      <c r="D911" s="92" t="s">
        <v>181</v>
      </c>
      <c r="E911" s="7" t="s">
        <v>182</v>
      </c>
      <c r="F911" s="9"/>
      <c r="G911" s="9"/>
      <c r="H911" s="9"/>
      <c r="I911" s="9"/>
      <c r="J911" s="9"/>
      <c r="K911" s="10"/>
      <c r="L911" s="9"/>
    </row>
    <row r="912" spans="1:12" x14ac:dyDescent="0.25">
      <c r="A912" s="93" t="s">
        <v>183</v>
      </c>
      <c r="B912" s="94" t="s">
        <v>183</v>
      </c>
      <c r="C912" s="94" t="s">
        <v>183</v>
      </c>
      <c r="D912" s="94" t="s">
        <v>183</v>
      </c>
      <c r="E912" s="7" t="s">
        <v>184</v>
      </c>
      <c r="F912" s="9"/>
      <c r="G912" s="9"/>
      <c r="H912" s="9"/>
      <c r="I912" s="9"/>
      <c r="J912" s="9"/>
      <c r="K912" s="24">
        <f>SUM(K913:K917)</f>
        <v>0</v>
      </c>
      <c r="L912" s="9"/>
    </row>
    <row r="913" spans="1:12" x14ac:dyDescent="0.25">
      <c r="A913" s="4" t="s">
        <v>7</v>
      </c>
      <c r="B913" s="91" t="s">
        <v>185</v>
      </c>
      <c r="C913" s="92" t="s">
        <v>185</v>
      </c>
      <c r="D913" s="92" t="s">
        <v>185</v>
      </c>
      <c r="E913" s="7" t="s">
        <v>186</v>
      </c>
      <c r="F913" s="9"/>
      <c r="G913" s="9"/>
      <c r="H913" s="9"/>
      <c r="I913" s="9"/>
      <c r="J913" s="9"/>
      <c r="K913" s="10"/>
      <c r="L913" s="9"/>
    </row>
    <row r="914" spans="1:12" x14ac:dyDescent="0.25">
      <c r="A914" s="8"/>
      <c r="B914" s="91" t="s">
        <v>187</v>
      </c>
      <c r="C914" s="92" t="s">
        <v>187</v>
      </c>
      <c r="D914" s="92" t="s">
        <v>187</v>
      </c>
      <c r="E914" s="7" t="s">
        <v>188</v>
      </c>
      <c r="F914" s="9"/>
      <c r="G914" s="9"/>
      <c r="H914" s="9"/>
      <c r="I914" s="9"/>
      <c r="J914" s="9"/>
      <c r="K914" s="10"/>
      <c r="L914" s="9"/>
    </row>
    <row r="915" spans="1:12" x14ac:dyDescent="0.25">
      <c r="A915" s="8"/>
      <c r="B915" s="91" t="s">
        <v>189</v>
      </c>
      <c r="C915" s="92" t="s">
        <v>189</v>
      </c>
      <c r="D915" s="92" t="s">
        <v>189</v>
      </c>
      <c r="E915" s="7" t="s">
        <v>190</v>
      </c>
      <c r="F915" s="9"/>
      <c r="G915" s="9"/>
      <c r="H915" s="9"/>
      <c r="I915" s="9"/>
      <c r="J915" s="9"/>
      <c r="K915" s="10"/>
      <c r="L915" s="9"/>
    </row>
    <row r="916" spans="1:12" x14ac:dyDescent="0.25">
      <c r="A916" s="8"/>
      <c r="B916" s="91" t="s">
        <v>191</v>
      </c>
      <c r="C916" s="92" t="s">
        <v>191</v>
      </c>
      <c r="D916" s="92" t="s">
        <v>191</v>
      </c>
      <c r="E916" s="7" t="s">
        <v>192</v>
      </c>
      <c r="F916" s="9"/>
      <c r="G916" s="9"/>
      <c r="H916" s="9"/>
      <c r="I916" s="9"/>
      <c r="J916" s="9"/>
      <c r="K916" s="10"/>
      <c r="L916" s="9"/>
    </row>
    <row r="917" spans="1:12" x14ac:dyDescent="0.25">
      <c r="A917" s="8"/>
      <c r="B917" s="91" t="s">
        <v>193</v>
      </c>
      <c r="C917" s="92" t="s">
        <v>193</v>
      </c>
      <c r="D917" s="92" t="s">
        <v>193</v>
      </c>
      <c r="E917" s="7" t="s">
        <v>194</v>
      </c>
      <c r="F917" s="9"/>
      <c r="G917" s="9"/>
      <c r="H917" s="9"/>
      <c r="I917" s="9"/>
      <c r="J917" s="9"/>
      <c r="K917" s="10"/>
      <c r="L917" s="9"/>
    </row>
    <row r="919" spans="1:12" x14ac:dyDescent="0.25">
      <c r="A919" s="3" t="s">
        <v>96</v>
      </c>
      <c r="B919" t="s">
        <v>212</v>
      </c>
    </row>
    <row r="920" spans="1:12" x14ac:dyDescent="0.25">
      <c r="A920" s="95" t="s">
        <v>16</v>
      </c>
      <c r="B920" s="96" t="s">
        <v>16</v>
      </c>
      <c r="C920" s="96" t="s">
        <v>16</v>
      </c>
      <c r="D920" s="96" t="s">
        <v>16</v>
      </c>
      <c r="E920" s="97" t="s">
        <v>16</v>
      </c>
      <c r="F920" s="104" t="s">
        <v>98</v>
      </c>
      <c r="G920" s="105" t="s">
        <v>98</v>
      </c>
      <c r="H920" s="105" t="s">
        <v>98</v>
      </c>
      <c r="I920" s="105" t="s">
        <v>98</v>
      </c>
      <c r="J920" s="105" t="s">
        <v>98</v>
      </c>
      <c r="K920" s="41" t="s">
        <v>99</v>
      </c>
      <c r="L920" s="41" t="s">
        <v>100</v>
      </c>
    </row>
    <row r="921" spans="1:12" x14ac:dyDescent="0.25">
      <c r="A921" s="98" t="s">
        <v>16</v>
      </c>
      <c r="B921" s="99" t="s">
        <v>16</v>
      </c>
      <c r="C921" s="99" t="s">
        <v>16</v>
      </c>
      <c r="D921" s="99" t="s">
        <v>16</v>
      </c>
      <c r="E921" s="100" t="s">
        <v>16</v>
      </c>
      <c r="F921" s="104" t="s">
        <v>101</v>
      </c>
      <c r="G921" s="105" t="s">
        <v>101</v>
      </c>
      <c r="H921" s="104" t="s">
        <v>102</v>
      </c>
      <c r="I921" s="105" t="s">
        <v>102</v>
      </c>
      <c r="J921" s="41" t="s">
        <v>103</v>
      </c>
      <c r="K921" s="45"/>
      <c r="L921" s="45"/>
    </row>
    <row r="922" spans="1:12" x14ac:dyDescent="0.25">
      <c r="A922" s="98" t="s">
        <v>16</v>
      </c>
      <c r="B922" s="99" t="s">
        <v>16</v>
      </c>
      <c r="C922" s="99" t="s">
        <v>16</v>
      </c>
      <c r="D922" s="99" t="s">
        <v>16</v>
      </c>
      <c r="E922" s="100" t="s">
        <v>16</v>
      </c>
      <c r="F922" s="41" t="s">
        <v>104</v>
      </c>
      <c r="G922" s="41" t="s">
        <v>105</v>
      </c>
      <c r="H922" s="41" t="s">
        <v>104</v>
      </c>
      <c r="I922" s="41" t="s">
        <v>105</v>
      </c>
      <c r="J922" s="45"/>
      <c r="K922" s="45"/>
      <c r="L922" s="45"/>
    </row>
    <row r="923" spans="1:12" x14ac:dyDescent="0.25">
      <c r="A923" s="101" t="s">
        <v>16</v>
      </c>
      <c r="B923" s="102" t="s">
        <v>16</v>
      </c>
      <c r="C923" s="102" t="s">
        <v>16</v>
      </c>
      <c r="D923" s="102" t="s">
        <v>16</v>
      </c>
      <c r="E923" s="103" t="s">
        <v>16</v>
      </c>
      <c r="F923" s="7" t="s">
        <v>106</v>
      </c>
      <c r="G923" s="7" t="s">
        <v>107</v>
      </c>
      <c r="H923" s="7" t="s">
        <v>108</v>
      </c>
      <c r="I923" s="7" t="s">
        <v>109</v>
      </c>
      <c r="J923" s="7" t="s">
        <v>110</v>
      </c>
      <c r="K923" s="7" t="s">
        <v>111</v>
      </c>
      <c r="L923" s="7" t="s">
        <v>112</v>
      </c>
    </row>
    <row r="924" spans="1:12" x14ac:dyDescent="0.25">
      <c r="A924" s="93" t="s">
        <v>113</v>
      </c>
      <c r="B924" s="94" t="s">
        <v>113</v>
      </c>
      <c r="C924" s="94" t="s">
        <v>113</v>
      </c>
      <c r="D924" s="94" t="s">
        <v>113</v>
      </c>
      <c r="E924" s="7" t="s">
        <v>106</v>
      </c>
      <c r="F924" s="9"/>
      <c r="G924" s="9"/>
      <c r="H924" s="9"/>
      <c r="I924" s="9"/>
      <c r="J924" s="9"/>
      <c r="K924" s="24">
        <f>SUM(K925,K951,K963)</f>
        <v>0</v>
      </c>
      <c r="L924" s="24">
        <f>K924*12.5</f>
        <v>0</v>
      </c>
    </row>
    <row r="925" spans="1:12" x14ac:dyDescent="0.25">
      <c r="A925" s="93" t="s">
        <v>114</v>
      </c>
      <c r="B925" s="94" t="s">
        <v>114</v>
      </c>
      <c r="C925" s="94" t="s">
        <v>114</v>
      </c>
      <c r="D925" s="94" t="s">
        <v>114</v>
      </c>
      <c r="E925" s="7" t="s">
        <v>115</v>
      </c>
      <c r="F925" s="9"/>
      <c r="G925" s="9"/>
      <c r="H925" s="9"/>
      <c r="I925" s="9"/>
      <c r="J925" s="9"/>
      <c r="K925" s="24">
        <f>K928+K947</f>
        <v>0</v>
      </c>
      <c r="L925" s="9"/>
    </row>
    <row r="926" spans="1:12" x14ac:dyDescent="0.25">
      <c r="A926" s="4" t="s">
        <v>7</v>
      </c>
      <c r="B926" s="91" t="s">
        <v>116</v>
      </c>
      <c r="C926" s="92" t="s">
        <v>116</v>
      </c>
      <c r="D926" s="92" t="s">
        <v>116</v>
      </c>
      <c r="E926" s="7" t="s">
        <v>117</v>
      </c>
      <c r="F926" s="10"/>
      <c r="G926" s="10"/>
      <c r="H926" s="9"/>
      <c r="I926" s="9"/>
      <c r="J926" s="9"/>
      <c r="K926" s="9"/>
      <c r="L926" s="9"/>
    </row>
    <row r="927" spans="1:12" x14ac:dyDescent="0.25">
      <c r="A927" s="8"/>
      <c r="B927" s="91" t="s">
        <v>118</v>
      </c>
      <c r="C927" s="92" t="s">
        <v>118</v>
      </c>
      <c r="D927" s="92" t="s">
        <v>118</v>
      </c>
      <c r="E927" s="7" t="s">
        <v>119</v>
      </c>
      <c r="F927" s="10"/>
      <c r="G927" s="10"/>
      <c r="H927" s="9"/>
      <c r="I927" s="9"/>
      <c r="J927" s="9"/>
      <c r="K927" s="9"/>
      <c r="L927" s="9"/>
    </row>
    <row r="928" spans="1:12" x14ac:dyDescent="0.25">
      <c r="A928" s="8"/>
      <c r="B928" s="91" t="s">
        <v>120</v>
      </c>
      <c r="C928" s="92" t="s">
        <v>120</v>
      </c>
      <c r="D928" s="92" t="s">
        <v>120</v>
      </c>
      <c r="E928" s="7" t="s">
        <v>107</v>
      </c>
      <c r="F928" s="24">
        <f>F929+F934+F938</f>
        <v>0</v>
      </c>
      <c r="G928" s="24">
        <f>G929+G934+G938</f>
        <v>0</v>
      </c>
      <c r="H928" s="24">
        <f t="shared" ref="H928" si="94">H929+H934+H938</f>
        <v>0</v>
      </c>
      <c r="I928" s="24">
        <f t="shared" ref="I928" si="95">I929+I934+I938</f>
        <v>0</v>
      </c>
      <c r="J928" s="10"/>
      <c r="K928" s="10"/>
      <c r="L928" s="9"/>
    </row>
    <row r="929" spans="1:12" x14ac:dyDescent="0.25">
      <c r="A929" s="8"/>
      <c r="B929" s="4" t="s">
        <v>7</v>
      </c>
      <c r="C929" s="91" t="s">
        <v>121</v>
      </c>
      <c r="D929" s="92" t="s">
        <v>121</v>
      </c>
      <c r="E929" s="7" t="s">
        <v>108</v>
      </c>
      <c r="F929" s="10"/>
      <c r="G929" s="10"/>
      <c r="H929" s="24">
        <f>SUM(H930:H933)</f>
        <v>0</v>
      </c>
      <c r="I929" s="24">
        <f>SUM(I930:I933)</f>
        <v>0</v>
      </c>
      <c r="J929" s="9"/>
      <c r="K929" s="9"/>
      <c r="L929" s="9"/>
    </row>
    <row r="930" spans="1:12" x14ac:dyDescent="0.25">
      <c r="A930" s="8"/>
      <c r="B930" s="8"/>
      <c r="C930" s="4" t="s">
        <v>7</v>
      </c>
      <c r="D930" s="5" t="s">
        <v>122</v>
      </c>
      <c r="E930" s="7" t="s">
        <v>109</v>
      </c>
      <c r="F930" s="9"/>
      <c r="G930" s="9"/>
      <c r="H930" s="10"/>
      <c r="I930" s="10"/>
      <c r="J930" s="9"/>
      <c r="K930" s="9"/>
      <c r="L930" s="9"/>
    </row>
    <row r="931" spans="1:12" x14ac:dyDescent="0.25">
      <c r="A931" s="8"/>
      <c r="B931" s="8"/>
      <c r="C931" s="8"/>
      <c r="D931" s="5" t="s">
        <v>123</v>
      </c>
      <c r="E931" s="7" t="s">
        <v>110</v>
      </c>
      <c r="F931" s="9"/>
      <c r="G931" s="9"/>
      <c r="H931" s="10"/>
      <c r="I931" s="10"/>
      <c r="J931" s="9"/>
      <c r="K931" s="9"/>
      <c r="L931" s="9"/>
    </row>
    <row r="932" spans="1:12" x14ac:dyDescent="0.25">
      <c r="A932" s="8"/>
      <c r="B932" s="8"/>
      <c r="C932" s="8"/>
      <c r="D932" s="5" t="s">
        <v>124</v>
      </c>
      <c r="E932" s="7" t="s">
        <v>111</v>
      </c>
      <c r="F932" s="9"/>
      <c r="G932" s="9"/>
      <c r="H932" s="10"/>
      <c r="I932" s="10"/>
      <c r="J932" s="9"/>
      <c r="K932" s="9"/>
      <c r="L932" s="9"/>
    </row>
    <row r="933" spans="1:12" x14ac:dyDescent="0.25">
      <c r="A933" s="8"/>
      <c r="B933" s="8"/>
      <c r="C933" s="8"/>
      <c r="D933" s="5" t="s">
        <v>125</v>
      </c>
      <c r="E933" s="7" t="s">
        <v>112</v>
      </c>
      <c r="F933" s="9"/>
      <c r="G933" s="9"/>
      <c r="H933" s="10"/>
      <c r="I933" s="10"/>
      <c r="J933" s="9"/>
      <c r="K933" s="9"/>
      <c r="L933" s="9"/>
    </row>
    <row r="934" spans="1:12" x14ac:dyDescent="0.25">
      <c r="A934" s="8"/>
      <c r="B934" s="8"/>
      <c r="C934" s="91" t="s">
        <v>126</v>
      </c>
      <c r="D934" s="92" t="s">
        <v>126</v>
      </c>
      <c r="E934" s="7" t="s">
        <v>127</v>
      </c>
      <c r="F934" s="10"/>
      <c r="G934" s="10"/>
      <c r="H934" s="24">
        <f>SUM(H935:H937)</f>
        <v>0</v>
      </c>
      <c r="I934" s="24">
        <f>SUM(I935:I937)</f>
        <v>0</v>
      </c>
      <c r="J934" s="9"/>
      <c r="K934" s="9"/>
      <c r="L934" s="9"/>
    </row>
    <row r="935" spans="1:12" x14ac:dyDescent="0.25">
      <c r="A935" s="8"/>
      <c r="B935" s="8"/>
      <c r="C935" s="4" t="s">
        <v>7</v>
      </c>
      <c r="D935" s="5" t="s">
        <v>128</v>
      </c>
      <c r="E935" s="7" t="s">
        <v>129</v>
      </c>
      <c r="F935" s="9"/>
      <c r="G935" s="9"/>
      <c r="H935" s="10"/>
      <c r="I935" s="10"/>
      <c r="J935" s="9"/>
      <c r="K935" s="9"/>
      <c r="L935" s="9"/>
    </row>
    <row r="936" spans="1:12" x14ac:dyDescent="0.25">
      <c r="A936" s="8"/>
      <c r="B936" s="8"/>
      <c r="C936" s="8"/>
      <c r="D936" s="5" t="s">
        <v>130</v>
      </c>
      <c r="E936" s="7" t="s">
        <v>131</v>
      </c>
      <c r="F936" s="9"/>
      <c r="G936" s="9"/>
      <c r="H936" s="10"/>
      <c r="I936" s="10"/>
      <c r="J936" s="9"/>
      <c r="K936" s="9"/>
      <c r="L936" s="9"/>
    </row>
    <row r="937" spans="1:12" x14ac:dyDescent="0.25">
      <c r="A937" s="8"/>
      <c r="B937" s="8"/>
      <c r="C937" s="8"/>
      <c r="D937" s="5" t="s">
        <v>132</v>
      </c>
      <c r="E937" s="7" t="s">
        <v>133</v>
      </c>
      <c r="F937" s="9"/>
      <c r="G937" s="9"/>
      <c r="H937" s="10"/>
      <c r="I937" s="10"/>
      <c r="J937" s="9"/>
      <c r="K937" s="9"/>
      <c r="L937" s="9"/>
    </row>
    <row r="938" spans="1:12" x14ac:dyDescent="0.25">
      <c r="A938" s="8"/>
      <c r="B938" s="8"/>
      <c r="C938" s="91" t="s">
        <v>134</v>
      </c>
      <c r="D938" s="92" t="s">
        <v>134</v>
      </c>
      <c r="E938" s="7" t="s">
        <v>135</v>
      </c>
      <c r="F938" s="10"/>
      <c r="G938" s="10"/>
      <c r="H938" s="24">
        <f>SUM(H939:H946)</f>
        <v>0</v>
      </c>
      <c r="I938" s="24">
        <f>SUM(I939:I946)</f>
        <v>0</v>
      </c>
      <c r="J938" s="9"/>
      <c r="K938" s="9"/>
      <c r="L938" s="9"/>
    </row>
    <row r="939" spans="1:12" x14ac:dyDescent="0.25">
      <c r="A939" s="8"/>
      <c r="B939" s="8"/>
      <c r="C939" s="4" t="s">
        <v>7</v>
      </c>
      <c r="D939" s="5" t="s">
        <v>136</v>
      </c>
      <c r="E939" s="7" t="s">
        <v>137</v>
      </c>
      <c r="F939" s="9"/>
      <c r="G939" s="9"/>
      <c r="H939" s="10"/>
      <c r="I939" s="10"/>
      <c r="J939" s="9"/>
      <c r="K939" s="9"/>
      <c r="L939" s="9"/>
    </row>
    <row r="940" spans="1:12" x14ac:dyDescent="0.25">
      <c r="A940" s="8"/>
      <c r="B940" s="8"/>
      <c r="C940" s="8"/>
      <c r="D940" s="5" t="s">
        <v>138</v>
      </c>
      <c r="E940" s="7" t="s">
        <v>139</v>
      </c>
      <c r="F940" s="9"/>
      <c r="G940" s="9"/>
      <c r="H940" s="10"/>
      <c r="I940" s="10"/>
      <c r="J940" s="9"/>
      <c r="K940" s="9"/>
      <c r="L940" s="9"/>
    </row>
    <row r="941" spans="1:12" x14ac:dyDescent="0.25">
      <c r="A941" s="8"/>
      <c r="B941" s="8"/>
      <c r="C941" s="8"/>
      <c r="D941" s="5" t="s">
        <v>140</v>
      </c>
      <c r="E941" s="7" t="s">
        <v>141</v>
      </c>
      <c r="F941" s="9"/>
      <c r="G941" s="9"/>
      <c r="H941" s="10"/>
      <c r="I941" s="10"/>
      <c r="J941" s="9"/>
      <c r="K941" s="9"/>
      <c r="L941" s="9"/>
    </row>
    <row r="942" spans="1:12" x14ac:dyDescent="0.25">
      <c r="A942" s="8"/>
      <c r="B942" s="8"/>
      <c r="C942" s="8"/>
      <c r="D942" s="5" t="s">
        <v>142</v>
      </c>
      <c r="E942" s="7" t="s">
        <v>143</v>
      </c>
      <c r="F942" s="9"/>
      <c r="G942" s="9"/>
      <c r="H942" s="10"/>
      <c r="I942" s="10"/>
      <c r="J942" s="9"/>
      <c r="K942" s="9"/>
      <c r="L942" s="9"/>
    </row>
    <row r="943" spans="1:12" x14ac:dyDescent="0.25">
      <c r="A943" s="8"/>
      <c r="B943" s="8"/>
      <c r="C943" s="8"/>
      <c r="D943" s="5" t="s">
        <v>144</v>
      </c>
      <c r="E943" s="7" t="s">
        <v>145</v>
      </c>
      <c r="F943" s="9"/>
      <c r="G943" s="9"/>
      <c r="H943" s="10"/>
      <c r="I943" s="10"/>
      <c r="J943" s="9"/>
      <c r="K943" s="9"/>
      <c r="L943" s="9"/>
    </row>
    <row r="944" spans="1:12" x14ac:dyDescent="0.25">
      <c r="A944" s="8"/>
      <c r="B944" s="8"/>
      <c r="C944" s="8"/>
      <c r="D944" s="5" t="s">
        <v>146</v>
      </c>
      <c r="E944" s="7" t="s">
        <v>147</v>
      </c>
      <c r="F944" s="9"/>
      <c r="G944" s="9"/>
      <c r="H944" s="10"/>
      <c r="I944" s="10"/>
      <c r="J944" s="9"/>
      <c r="K944" s="9"/>
      <c r="L944" s="9"/>
    </row>
    <row r="945" spans="1:12" x14ac:dyDescent="0.25">
      <c r="A945" s="8"/>
      <c r="B945" s="8"/>
      <c r="C945" s="8"/>
      <c r="D945" s="5" t="s">
        <v>148</v>
      </c>
      <c r="E945" s="7" t="s">
        <v>149</v>
      </c>
      <c r="F945" s="9"/>
      <c r="G945" s="9"/>
      <c r="H945" s="10"/>
      <c r="I945" s="10"/>
      <c r="J945" s="9"/>
      <c r="K945" s="9"/>
      <c r="L945" s="9"/>
    </row>
    <row r="946" spans="1:12" x14ac:dyDescent="0.25">
      <c r="A946" s="8"/>
      <c r="B946" s="8"/>
      <c r="C946" s="8"/>
      <c r="D946" s="5" t="s">
        <v>150</v>
      </c>
      <c r="E946" s="7" t="s">
        <v>151</v>
      </c>
      <c r="F946" s="9"/>
      <c r="G946" s="9"/>
      <c r="H946" s="10"/>
      <c r="I946" s="10"/>
      <c r="J946" s="9"/>
      <c r="K946" s="9"/>
      <c r="L946" s="9"/>
    </row>
    <row r="947" spans="1:12" x14ac:dyDescent="0.25">
      <c r="A947" s="8"/>
      <c r="B947" s="91" t="s">
        <v>152</v>
      </c>
      <c r="C947" s="92" t="s">
        <v>152</v>
      </c>
      <c r="D947" s="92" t="s">
        <v>152</v>
      </c>
      <c r="E947" s="7" t="s">
        <v>153</v>
      </c>
      <c r="F947" s="10"/>
      <c r="G947" s="10"/>
      <c r="H947" s="10"/>
      <c r="I947" s="10"/>
      <c r="J947" s="10"/>
      <c r="K947" s="10"/>
      <c r="L947" s="9"/>
    </row>
    <row r="948" spans="1:12" x14ac:dyDescent="0.25">
      <c r="A948" s="8"/>
      <c r="B948" s="4" t="s">
        <v>7</v>
      </c>
      <c r="C948" s="91" t="s">
        <v>121</v>
      </c>
      <c r="D948" s="92" t="s">
        <v>121</v>
      </c>
      <c r="E948" s="7" t="s">
        <v>154</v>
      </c>
      <c r="F948" s="10"/>
      <c r="G948" s="10"/>
      <c r="H948" s="10"/>
      <c r="I948" s="10"/>
      <c r="J948" s="9"/>
      <c r="K948" s="9"/>
      <c r="L948" s="9"/>
    </row>
    <row r="949" spans="1:12" x14ac:dyDescent="0.25">
      <c r="A949" s="8"/>
      <c r="B949" s="8"/>
      <c r="C949" s="91" t="s">
        <v>155</v>
      </c>
      <c r="D949" s="92" t="s">
        <v>155</v>
      </c>
      <c r="E949" s="7" t="s">
        <v>156</v>
      </c>
      <c r="F949" s="10"/>
      <c r="G949" s="10"/>
      <c r="H949" s="10"/>
      <c r="I949" s="10"/>
      <c r="J949" s="9"/>
      <c r="K949" s="9"/>
      <c r="L949" s="9"/>
    </row>
    <row r="950" spans="1:12" x14ac:dyDescent="0.25">
      <c r="A950" s="8"/>
      <c r="B950" s="8"/>
      <c r="C950" s="91" t="s">
        <v>157</v>
      </c>
      <c r="D950" s="92" t="s">
        <v>157</v>
      </c>
      <c r="E950" s="7" t="s">
        <v>158</v>
      </c>
      <c r="F950" s="10"/>
      <c r="G950" s="10"/>
      <c r="H950" s="10"/>
      <c r="I950" s="10"/>
      <c r="J950" s="9"/>
      <c r="K950" s="9"/>
      <c r="L950" s="9"/>
    </row>
    <row r="951" spans="1:12" x14ac:dyDescent="0.25">
      <c r="A951" s="93" t="s">
        <v>159</v>
      </c>
      <c r="B951" s="94" t="s">
        <v>159</v>
      </c>
      <c r="C951" s="94" t="s">
        <v>159</v>
      </c>
      <c r="D951" s="94" t="s">
        <v>159</v>
      </c>
      <c r="E951" s="7" t="s">
        <v>160</v>
      </c>
      <c r="F951" s="10"/>
      <c r="G951" s="10"/>
      <c r="H951" s="10"/>
      <c r="I951" s="10"/>
      <c r="J951" s="9"/>
      <c r="K951" s="24">
        <f>SUM(K952,K961:K962)</f>
        <v>0</v>
      </c>
      <c r="L951" s="9"/>
    </row>
    <row r="952" spans="1:12" x14ac:dyDescent="0.25">
      <c r="A952" s="4" t="s">
        <v>7</v>
      </c>
      <c r="B952" s="91" t="s">
        <v>161</v>
      </c>
      <c r="C952" s="92" t="s">
        <v>161</v>
      </c>
      <c r="D952" s="92" t="s">
        <v>161</v>
      </c>
      <c r="E952" s="7" t="s">
        <v>162</v>
      </c>
      <c r="F952" s="9"/>
      <c r="G952" s="9"/>
      <c r="H952" s="9"/>
      <c r="I952" s="9"/>
      <c r="J952" s="9"/>
      <c r="K952" s="24">
        <f>SUM(K953:K954,K958:K960)</f>
        <v>0</v>
      </c>
      <c r="L952" s="9"/>
    </row>
    <row r="953" spans="1:12" x14ac:dyDescent="0.25">
      <c r="A953" s="8"/>
      <c r="B953" s="4" t="s">
        <v>7</v>
      </c>
      <c r="C953" s="91" t="s">
        <v>163</v>
      </c>
      <c r="D953" s="92" t="s">
        <v>163</v>
      </c>
      <c r="E953" s="7" t="s">
        <v>164</v>
      </c>
      <c r="F953" s="10"/>
      <c r="G953" s="10"/>
      <c r="H953" s="10"/>
      <c r="I953" s="10"/>
      <c r="J953" s="10"/>
      <c r="K953" s="10"/>
      <c r="L953" s="9"/>
    </row>
    <row r="954" spans="1:12" x14ac:dyDescent="0.25">
      <c r="A954" s="8"/>
      <c r="B954" s="8"/>
      <c r="C954" s="91" t="s">
        <v>165</v>
      </c>
      <c r="D954" s="92" t="s">
        <v>165</v>
      </c>
      <c r="E954" s="7" t="s">
        <v>166</v>
      </c>
      <c r="F954" s="10"/>
      <c r="G954" s="10"/>
      <c r="H954" s="10"/>
      <c r="I954" s="10"/>
      <c r="J954" s="10"/>
      <c r="K954" s="24">
        <f>SUM(K955:K957)</f>
        <v>0</v>
      </c>
      <c r="L954" s="9"/>
    </row>
    <row r="955" spans="1:12" x14ac:dyDescent="0.25">
      <c r="A955" s="8"/>
      <c r="B955" s="8"/>
      <c r="C955" s="4" t="s">
        <v>7</v>
      </c>
      <c r="D955" s="5" t="s">
        <v>167</v>
      </c>
      <c r="E955" s="7" t="s">
        <v>168</v>
      </c>
      <c r="F955" s="10"/>
      <c r="G955" s="10"/>
      <c r="H955" s="10"/>
      <c r="I955" s="10"/>
      <c r="J955" s="10"/>
      <c r="K955" s="10"/>
      <c r="L955" s="9"/>
    </row>
    <row r="956" spans="1:12" x14ac:dyDescent="0.25">
      <c r="A956" s="8"/>
      <c r="B956" s="8"/>
      <c r="C956" s="8"/>
      <c r="D956" s="5" t="s">
        <v>169</v>
      </c>
      <c r="E956" s="7" t="s">
        <v>170</v>
      </c>
      <c r="F956" s="10"/>
      <c r="G956" s="10"/>
      <c r="H956" s="10"/>
      <c r="I956" s="10"/>
      <c r="J956" s="10"/>
      <c r="K956" s="10"/>
      <c r="L956" s="9"/>
    </row>
    <row r="957" spans="1:12" x14ac:dyDescent="0.25">
      <c r="A957" s="8"/>
      <c r="B957" s="8"/>
      <c r="C957" s="8"/>
      <c r="D957" s="5" t="s">
        <v>171</v>
      </c>
      <c r="E957" s="7" t="s">
        <v>172</v>
      </c>
      <c r="F957" s="10"/>
      <c r="G957" s="10"/>
      <c r="H957" s="10"/>
      <c r="I957" s="10"/>
      <c r="J957" s="10"/>
      <c r="K957" s="10"/>
      <c r="L957" s="9"/>
    </row>
    <row r="958" spans="1:12" x14ac:dyDescent="0.25">
      <c r="A958" s="8"/>
      <c r="B958" s="8"/>
      <c r="C958" s="91" t="s">
        <v>173</v>
      </c>
      <c r="D958" s="92" t="s">
        <v>173</v>
      </c>
      <c r="E958" s="7" t="s">
        <v>174</v>
      </c>
      <c r="F958" s="10"/>
      <c r="G958" s="10"/>
      <c r="H958" s="10"/>
      <c r="I958" s="10"/>
      <c r="J958" s="10"/>
      <c r="K958" s="24">
        <f>J958*0.08</f>
        <v>0</v>
      </c>
      <c r="L958" s="9"/>
    </row>
    <row r="959" spans="1:12" x14ac:dyDescent="0.25">
      <c r="A959" s="8"/>
      <c r="B959" s="8"/>
      <c r="C959" s="91" t="s">
        <v>175</v>
      </c>
      <c r="D959" s="92" t="s">
        <v>175</v>
      </c>
      <c r="E959" s="7" t="s">
        <v>176</v>
      </c>
      <c r="F959" s="10"/>
      <c r="G959" s="10"/>
      <c r="H959" s="10"/>
      <c r="I959" s="10"/>
      <c r="J959" s="10"/>
      <c r="K959" s="24">
        <f>J959*0.12</f>
        <v>0</v>
      </c>
      <c r="L959" s="9"/>
    </row>
    <row r="960" spans="1:12" x14ac:dyDescent="0.25">
      <c r="A960" s="8"/>
      <c r="B960" s="8"/>
      <c r="C960" s="91" t="s">
        <v>177</v>
      </c>
      <c r="D960" s="92" t="s">
        <v>177</v>
      </c>
      <c r="E960" s="7" t="s">
        <v>178</v>
      </c>
      <c r="F960" s="10"/>
      <c r="G960" s="10"/>
      <c r="H960" s="10"/>
      <c r="I960" s="10"/>
      <c r="J960" s="10"/>
      <c r="K960" s="10"/>
      <c r="L960" s="9"/>
    </row>
    <row r="961" spans="1:12" x14ac:dyDescent="0.25">
      <c r="A961" s="8"/>
      <c r="B961" s="91" t="s">
        <v>179</v>
      </c>
      <c r="C961" s="92" t="s">
        <v>179</v>
      </c>
      <c r="D961" s="92" t="s">
        <v>179</v>
      </c>
      <c r="E961" s="7" t="s">
        <v>180</v>
      </c>
      <c r="F961" s="9"/>
      <c r="G961" s="9"/>
      <c r="H961" s="9"/>
      <c r="I961" s="9"/>
      <c r="J961" s="9"/>
      <c r="K961" s="10"/>
      <c r="L961" s="9"/>
    </row>
    <row r="962" spans="1:12" x14ac:dyDescent="0.25">
      <c r="A962" s="8"/>
      <c r="B962" s="91" t="s">
        <v>181</v>
      </c>
      <c r="C962" s="92" t="s">
        <v>181</v>
      </c>
      <c r="D962" s="92" t="s">
        <v>181</v>
      </c>
      <c r="E962" s="7" t="s">
        <v>182</v>
      </c>
      <c r="F962" s="9"/>
      <c r="G962" s="9"/>
      <c r="H962" s="9"/>
      <c r="I962" s="9"/>
      <c r="J962" s="9"/>
      <c r="K962" s="10"/>
      <c r="L962" s="9"/>
    </row>
    <row r="963" spans="1:12" x14ac:dyDescent="0.25">
      <c r="A963" s="93" t="s">
        <v>183</v>
      </c>
      <c r="B963" s="94" t="s">
        <v>183</v>
      </c>
      <c r="C963" s="94" t="s">
        <v>183</v>
      </c>
      <c r="D963" s="94" t="s">
        <v>183</v>
      </c>
      <c r="E963" s="7" t="s">
        <v>184</v>
      </c>
      <c r="F963" s="9"/>
      <c r="G963" s="9"/>
      <c r="H963" s="9"/>
      <c r="I963" s="9"/>
      <c r="J963" s="9"/>
      <c r="K963" s="24">
        <f>SUM(K964:K968)</f>
        <v>0</v>
      </c>
      <c r="L963" s="9"/>
    </row>
    <row r="964" spans="1:12" x14ac:dyDescent="0.25">
      <c r="A964" s="4" t="s">
        <v>7</v>
      </c>
      <c r="B964" s="91" t="s">
        <v>185</v>
      </c>
      <c r="C964" s="92" t="s">
        <v>185</v>
      </c>
      <c r="D964" s="92" t="s">
        <v>185</v>
      </c>
      <c r="E964" s="7" t="s">
        <v>186</v>
      </c>
      <c r="F964" s="9"/>
      <c r="G964" s="9"/>
      <c r="H964" s="9"/>
      <c r="I964" s="9"/>
      <c r="J964" s="9"/>
      <c r="K964" s="10"/>
      <c r="L964" s="9"/>
    </row>
    <row r="965" spans="1:12" x14ac:dyDescent="0.25">
      <c r="A965" s="8"/>
      <c r="B965" s="91" t="s">
        <v>187</v>
      </c>
      <c r="C965" s="92" t="s">
        <v>187</v>
      </c>
      <c r="D965" s="92" t="s">
        <v>187</v>
      </c>
      <c r="E965" s="7" t="s">
        <v>188</v>
      </c>
      <c r="F965" s="9"/>
      <c r="G965" s="9"/>
      <c r="H965" s="9"/>
      <c r="I965" s="9"/>
      <c r="J965" s="9"/>
      <c r="K965" s="10"/>
      <c r="L965" s="9"/>
    </row>
    <row r="966" spans="1:12" x14ac:dyDescent="0.25">
      <c r="A966" s="8"/>
      <c r="B966" s="91" t="s">
        <v>189</v>
      </c>
      <c r="C966" s="92" t="s">
        <v>189</v>
      </c>
      <c r="D966" s="92" t="s">
        <v>189</v>
      </c>
      <c r="E966" s="7" t="s">
        <v>190</v>
      </c>
      <c r="F966" s="9"/>
      <c r="G966" s="9"/>
      <c r="H966" s="9"/>
      <c r="I966" s="9"/>
      <c r="J966" s="9"/>
      <c r="K966" s="10"/>
      <c r="L966" s="9"/>
    </row>
    <row r="967" spans="1:12" x14ac:dyDescent="0.25">
      <c r="A967" s="8"/>
      <c r="B967" s="91" t="s">
        <v>191</v>
      </c>
      <c r="C967" s="92" t="s">
        <v>191</v>
      </c>
      <c r="D967" s="92" t="s">
        <v>191</v>
      </c>
      <c r="E967" s="7" t="s">
        <v>192</v>
      </c>
      <c r="F967" s="9"/>
      <c r="G967" s="9"/>
      <c r="H967" s="9"/>
      <c r="I967" s="9"/>
      <c r="J967" s="9"/>
      <c r="K967" s="10"/>
      <c r="L967" s="9"/>
    </row>
    <row r="968" spans="1:12" x14ac:dyDescent="0.25">
      <c r="A968" s="8"/>
      <c r="B968" s="91" t="s">
        <v>193</v>
      </c>
      <c r="C968" s="92" t="s">
        <v>193</v>
      </c>
      <c r="D968" s="92" t="s">
        <v>193</v>
      </c>
      <c r="E968" s="7" t="s">
        <v>194</v>
      </c>
      <c r="F968" s="9"/>
      <c r="G968" s="9"/>
      <c r="H968" s="9"/>
      <c r="I968" s="9"/>
      <c r="J968" s="9"/>
      <c r="K968" s="10"/>
      <c r="L968" s="9"/>
    </row>
    <row r="970" spans="1:12" x14ac:dyDescent="0.25">
      <c r="A970" s="3" t="s">
        <v>96</v>
      </c>
      <c r="B970" t="s">
        <v>213</v>
      </c>
    </row>
    <row r="971" spans="1:12" x14ac:dyDescent="0.25">
      <c r="A971" s="95" t="s">
        <v>16</v>
      </c>
      <c r="B971" s="96" t="s">
        <v>16</v>
      </c>
      <c r="C971" s="96" t="s">
        <v>16</v>
      </c>
      <c r="D971" s="96" t="s">
        <v>16</v>
      </c>
      <c r="E971" s="97" t="s">
        <v>16</v>
      </c>
      <c r="F971" s="104" t="s">
        <v>98</v>
      </c>
      <c r="G971" s="105" t="s">
        <v>98</v>
      </c>
      <c r="H971" s="105" t="s">
        <v>98</v>
      </c>
      <c r="I971" s="105" t="s">
        <v>98</v>
      </c>
      <c r="J971" s="105" t="s">
        <v>98</v>
      </c>
      <c r="K971" s="41" t="s">
        <v>99</v>
      </c>
      <c r="L971" s="41" t="s">
        <v>100</v>
      </c>
    </row>
    <row r="972" spans="1:12" x14ac:dyDescent="0.25">
      <c r="A972" s="98" t="s">
        <v>16</v>
      </c>
      <c r="B972" s="99" t="s">
        <v>16</v>
      </c>
      <c r="C972" s="99" t="s">
        <v>16</v>
      </c>
      <c r="D972" s="99" t="s">
        <v>16</v>
      </c>
      <c r="E972" s="100" t="s">
        <v>16</v>
      </c>
      <c r="F972" s="104" t="s">
        <v>101</v>
      </c>
      <c r="G972" s="105" t="s">
        <v>101</v>
      </c>
      <c r="H972" s="104" t="s">
        <v>102</v>
      </c>
      <c r="I972" s="105" t="s">
        <v>102</v>
      </c>
      <c r="J972" s="41" t="s">
        <v>103</v>
      </c>
      <c r="K972" s="45"/>
      <c r="L972" s="45"/>
    </row>
    <row r="973" spans="1:12" x14ac:dyDescent="0.25">
      <c r="A973" s="98" t="s">
        <v>16</v>
      </c>
      <c r="B973" s="99" t="s">
        <v>16</v>
      </c>
      <c r="C973" s="99" t="s">
        <v>16</v>
      </c>
      <c r="D973" s="99" t="s">
        <v>16</v>
      </c>
      <c r="E973" s="100" t="s">
        <v>16</v>
      </c>
      <c r="F973" s="41" t="s">
        <v>104</v>
      </c>
      <c r="G973" s="41" t="s">
        <v>105</v>
      </c>
      <c r="H973" s="41" t="s">
        <v>104</v>
      </c>
      <c r="I973" s="41" t="s">
        <v>105</v>
      </c>
      <c r="J973" s="45"/>
      <c r="K973" s="45"/>
      <c r="L973" s="45"/>
    </row>
    <row r="974" spans="1:12" x14ac:dyDescent="0.25">
      <c r="A974" s="101" t="s">
        <v>16</v>
      </c>
      <c r="B974" s="102" t="s">
        <v>16</v>
      </c>
      <c r="C974" s="102" t="s">
        <v>16</v>
      </c>
      <c r="D974" s="102" t="s">
        <v>16</v>
      </c>
      <c r="E974" s="103" t="s">
        <v>16</v>
      </c>
      <c r="F974" s="7" t="s">
        <v>106</v>
      </c>
      <c r="G974" s="7" t="s">
        <v>107</v>
      </c>
      <c r="H974" s="7" t="s">
        <v>108</v>
      </c>
      <c r="I974" s="7" t="s">
        <v>109</v>
      </c>
      <c r="J974" s="7" t="s">
        <v>110</v>
      </c>
      <c r="K974" s="7" t="s">
        <v>111</v>
      </c>
      <c r="L974" s="7" t="s">
        <v>112</v>
      </c>
    </row>
    <row r="975" spans="1:12" x14ac:dyDescent="0.25">
      <c r="A975" s="93" t="s">
        <v>113</v>
      </c>
      <c r="B975" s="94" t="s">
        <v>113</v>
      </c>
      <c r="C975" s="94" t="s">
        <v>113</v>
      </c>
      <c r="D975" s="94" t="s">
        <v>113</v>
      </c>
      <c r="E975" s="7" t="s">
        <v>106</v>
      </c>
      <c r="F975" s="9"/>
      <c r="G975" s="9"/>
      <c r="H975" s="9"/>
      <c r="I975" s="9"/>
      <c r="J975" s="9"/>
      <c r="K975" s="24">
        <f>SUM(K976,K1002,K1014)</f>
        <v>0</v>
      </c>
      <c r="L975" s="24">
        <f>K975*12.5</f>
        <v>0</v>
      </c>
    </row>
    <row r="976" spans="1:12" x14ac:dyDescent="0.25">
      <c r="A976" s="93" t="s">
        <v>114</v>
      </c>
      <c r="B976" s="94" t="s">
        <v>114</v>
      </c>
      <c r="C976" s="94" t="s">
        <v>114</v>
      </c>
      <c r="D976" s="94" t="s">
        <v>114</v>
      </c>
      <c r="E976" s="7" t="s">
        <v>115</v>
      </c>
      <c r="F976" s="9"/>
      <c r="G976" s="9"/>
      <c r="H976" s="9"/>
      <c r="I976" s="9"/>
      <c r="J976" s="9"/>
      <c r="K976" s="24">
        <f>K979+K998</f>
        <v>0</v>
      </c>
      <c r="L976" s="9"/>
    </row>
    <row r="977" spans="1:12" x14ac:dyDescent="0.25">
      <c r="A977" s="4" t="s">
        <v>7</v>
      </c>
      <c r="B977" s="91" t="s">
        <v>116</v>
      </c>
      <c r="C977" s="92" t="s">
        <v>116</v>
      </c>
      <c r="D977" s="92" t="s">
        <v>116</v>
      </c>
      <c r="E977" s="7" t="s">
        <v>117</v>
      </c>
      <c r="F977" s="10"/>
      <c r="G977" s="10"/>
      <c r="H977" s="9"/>
      <c r="I977" s="9"/>
      <c r="J977" s="9"/>
      <c r="K977" s="9"/>
      <c r="L977" s="9"/>
    </row>
    <row r="978" spans="1:12" x14ac:dyDescent="0.25">
      <c r="A978" s="8"/>
      <c r="B978" s="91" t="s">
        <v>118</v>
      </c>
      <c r="C978" s="92" t="s">
        <v>118</v>
      </c>
      <c r="D978" s="92" t="s">
        <v>118</v>
      </c>
      <c r="E978" s="7" t="s">
        <v>119</v>
      </c>
      <c r="F978" s="10"/>
      <c r="G978" s="10"/>
      <c r="H978" s="9"/>
      <c r="I978" s="9"/>
      <c r="J978" s="9"/>
      <c r="K978" s="9"/>
      <c r="L978" s="9"/>
    </row>
    <row r="979" spans="1:12" x14ac:dyDescent="0.25">
      <c r="A979" s="8"/>
      <c r="B979" s="91" t="s">
        <v>120</v>
      </c>
      <c r="C979" s="92" t="s">
        <v>120</v>
      </c>
      <c r="D979" s="92" t="s">
        <v>120</v>
      </c>
      <c r="E979" s="7" t="s">
        <v>107</v>
      </c>
      <c r="F979" s="24">
        <f>F980+F985+F989</f>
        <v>0</v>
      </c>
      <c r="G979" s="24">
        <f>G980+G985+G989</f>
        <v>0</v>
      </c>
      <c r="H979" s="24">
        <f t="shared" ref="H979" si="96">H980+H985+H989</f>
        <v>0</v>
      </c>
      <c r="I979" s="24">
        <f t="shared" ref="I979" si="97">I980+I985+I989</f>
        <v>0</v>
      </c>
      <c r="J979" s="10"/>
      <c r="K979" s="10"/>
      <c r="L979" s="9"/>
    </row>
    <row r="980" spans="1:12" x14ac:dyDescent="0.25">
      <c r="A980" s="8"/>
      <c r="B980" s="4" t="s">
        <v>7</v>
      </c>
      <c r="C980" s="91" t="s">
        <v>121</v>
      </c>
      <c r="D980" s="92" t="s">
        <v>121</v>
      </c>
      <c r="E980" s="7" t="s">
        <v>108</v>
      </c>
      <c r="F980" s="10"/>
      <c r="G980" s="10"/>
      <c r="H980" s="24">
        <f>SUM(H981:H984)</f>
        <v>0</v>
      </c>
      <c r="I980" s="24">
        <f>SUM(I981:I984)</f>
        <v>0</v>
      </c>
      <c r="J980" s="9"/>
      <c r="K980" s="9"/>
      <c r="L980" s="9"/>
    </row>
    <row r="981" spans="1:12" x14ac:dyDescent="0.25">
      <c r="A981" s="8"/>
      <c r="B981" s="8"/>
      <c r="C981" s="4" t="s">
        <v>7</v>
      </c>
      <c r="D981" s="5" t="s">
        <v>122</v>
      </c>
      <c r="E981" s="7" t="s">
        <v>109</v>
      </c>
      <c r="F981" s="9"/>
      <c r="G981" s="9"/>
      <c r="H981" s="10"/>
      <c r="I981" s="10"/>
      <c r="J981" s="9"/>
      <c r="K981" s="9"/>
      <c r="L981" s="9"/>
    </row>
    <row r="982" spans="1:12" x14ac:dyDescent="0.25">
      <c r="A982" s="8"/>
      <c r="B982" s="8"/>
      <c r="C982" s="8"/>
      <c r="D982" s="5" t="s">
        <v>123</v>
      </c>
      <c r="E982" s="7" t="s">
        <v>110</v>
      </c>
      <c r="F982" s="9"/>
      <c r="G982" s="9"/>
      <c r="H982" s="10"/>
      <c r="I982" s="10"/>
      <c r="J982" s="9"/>
      <c r="K982" s="9"/>
      <c r="L982" s="9"/>
    </row>
    <row r="983" spans="1:12" x14ac:dyDescent="0.25">
      <c r="A983" s="8"/>
      <c r="B983" s="8"/>
      <c r="C983" s="8"/>
      <c r="D983" s="5" t="s">
        <v>124</v>
      </c>
      <c r="E983" s="7" t="s">
        <v>111</v>
      </c>
      <c r="F983" s="9"/>
      <c r="G983" s="9"/>
      <c r="H983" s="10"/>
      <c r="I983" s="10"/>
      <c r="J983" s="9"/>
      <c r="K983" s="9"/>
      <c r="L983" s="9"/>
    </row>
    <row r="984" spans="1:12" x14ac:dyDescent="0.25">
      <c r="A984" s="8"/>
      <c r="B984" s="8"/>
      <c r="C984" s="8"/>
      <c r="D984" s="5" t="s">
        <v>125</v>
      </c>
      <c r="E984" s="7" t="s">
        <v>112</v>
      </c>
      <c r="F984" s="9"/>
      <c r="G984" s="9"/>
      <c r="H984" s="10"/>
      <c r="I984" s="10"/>
      <c r="J984" s="9"/>
      <c r="K984" s="9"/>
      <c r="L984" s="9"/>
    </row>
    <row r="985" spans="1:12" x14ac:dyDescent="0.25">
      <c r="A985" s="8"/>
      <c r="B985" s="8"/>
      <c r="C985" s="91" t="s">
        <v>126</v>
      </c>
      <c r="D985" s="92" t="s">
        <v>126</v>
      </c>
      <c r="E985" s="7" t="s">
        <v>127</v>
      </c>
      <c r="F985" s="10"/>
      <c r="G985" s="10"/>
      <c r="H985" s="24">
        <f>SUM(H986:H988)</f>
        <v>0</v>
      </c>
      <c r="I985" s="24">
        <f>SUM(I986:I988)</f>
        <v>0</v>
      </c>
      <c r="J985" s="9"/>
      <c r="K985" s="9"/>
      <c r="L985" s="9"/>
    </row>
    <row r="986" spans="1:12" x14ac:dyDescent="0.25">
      <c r="A986" s="8"/>
      <c r="B986" s="8"/>
      <c r="C986" s="4" t="s">
        <v>7</v>
      </c>
      <c r="D986" s="5" t="s">
        <v>128</v>
      </c>
      <c r="E986" s="7" t="s">
        <v>129</v>
      </c>
      <c r="F986" s="9"/>
      <c r="G986" s="9"/>
      <c r="H986" s="10"/>
      <c r="I986" s="10"/>
      <c r="J986" s="9"/>
      <c r="K986" s="9"/>
      <c r="L986" s="9"/>
    </row>
    <row r="987" spans="1:12" x14ac:dyDescent="0.25">
      <c r="A987" s="8"/>
      <c r="B987" s="8"/>
      <c r="C987" s="8"/>
      <c r="D987" s="5" t="s">
        <v>130</v>
      </c>
      <c r="E987" s="7" t="s">
        <v>131</v>
      </c>
      <c r="F987" s="9"/>
      <c r="G987" s="9"/>
      <c r="H987" s="10"/>
      <c r="I987" s="10"/>
      <c r="J987" s="9"/>
      <c r="K987" s="9"/>
      <c r="L987" s="9"/>
    </row>
    <row r="988" spans="1:12" x14ac:dyDescent="0.25">
      <c r="A988" s="8"/>
      <c r="B988" s="8"/>
      <c r="C988" s="8"/>
      <c r="D988" s="5" t="s">
        <v>132</v>
      </c>
      <c r="E988" s="7" t="s">
        <v>133</v>
      </c>
      <c r="F988" s="9"/>
      <c r="G988" s="9"/>
      <c r="H988" s="10"/>
      <c r="I988" s="10"/>
      <c r="J988" s="9"/>
      <c r="K988" s="9"/>
      <c r="L988" s="9"/>
    </row>
    <row r="989" spans="1:12" x14ac:dyDescent="0.25">
      <c r="A989" s="8"/>
      <c r="B989" s="8"/>
      <c r="C989" s="91" t="s">
        <v>134</v>
      </c>
      <c r="D989" s="92" t="s">
        <v>134</v>
      </c>
      <c r="E989" s="7" t="s">
        <v>135</v>
      </c>
      <c r="F989" s="10"/>
      <c r="G989" s="10"/>
      <c r="H989" s="24">
        <f>SUM(H990:H997)</f>
        <v>0</v>
      </c>
      <c r="I989" s="24">
        <f>SUM(I990:I997)</f>
        <v>0</v>
      </c>
      <c r="J989" s="9"/>
      <c r="K989" s="9"/>
      <c r="L989" s="9"/>
    </row>
    <row r="990" spans="1:12" x14ac:dyDescent="0.25">
      <c r="A990" s="8"/>
      <c r="B990" s="8"/>
      <c r="C990" s="4" t="s">
        <v>7</v>
      </c>
      <c r="D990" s="5" t="s">
        <v>136</v>
      </c>
      <c r="E990" s="7" t="s">
        <v>137</v>
      </c>
      <c r="F990" s="9"/>
      <c r="G990" s="9"/>
      <c r="H990" s="10"/>
      <c r="I990" s="10"/>
      <c r="J990" s="9"/>
      <c r="K990" s="9"/>
      <c r="L990" s="9"/>
    </row>
    <row r="991" spans="1:12" x14ac:dyDescent="0.25">
      <c r="A991" s="8"/>
      <c r="B991" s="8"/>
      <c r="C991" s="8"/>
      <c r="D991" s="5" t="s">
        <v>138</v>
      </c>
      <c r="E991" s="7" t="s">
        <v>139</v>
      </c>
      <c r="F991" s="9"/>
      <c r="G991" s="9"/>
      <c r="H991" s="10"/>
      <c r="I991" s="10"/>
      <c r="J991" s="9"/>
      <c r="K991" s="9"/>
      <c r="L991" s="9"/>
    </row>
    <row r="992" spans="1:12" x14ac:dyDescent="0.25">
      <c r="A992" s="8"/>
      <c r="B992" s="8"/>
      <c r="C992" s="8"/>
      <c r="D992" s="5" t="s">
        <v>140</v>
      </c>
      <c r="E992" s="7" t="s">
        <v>141</v>
      </c>
      <c r="F992" s="9"/>
      <c r="G992" s="9"/>
      <c r="H992" s="10"/>
      <c r="I992" s="10"/>
      <c r="J992" s="9"/>
      <c r="K992" s="9"/>
      <c r="L992" s="9"/>
    </row>
    <row r="993" spans="1:12" x14ac:dyDescent="0.25">
      <c r="A993" s="8"/>
      <c r="B993" s="8"/>
      <c r="C993" s="8"/>
      <c r="D993" s="5" t="s">
        <v>142</v>
      </c>
      <c r="E993" s="7" t="s">
        <v>143</v>
      </c>
      <c r="F993" s="9"/>
      <c r="G993" s="9"/>
      <c r="H993" s="10"/>
      <c r="I993" s="10"/>
      <c r="J993" s="9"/>
      <c r="K993" s="9"/>
      <c r="L993" s="9"/>
    </row>
    <row r="994" spans="1:12" x14ac:dyDescent="0.25">
      <c r="A994" s="8"/>
      <c r="B994" s="8"/>
      <c r="C994" s="8"/>
      <c r="D994" s="5" t="s">
        <v>144</v>
      </c>
      <c r="E994" s="7" t="s">
        <v>145</v>
      </c>
      <c r="F994" s="9"/>
      <c r="G994" s="9"/>
      <c r="H994" s="10"/>
      <c r="I994" s="10"/>
      <c r="J994" s="9"/>
      <c r="K994" s="9"/>
      <c r="L994" s="9"/>
    </row>
    <row r="995" spans="1:12" x14ac:dyDescent="0.25">
      <c r="A995" s="8"/>
      <c r="B995" s="8"/>
      <c r="C995" s="8"/>
      <c r="D995" s="5" t="s">
        <v>146</v>
      </c>
      <c r="E995" s="7" t="s">
        <v>147</v>
      </c>
      <c r="F995" s="9"/>
      <c r="G995" s="9"/>
      <c r="H995" s="10"/>
      <c r="I995" s="10"/>
      <c r="J995" s="9"/>
      <c r="K995" s="9"/>
      <c r="L995" s="9"/>
    </row>
    <row r="996" spans="1:12" x14ac:dyDescent="0.25">
      <c r="A996" s="8"/>
      <c r="B996" s="8"/>
      <c r="C996" s="8"/>
      <c r="D996" s="5" t="s">
        <v>148</v>
      </c>
      <c r="E996" s="7" t="s">
        <v>149</v>
      </c>
      <c r="F996" s="9"/>
      <c r="G996" s="9"/>
      <c r="H996" s="10"/>
      <c r="I996" s="10"/>
      <c r="J996" s="9"/>
      <c r="K996" s="9"/>
      <c r="L996" s="9"/>
    </row>
    <row r="997" spans="1:12" x14ac:dyDescent="0.25">
      <c r="A997" s="8"/>
      <c r="B997" s="8"/>
      <c r="C997" s="8"/>
      <c r="D997" s="5" t="s">
        <v>150</v>
      </c>
      <c r="E997" s="7" t="s">
        <v>151</v>
      </c>
      <c r="F997" s="9"/>
      <c r="G997" s="9"/>
      <c r="H997" s="10"/>
      <c r="I997" s="10"/>
      <c r="J997" s="9"/>
      <c r="K997" s="9"/>
      <c r="L997" s="9"/>
    </row>
    <row r="998" spans="1:12" x14ac:dyDescent="0.25">
      <c r="A998" s="8"/>
      <c r="B998" s="91" t="s">
        <v>152</v>
      </c>
      <c r="C998" s="92" t="s">
        <v>152</v>
      </c>
      <c r="D998" s="92" t="s">
        <v>152</v>
      </c>
      <c r="E998" s="7" t="s">
        <v>153</v>
      </c>
      <c r="F998" s="10"/>
      <c r="G998" s="10"/>
      <c r="H998" s="10"/>
      <c r="I998" s="10"/>
      <c r="J998" s="10"/>
      <c r="K998" s="10"/>
      <c r="L998" s="9"/>
    </row>
    <row r="999" spans="1:12" x14ac:dyDescent="0.25">
      <c r="A999" s="8"/>
      <c r="B999" s="4" t="s">
        <v>7</v>
      </c>
      <c r="C999" s="91" t="s">
        <v>121</v>
      </c>
      <c r="D999" s="92" t="s">
        <v>121</v>
      </c>
      <c r="E999" s="7" t="s">
        <v>154</v>
      </c>
      <c r="F999" s="10"/>
      <c r="G999" s="10"/>
      <c r="H999" s="10"/>
      <c r="I999" s="10"/>
      <c r="J999" s="9"/>
      <c r="K999" s="9"/>
      <c r="L999" s="9"/>
    </row>
    <row r="1000" spans="1:12" x14ac:dyDescent="0.25">
      <c r="A1000" s="8"/>
      <c r="B1000" s="8"/>
      <c r="C1000" s="91" t="s">
        <v>155</v>
      </c>
      <c r="D1000" s="92" t="s">
        <v>155</v>
      </c>
      <c r="E1000" s="7" t="s">
        <v>156</v>
      </c>
      <c r="F1000" s="10"/>
      <c r="G1000" s="10"/>
      <c r="H1000" s="10"/>
      <c r="I1000" s="10"/>
      <c r="J1000" s="9"/>
      <c r="K1000" s="9"/>
      <c r="L1000" s="9"/>
    </row>
    <row r="1001" spans="1:12" x14ac:dyDescent="0.25">
      <c r="A1001" s="8"/>
      <c r="B1001" s="8"/>
      <c r="C1001" s="91" t="s">
        <v>157</v>
      </c>
      <c r="D1001" s="92" t="s">
        <v>157</v>
      </c>
      <c r="E1001" s="7" t="s">
        <v>158</v>
      </c>
      <c r="F1001" s="10"/>
      <c r="G1001" s="10"/>
      <c r="H1001" s="10"/>
      <c r="I1001" s="10"/>
      <c r="J1001" s="9"/>
      <c r="K1001" s="9"/>
      <c r="L1001" s="9"/>
    </row>
    <row r="1002" spans="1:12" x14ac:dyDescent="0.25">
      <c r="A1002" s="93" t="s">
        <v>159</v>
      </c>
      <c r="B1002" s="94" t="s">
        <v>159</v>
      </c>
      <c r="C1002" s="94" t="s">
        <v>159</v>
      </c>
      <c r="D1002" s="94" t="s">
        <v>159</v>
      </c>
      <c r="E1002" s="7" t="s">
        <v>160</v>
      </c>
      <c r="F1002" s="10"/>
      <c r="G1002" s="10"/>
      <c r="H1002" s="10"/>
      <c r="I1002" s="10"/>
      <c r="J1002" s="9"/>
      <c r="K1002" s="24">
        <f>SUM(K1003,K1012:K1013)</f>
        <v>0</v>
      </c>
      <c r="L1002" s="9"/>
    </row>
    <row r="1003" spans="1:12" x14ac:dyDescent="0.25">
      <c r="A1003" s="4" t="s">
        <v>7</v>
      </c>
      <c r="B1003" s="91" t="s">
        <v>161</v>
      </c>
      <c r="C1003" s="92" t="s">
        <v>161</v>
      </c>
      <c r="D1003" s="92" t="s">
        <v>161</v>
      </c>
      <c r="E1003" s="7" t="s">
        <v>162</v>
      </c>
      <c r="F1003" s="9"/>
      <c r="G1003" s="9"/>
      <c r="H1003" s="9"/>
      <c r="I1003" s="9"/>
      <c r="J1003" s="9"/>
      <c r="K1003" s="24">
        <f>SUM(K1004:K1005,K1009:K1011)</f>
        <v>0</v>
      </c>
      <c r="L1003" s="9"/>
    </row>
    <row r="1004" spans="1:12" x14ac:dyDescent="0.25">
      <c r="A1004" s="8"/>
      <c r="B1004" s="4" t="s">
        <v>7</v>
      </c>
      <c r="C1004" s="91" t="s">
        <v>163</v>
      </c>
      <c r="D1004" s="92" t="s">
        <v>163</v>
      </c>
      <c r="E1004" s="7" t="s">
        <v>164</v>
      </c>
      <c r="F1004" s="10"/>
      <c r="G1004" s="10"/>
      <c r="H1004" s="10"/>
      <c r="I1004" s="10"/>
      <c r="J1004" s="10"/>
      <c r="K1004" s="10"/>
      <c r="L1004" s="9"/>
    </row>
    <row r="1005" spans="1:12" x14ac:dyDescent="0.25">
      <c r="A1005" s="8"/>
      <c r="B1005" s="8"/>
      <c r="C1005" s="91" t="s">
        <v>165</v>
      </c>
      <c r="D1005" s="92" t="s">
        <v>165</v>
      </c>
      <c r="E1005" s="7" t="s">
        <v>166</v>
      </c>
      <c r="F1005" s="10"/>
      <c r="G1005" s="10"/>
      <c r="H1005" s="10"/>
      <c r="I1005" s="10"/>
      <c r="J1005" s="10"/>
      <c r="K1005" s="24">
        <f>SUM(K1006:K1008)</f>
        <v>0</v>
      </c>
      <c r="L1005" s="9"/>
    </row>
    <row r="1006" spans="1:12" x14ac:dyDescent="0.25">
      <c r="A1006" s="8"/>
      <c r="B1006" s="8"/>
      <c r="C1006" s="4" t="s">
        <v>7</v>
      </c>
      <c r="D1006" s="5" t="s">
        <v>167</v>
      </c>
      <c r="E1006" s="7" t="s">
        <v>168</v>
      </c>
      <c r="F1006" s="10"/>
      <c r="G1006" s="10"/>
      <c r="H1006" s="10"/>
      <c r="I1006" s="10"/>
      <c r="J1006" s="10"/>
      <c r="K1006" s="10"/>
      <c r="L1006" s="9"/>
    </row>
    <row r="1007" spans="1:12" x14ac:dyDescent="0.25">
      <c r="A1007" s="8"/>
      <c r="B1007" s="8"/>
      <c r="C1007" s="8"/>
      <c r="D1007" s="5" t="s">
        <v>169</v>
      </c>
      <c r="E1007" s="7" t="s">
        <v>170</v>
      </c>
      <c r="F1007" s="10"/>
      <c r="G1007" s="10"/>
      <c r="H1007" s="10"/>
      <c r="I1007" s="10"/>
      <c r="J1007" s="10"/>
      <c r="K1007" s="10"/>
      <c r="L1007" s="9"/>
    </row>
    <row r="1008" spans="1:12" x14ac:dyDescent="0.25">
      <c r="A1008" s="8"/>
      <c r="B1008" s="8"/>
      <c r="C1008" s="8"/>
      <c r="D1008" s="5" t="s">
        <v>171</v>
      </c>
      <c r="E1008" s="7" t="s">
        <v>172</v>
      </c>
      <c r="F1008" s="10"/>
      <c r="G1008" s="10"/>
      <c r="H1008" s="10"/>
      <c r="I1008" s="10"/>
      <c r="J1008" s="10"/>
      <c r="K1008" s="10"/>
      <c r="L1008" s="9"/>
    </row>
    <row r="1009" spans="1:12" x14ac:dyDescent="0.25">
      <c r="A1009" s="8"/>
      <c r="B1009" s="8"/>
      <c r="C1009" s="91" t="s">
        <v>173</v>
      </c>
      <c r="D1009" s="92" t="s">
        <v>173</v>
      </c>
      <c r="E1009" s="7" t="s">
        <v>174</v>
      </c>
      <c r="F1009" s="10"/>
      <c r="G1009" s="10"/>
      <c r="H1009" s="10"/>
      <c r="I1009" s="10"/>
      <c r="J1009" s="10"/>
      <c r="K1009" s="24">
        <f>J1009*0.08</f>
        <v>0</v>
      </c>
      <c r="L1009" s="9"/>
    </row>
    <row r="1010" spans="1:12" x14ac:dyDescent="0.25">
      <c r="A1010" s="8"/>
      <c r="B1010" s="8"/>
      <c r="C1010" s="91" t="s">
        <v>175</v>
      </c>
      <c r="D1010" s="92" t="s">
        <v>175</v>
      </c>
      <c r="E1010" s="7" t="s">
        <v>176</v>
      </c>
      <c r="F1010" s="10"/>
      <c r="G1010" s="10"/>
      <c r="H1010" s="10"/>
      <c r="I1010" s="10"/>
      <c r="J1010" s="10"/>
      <c r="K1010" s="24">
        <f>J1010*0.12</f>
        <v>0</v>
      </c>
      <c r="L1010" s="9"/>
    </row>
    <row r="1011" spans="1:12" x14ac:dyDescent="0.25">
      <c r="A1011" s="8"/>
      <c r="B1011" s="8"/>
      <c r="C1011" s="91" t="s">
        <v>177</v>
      </c>
      <c r="D1011" s="92" t="s">
        <v>177</v>
      </c>
      <c r="E1011" s="7" t="s">
        <v>178</v>
      </c>
      <c r="F1011" s="10"/>
      <c r="G1011" s="10"/>
      <c r="H1011" s="10"/>
      <c r="I1011" s="10"/>
      <c r="J1011" s="10"/>
      <c r="K1011" s="10"/>
      <c r="L1011" s="9"/>
    </row>
    <row r="1012" spans="1:12" x14ac:dyDescent="0.25">
      <c r="A1012" s="8"/>
      <c r="B1012" s="91" t="s">
        <v>179</v>
      </c>
      <c r="C1012" s="92" t="s">
        <v>179</v>
      </c>
      <c r="D1012" s="92" t="s">
        <v>179</v>
      </c>
      <c r="E1012" s="7" t="s">
        <v>180</v>
      </c>
      <c r="F1012" s="9"/>
      <c r="G1012" s="9"/>
      <c r="H1012" s="9"/>
      <c r="I1012" s="9"/>
      <c r="J1012" s="9"/>
      <c r="K1012" s="10"/>
      <c r="L1012" s="9"/>
    </row>
    <row r="1013" spans="1:12" x14ac:dyDescent="0.25">
      <c r="A1013" s="8"/>
      <c r="B1013" s="91" t="s">
        <v>181</v>
      </c>
      <c r="C1013" s="92" t="s">
        <v>181</v>
      </c>
      <c r="D1013" s="92" t="s">
        <v>181</v>
      </c>
      <c r="E1013" s="7" t="s">
        <v>182</v>
      </c>
      <c r="F1013" s="9"/>
      <c r="G1013" s="9"/>
      <c r="H1013" s="9"/>
      <c r="I1013" s="9"/>
      <c r="J1013" s="9"/>
      <c r="K1013" s="10"/>
      <c r="L1013" s="9"/>
    </row>
    <row r="1014" spans="1:12" x14ac:dyDescent="0.25">
      <c r="A1014" s="93" t="s">
        <v>183</v>
      </c>
      <c r="B1014" s="94" t="s">
        <v>183</v>
      </c>
      <c r="C1014" s="94" t="s">
        <v>183</v>
      </c>
      <c r="D1014" s="94" t="s">
        <v>183</v>
      </c>
      <c r="E1014" s="7" t="s">
        <v>184</v>
      </c>
      <c r="F1014" s="9"/>
      <c r="G1014" s="9"/>
      <c r="H1014" s="9"/>
      <c r="I1014" s="9"/>
      <c r="J1014" s="9"/>
      <c r="K1014" s="24">
        <f>SUM(K1015:K1019)</f>
        <v>0</v>
      </c>
      <c r="L1014" s="9"/>
    </row>
    <row r="1015" spans="1:12" x14ac:dyDescent="0.25">
      <c r="A1015" s="4" t="s">
        <v>7</v>
      </c>
      <c r="B1015" s="91" t="s">
        <v>185</v>
      </c>
      <c r="C1015" s="92" t="s">
        <v>185</v>
      </c>
      <c r="D1015" s="92" t="s">
        <v>185</v>
      </c>
      <c r="E1015" s="7" t="s">
        <v>186</v>
      </c>
      <c r="F1015" s="9"/>
      <c r="G1015" s="9"/>
      <c r="H1015" s="9"/>
      <c r="I1015" s="9"/>
      <c r="J1015" s="9"/>
      <c r="K1015" s="10"/>
      <c r="L1015" s="9"/>
    </row>
    <row r="1016" spans="1:12" x14ac:dyDescent="0.25">
      <c r="A1016" s="8"/>
      <c r="B1016" s="91" t="s">
        <v>187</v>
      </c>
      <c r="C1016" s="92" t="s">
        <v>187</v>
      </c>
      <c r="D1016" s="92" t="s">
        <v>187</v>
      </c>
      <c r="E1016" s="7" t="s">
        <v>188</v>
      </c>
      <c r="F1016" s="9"/>
      <c r="G1016" s="9"/>
      <c r="H1016" s="9"/>
      <c r="I1016" s="9"/>
      <c r="J1016" s="9"/>
      <c r="K1016" s="10"/>
      <c r="L1016" s="9"/>
    </row>
    <row r="1017" spans="1:12" x14ac:dyDescent="0.25">
      <c r="A1017" s="8"/>
      <c r="B1017" s="91" t="s">
        <v>189</v>
      </c>
      <c r="C1017" s="92" t="s">
        <v>189</v>
      </c>
      <c r="D1017" s="92" t="s">
        <v>189</v>
      </c>
      <c r="E1017" s="7" t="s">
        <v>190</v>
      </c>
      <c r="F1017" s="9"/>
      <c r="G1017" s="9"/>
      <c r="H1017" s="9"/>
      <c r="I1017" s="9"/>
      <c r="J1017" s="9"/>
      <c r="K1017" s="10"/>
      <c r="L1017" s="9"/>
    </row>
    <row r="1018" spans="1:12" x14ac:dyDescent="0.25">
      <c r="A1018" s="8"/>
      <c r="B1018" s="91" t="s">
        <v>191</v>
      </c>
      <c r="C1018" s="92" t="s">
        <v>191</v>
      </c>
      <c r="D1018" s="92" t="s">
        <v>191</v>
      </c>
      <c r="E1018" s="7" t="s">
        <v>192</v>
      </c>
      <c r="F1018" s="9"/>
      <c r="G1018" s="9"/>
      <c r="H1018" s="9"/>
      <c r="I1018" s="9"/>
      <c r="J1018" s="9"/>
      <c r="K1018" s="10"/>
      <c r="L1018" s="9"/>
    </row>
    <row r="1019" spans="1:12" x14ac:dyDescent="0.25">
      <c r="A1019" s="8"/>
      <c r="B1019" s="91" t="s">
        <v>193</v>
      </c>
      <c r="C1019" s="92" t="s">
        <v>193</v>
      </c>
      <c r="D1019" s="92" t="s">
        <v>193</v>
      </c>
      <c r="E1019" s="7" t="s">
        <v>194</v>
      </c>
      <c r="F1019" s="9"/>
      <c r="G1019" s="9"/>
      <c r="H1019" s="9"/>
      <c r="I1019" s="9"/>
      <c r="J1019" s="9"/>
      <c r="K1019" s="10"/>
      <c r="L1019" s="9"/>
    </row>
    <row r="1021" spans="1:12" x14ac:dyDescent="0.25">
      <c r="A1021" s="3" t="s">
        <v>96</v>
      </c>
      <c r="B1021" t="s">
        <v>214</v>
      </c>
    </row>
    <row r="1022" spans="1:12" x14ac:dyDescent="0.25">
      <c r="A1022" s="95" t="s">
        <v>16</v>
      </c>
      <c r="B1022" s="96" t="s">
        <v>16</v>
      </c>
      <c r="C1022" s="96" t="s">
        <v>16</v>
      </c>
      <c r="D1022" s="96" t="s">
        <v>16</v>
      </c>
      <c r="E1022" s="97" t="s">
        <v>16</v>
      </c>
      <c r="F1022" s="104" t="s">
        <v>98</v>
      </c>
      <c r="G1022" s="105" t="s">
        <v>98</v>
      </c>
      <c r="H1022" s="105" t="s">
        <v>98</v>
      </c>
      <c r="I1022" s="105" t="s">
        <v>98</v>
      </c>
      <c r="J1022" s="105" t="s">
        <v>98</v>
      </c>
      <c r="K1022" s="41" t="s">
        <v>99</v>
      </c>
      <c r="L1022" s="41" t="s">
        <v>100</v>
      </c>
    </row>
    <row r="1023" spans="1:12" x14ac:dyDescent="0.25">
      <c r="A1023" s="98" t="s">
        <v>16</v>
      </c>
      <c r="B1023" s="99" t="s">
        <v>16</v>
      </c>
      <c r="C1023" s="99" t="s">
        <v>16</v>
      </c>
      <c r="D1023" s="99" t="s">
        <v>16</v>
      </c>
      <c r="E1023" s="100" t="s">
        <v>16</v>
      </c>
      <c r="F1023" s="104" t="s">
        <v>101</v>
      </c>
      <c r="G1023" s="105" t="s">
        <v>101</v>
      </c>
      <c r="H1023" s="104" t="s">
        <v>102</v>
      </c>
      <c r="I1023" s="105" t="s">
        <v>102</v>
      </c>
      <c r="J1023" s="41" t="s">
        <v>103</v>
      </c>
      <c r="K1023" s="45"/>
      <c r="L1023" s="45"/>
    </row>
    <row r="1024" spans="1:12" x14ac:dyDescent="0.25">
      <c r="A1024" s="98" t="s">
        <v>16</v>
      </c>
      <c r="B1024" s="99" t="s">
        <v>16</v>
      </c>
      <c r="C1024" s="99" t="s">
        <v>16</v>
      </c>
      <c r="D1024" s="99" t="s">
        <v>16</v>
      </c>
      <c r="E1024" s="100" t="s">
        <v>16</v>
      </c>
      <c r="F1024" s="41" t="s">
        <v>104</v>
      </c>
      <c r="G1024" s="41" t="s">
        <v>105</v>
      </c>
      <c r="H1024" s="41" t="s">
        <v>104</v>
      </c>
      <c r="I1024" s="41" t="s">
        <v>105</v>
      </c>
      <c r="J1024" s="45"/>
      <c r="K1024" s="45"/>
      <c r="L1024" s="45"/>
    </row>
    <row r="1025" spans="1:12" x14ac:dyDescent="0.25">
      <c r="A1025" s="101" t="s">
        <v>16</v>
      </c>
      <c r="B1025" s="102" t="s">
        <v>16</v>
      </c>
      <c r="C1025" s="102" t="s">
        <v>16</v>
      </c>
      <c r="D1025" s="102" t="s">
        <v>16</v>
      </c>
      <c r="E1025" s="103" t="s">
        <v>16</v>
      </c>
      <c r="F1025" s="7" t="s">
        <v>106</v>
      </c>
      <c r="G1025" s="7" t="s">
        <v>107</v>
      </c>
      <c r="H1025" s="7" t="s">
        <v>108</v>
      </c>
      <c r="I1025" s="7" t="s">
        <v>109</v>
      </c>
      <c r="J1025" s="7" t="s">
        <v>110</v>
      </c>
      <c r="K1025" s="7" t="s">
        <v>111</v>
      </c>
      <c r="L1025" s="7" t="s">
        <v>112</v>
      </c>
    </row>
    <row r="1026" spans="1:12" x14ac:dyDescent="0.25">
      <c r="A1026" s="93" t="s">
        <v>113</v>
      </c>
      <c r="B1026" s="94" t="s">
        <v>113</v>
      </c>
      <c r="C1026" s="94" t="s">
        <v>113</v>
      </c>
      <c r="D1026" s="94" t="s">
        <v>113</v>
      </c>
      <c r="E1026" s="7" t="s">
        <v>106</v>
      </c>
      <c r="F1026" s="9"/>
      <c r="G1026" s="9"/>
      <c r="H1026" s="9"/>
      <c r="I1026" s="9"/>
      <c r="J1026" s="9"/>
      <c r="K1026" s="24">
        <f>SUM(K1027,K1053,K1065)</f>
        <v>0</v>
      </c>
      <c r="L1026" s="24">
        <f>K1026*12.5</f>
        <v>0</v>
      </c>
    </row>
    <row r="1027" spans="1:12" x14ac:dyDescent="0.25">
      <c r="A1027" s="93" t="s">
        <v>114</v>
      </c>
      <c r="B1027" s="94" t="s">
        <v>114</v>
      </c>
      <c r="C1027" s="94" t="s">
        <v>114</v>
      </c>
      <c r="D1027" s="94" t="s">
        <v>114</v>
      </c>
      <c r="E1027" s="7" t="s">
        <v>115</v>
      </c>
      <c r="F1027" s="9"/>
      <c r="G1027" s="9"/>
      <c r="H1027" s="9"/>
      <c r="I1027" s="9"/>
      <c r="J1027" s="9"/>
      <c r="K1027" s="24">
        <f>K1030+K1049</f>
        <v>0</v>
      </c>
      <c r="L1027" s="9"/>
    </row>
    <row r="1028" spans="1:12" x14ac:dyDescent="0.25">
      <c r="A1028" s="4" t="s">
        <v>7</v>
      </c>
      <c r="B1028" s="91" t="s">
        <v>116</v>
      </c>
      <c r="C1028" s="92" t="s">
        <v>116</v>
      </c>
      <c r="D1028" s="92" t="s">
        <v>116</v>
      </c>
      <c r="E1028" s="7" t="s">
        <v>117</v>
      </c>
      <c r="F1028" s="10"/>
      <c r="G1028" s="10"/>
      <c r="H1028" s="9"/>
      <c r="I1028" s="9"/>
      <c r="J1028" s="9"/>
      <c r="K1028" s="9"/>
      <c r="L1028" s="9"/>
    </row>
    <row r="1029" spans="1:12" x14ac:dyDescent="0.25">
      <c r="A1029" s="8"/>
      <c r="B1029" s="91" t="s">
        <v>118</v>
      </c>
      <c r="C1029" s="92" t="s">
        <v>118</v>
      </c>
      <c r="D1029" s="92" t="s">
        <v>118</v>
      </c>
      <c r="E1029" s="7" t="s">
        <v>119</v>
      </c>
      <c r="F1029" s="10"/>
      <c r="G1029" s="10"/>
      <c r="H1029" s="9"/>
      <c r="I1029" s="9"/>
      <c r="J1029" s="9"/>
      <c r="K1029" s="9"/>
      <c r="L1029" s="9"/>
    </row>
    <row r="1030" spans="1:12" x14ac:dyDescent="0.25">
      <c r="A1030" s="8"/>
      <c r="B1030" s="91" t="s">
        <v>120</v>
      </c>
      <c r="C1030" s="92" t="s">
        <v>120</v>
      </c>
      <c r="D1030" s="92" t="s">
        <v>120</v>
      </c>
      <c r="E1030" s="7" t="s">
        <v>107</v>
      </c>
      <c r="F1030" s="24">
        <f>F1031+F1036+F1040</f>
        <v>0</v>
      </c>
      <c r="G1030" s="24">
        <f>G1031+G1036+G1040</f>
        <v>0</v>
      </c>
      <c r="H1030" s="24">
        <f t="shared" ref="H1030" si="98">H1031+H1036+H1040</f>
        <v>0</v>
      </c>
      <c r="I1030" s="24">
        <f t="shared" ref="I1030" si="99">I1031+I1036+I1040</f>
        <v>0</v>
      </c>
      <c r="J1030" s="10"/>
      <c r="K1030" s="10"/>
      <c r="L1030" s="9"/>
    </row>
    <row r="1031" spans="1:12" x14ac:dyDescent="0.25">
      <c r="A1031" s="8"/>
      <c r="B1031" s="4" t="s">
        <v>7</v>
      </c>
      <c r="C1031" s="91" t="s">
        <v>121</v>
      </c>
      <c r="D1031" s="92" t="s">
        <v>121</v>
      </c>
      <c r="E1031" s="7" t="s">
        <v>108</v>
      </c>
      <c r="F1031" s="10"/>
      <c r="G1031" s="10"/>
      <c r="H1031" s="24">
        <f>SUM(H1032:H1035)</f>
        <v>0</v>
      </c>
      <c r="I1031" s="24">
        <f>SUM(I1032:I1035)</f>
        <v>0</v>
      </c>
      <c r="J1031" s="9"/>
      <c r="K1031" s="9"/>
      <c r="L1031" s="9"/>
    </row>
    <row r="1032" spans="1:12" x14ac:dyDescent="0.25">
      <c r="A1032" s="8"/>
      <c r="B1032" s="8"/>
      <c r="C1032" s="4" t="s">
        <v>7</v>
      </c>
      <c r="D1032" s="5" t="s">
        <v>122</v>
      </c>
      <c r="E1032" s="7" t="s">
        <v>109</v>
      </c>
      <c r="F1032" s="9"/>
      <c r="G1032" s="9"/>
      <c r="H1032" s="10"/>
      <c r="I1032" s="10"/>
      <c r="J1032" s="9"/>
      <c r="K1032" s="9"/>
      <c r="L1032" s="9"/>
    </row>
    <row r="1033" spans="1:12" x14ac:dyDescent="0.25">
      <c r="A1033" s="8"/>
      <c r="B1033" s="8"/>
      <c r="C1033" s="8"/>
      <c r="D1033" s="5" t="s">
        <v>123</v>
      </c>
      <c r="E1033" s="7" t="s">
        <v>110</v>
      </c>
      <c r="F1033" s="9"/>
      <c r="G1033" s="9"/>
      <c r="H1033" s="10"/>
      <c r="I1033" s="10"/>
      <c r="J1033" s="9"/>
      <c r="K1033" s="9"/>
      <c r="L1033" s="9"/>
    </row>
    <row r="1034" spans="1:12" x14ac:dyDescent="0.25">
      <c r="A1034" s="8"/>
      <c r="B1034" s="8"/>
      <c r="C1034" s="8"/>
      <c r="D1034" s="5" t="s">
        <v>124</v>
      </c>
      <c r="E1034" s="7" t="s">
        <v>111</v>
      </c>
      <c r="F1034" s="9"/>
      <c r="G1034" s="9"/>
      <c r="H1034" s="10"/>
      <c r="I1034" s="10"/>
      <c r="J1034" s="9"/>
      <c r="K1034" s="9"/>
      <c r="L1034" s="9"/>
    </row>
    <row r="1035" spans="1:12" x14ac:dyDescent="0.25">
      <c r="A1035" s="8"/>
      <c r="B1035" s="8"/>
      <c r="C1035" s="8"/>
      <c r="D1035" s="5" t="s">
        <v>125</v>
      </c>
      <c r="E1035" s="7" t="s">
        <v>112</v>
      </c>
      <c r="F1035" s="9"/>
      <c r="G1035" s="9"/>
      <c r="H1035" s="10"/>
      <c r="I1035" s="10"/>
      <c r="J1035" s="9"/>
      <c r="K1035" s="9"/>
      <c r="L1035" s="9"/>
    </row>
    <row r="1036" spans="1:12" x14ac:dyDescent="0.25">
      <c r="A1036" s="8"/>
      <c r="B1036" s="8"/>
      <c r="C1036" s="91" t="s">
        <v>126</v>
      </c>
      <c r="D1036" s="92" t="s">
        <v>126</v>
      </c>
      <c r="E1036" s="7" t="s">
        <v>127</v>
      </c>
      <c r="F1036" s="10"/>
      <c r="G1036" s="10"/>
      <c r="H1036" s="24">
        <f>SUM(H1037:H1039)</f>
        <v>0</v>
      </c>
      <c r="I1036" s="24">
        <f>SUM(I1037:I1039)</f>
        <v>0</v>
      </c>
      <c r="J1036" s="9"/>
      <c r="K1036" s="9"/>
      <c r="L1036" s="9"/>
    </row>
    <row r="1037" spans="1:12" x14ac:dyDescent="0.25">
      <c r="A1037" s="8"/>
      <c r="B1037" s="8"/>
      <c r="C1037" s="4" t="s">
        <v>7</v>
      </c>
      <c r="D1037" s="5" t="s">
        <v>128</v>
      </c>
      <c r="E1037" s="7" t="s">
        <v>129</v>
      </c>
      <c r="F1037" s="9"/>
      <c r="G1037" s="9"/>
      <c r="H1037" s="10"/>
      <c r="I1037" s="10"/>
      <c r="J1037" s="9"/>
      <c r="K1037" s="9"/>
      <c r="L1037" s="9"/>
    </row>
    <row r="1038" spans="1:12" x14ac:dyDescent="0.25">
      <c r="A1038" s="8"/>
      <c r="B1038" s="8"/>
      <c r="C1038" s="8"/>
      <c r="D1038" s="5" t="s">
        <v>130</v>
      </c>
      <c r="E1038" s="7" t="s">
        <v>131</v>
      </c>
      <c r="F1038" s="9"/>
      <c r="G1038" s="9"/>
      <c r="H1038" s="10"/>
      <c r="I1038" s="10"/>
      <c r="J1038" s="9"/>
      <c r="K1038" s="9"/>
      <c r="L1038" s="9"/>
    </row>
    <row r="1039" spans="1:12" x14ac:dyDescent="0.25">
      <c r="A1039" s="8"/>
      <c r="B1039" s="8"/>
      <c r="C1039" s="8"/>
      <c r="D1039" s="5" t="s">
        <v>132</v>
      </c>
      <c r="E1039" s="7" t="s">
        <v>133</v>
      </c>
      <c r="F1039" s="9"/>
      <c r="G1039" s="9"/>
      <c r="H1039" s="10"/>
      <c r="I1039" s="10"/>
      <c r="J1039" s="9"/>
      <c r="K1039" s="9"/>
      <c r="L1039" s="9"/>
    </row>
    <row r="1040" spans="1:12" x14ac:dyDescent="0.25">
      <c r="A1040" s="8"/>
      <c r="B1040" s="8"/>
      <c r="C1040" s="91" t="s">
        <v>134</v>
      </c>
      <c r="D1040" s="92" t="s">
        <v>134</v>
      </c>
      <c r="E1040" s="7" t="s">
        <v>135</v>
      </c>
      <c r="F1040" s="10"/>
      <c r="G1040" s="10"/>
      <c r="H1040" s="24">
        <f>SUM(H1041:H1048)</f>
        <v>0</v>
      </c>
      <c r="I1040" s="24">
        <f>SUM(I1041:I1048)</f>
        <v>0</v>
      </c>
      <c r="J1040" s="9"/>
      <c r="K1040" s="9"/>
      <c r="L1040" s="9"/>
    </row>
    <row r="1041" spans="1:12" x14ac:dyDescent="0.25">
      <c r="A1041" s="8"/>
      <c r="B1041" s="8"/>
      <c r="C1041" s="4" t="s">
        <v>7</v>
      </c>
      <c r="D1041" s="5" t="s">
        <v>136</v>
      </c>
      <c r="E1041" s="7" t="s">
        <v>137</v>
      </c>
      <c r="F1041" s="9"/>
      <c r="G1041" s="9"/>
      <c r="H1041" s="10"/>
      <c r="I1041" s="10"/>
      <c r="J1041" s="9"/>
      <c r="K1041" s="9"/>
      <c r="L1041" s="9"/>
    </row>
    <row r="1042" spans="1:12" x14ac:dyDescent="0.25">
      <c r="A1042" s="8"/>
      <c r="B1042" s="8"/>
      <c r="C1042" s="8"/>
      <c r="D1042" s="5" t="s">
        <v>138</v>
      </c>
      <c r="E1042" s="7" t="s">
        <v>139</v>
      </c>
      <c r="F1042" s="9"/>
      <c r="G1042" s="9"/>
      <c r="H1042" s="10"/>
      <c r="I1042" s="10"/>
      <c r="J1042" s="9"/>
      <c r="K1042" s="9"/>
      <c r="L1042" s="9"/>
    </row>
    <row r="1043" spans="1:12" x14ac:dyDescent="0.25">
      <c r="A1043" s="8"/>
      <c r="B1043" s="8"/>
      <c r="C1043" s="8"/>
      <c r="D1043" s="5" t="s">
        <v>140</v>
      </c>
      <c r="E1043" s="7" t="s">
        <v>141</v>
      </c>
      <c r="F1043" s="9"/>
      <c r="G1043" s="9"/>
      <c r="H1043" s="10"/>
      <c r="I1043" s="10"/>
      <c r="J1043" s="9"/>
      <c r="K1043" s="9"/>
      <c r="L1043" s="9"/>
    </row>
    <row r="1044" spans="1:12" x14ac:dyDescent="0.25">
      <c r="A1044" s="8"/>
      <c r="B1044" s="8"/>
      <c r="C1044" s="8"/>
      <c r="D1044" s="5" t="s">
        <v>142</v>
      </c>
      <c r="E1044" s="7" t="s">
        <v>143</v>
      </c>
      <c r="F1044" s="9"/>
      <c r="G1044" s="9"/>
      <c r="H1044" s="10"/>
      <c r="I1044" s="10"/>
      <c r="J1044" s="9"/>
      <c r="K1044" s="9"/>
      <c r="L1044" s="9"/>
    </row>
    <row r="1045" spans="1:12" x14ac:dyDescent="0.25">
      <c r="A1045" s="8"/>
      <c r="B1045" s="8"/>
      <c r="C1045" s="8"/>
      <c r="D1045" s="5" t="s">
        <v>144</v>
      </c>
      <c r="E1045" s="7" t="s">
        <v>145</v>
      </c>
      <c r="F1045" s="9"/>
      <c r="G1045" s="9"/>
      <c r="H1045" s="10"/>
      <c r="I1045" s="10"/>
      <c r="J1045" s="9"/>
      <c r="K1045" s="9"/>
      <c r="L1045" s="9"/>
    </row>
    <row r="1046" spans="1:12" x14ac:dyDescent="0.25">
      <c r="A1046" s="8"/>
      <c r="B1046" s="8"/>
      <c r="C1046" s="8"/>
      <c r="D1046" s="5" t="s">
        <v>146</v>
      </c>
      <c r="E1046" s="7" t="s">
        <v>147</v>
      </c>
      <c r="F1046" s="9"/>
      <c r="G1046" s="9"/>
      <c r="H1046" s="10"/>
      <c r="I1046" s="10"/>
      <c r="J1046" s="9"/>
      <c r="K1046" s="9"/>
      <c r="L1046" s="9"/>
    </row>
    <row r="1047" spans="1:12" x14ac:dyDescent="0.25">
      <c r="A1047" s="8"/>
      <c r="B1047" s="8"/>
      <c r="C1047" s="8"/>
      <c r="D1047" s="5" t="s">
        <v>148</v>
      </c>
      <c r="E1047" s="7" t="s">
        <v>149</v>
      </c>
      <c r="F1047" s="9"/>
      <c r="G1047" s="9"/>
      <c r="H1047" s="10"/>
      <c r="I1047" s="10"/>
      <c r="J1047" s="9"/>
      <c r="K1047" s="9"/>
      <c r="L1047" s="9"/>
    </row>
    <row r="1048" spans="1:12" x14ac:dyDescent="0.25">
      <c r="A1048" s="8"/>
      <c r="B1048" s="8"/>
      <c r="C1048" s="8"/>
      <c r="D1048" s="5" t="s">
        <v>150</v>
      </c>
      <c r="E1048" s="7" t="s">
        <v>151</v>
      </c>
      <c r="F1048" s="9"/>
      <c r="G1048" s="9"/>
      <c r="H1048" s="10"/>
      <c r="I1048" s="10"/>
      <c r="J1048" s="9"/>
      <c r="K1048" s="9"/>
      <c r="L1048" s="9"/>
    </row>
    <row r="1049" spans="1:12" x14ac:dyDescent="0.25">
      <c r="A1049" s="8"/>
      <c r="B1049" s="91" t="s">
        <v>152</v>
      </c>
      <c r="C1049" s="92" t="s">
        <v>152</v>
      </c>
      <c r="D1049" s="92" t="s">
        <v>152</v>
      </c>
      <c r="E1049" s="7" t="s">
        <v>153</v>
      </c>
      <c r="F1049" s="10"/>
      <c r="G1049" s="10"/>
      <c r="H1049" s="10"/>
      <c r="I1049" s="10"/>
      <c r="J1049" s="10"/>
      <c r="K1049" s="10"/>
      <c r="L1049" s="9"/>
    </row>
    <row r="1050" spans="1:12" x14ac:dyDescent="0.25">
      <c r="A1050" s="8"/>
      <c r="B1050" s="4" t="s">
        <v>7</v>
      </c>
      <c r="C1050" s="91" t="s">
        <v>121</v>
      </c>
      <c r="D1050" s="92" t="s">
        <v>121</v>
      </c>
      <c r="E1050" s="7" t="s">
        <v>154</v>
      </c>
      <c r="F1050" s="10"/>
      <c r="G1050" s="10"/>
      <c r="H1050" s="10"/>
      <c r="I1050" s="10"/>
      <c r="J1050" s="9"/>
      <c r="K1050" s="9"/>
      <c r="L1050" s="9"/>
    </row>
    <row r="1051" spans="1:12" x14ac:dyDescent="0.25">
      <c r="A1051" s="8"/>
      <c r="B1051" s="8"/>
      <c r="C1051" s="91" t="s">
        <v>155</v>
      </c>
      <c r="D1051" s="92" t="s">
        <v>155</v>
      </c>
      <c r="E1051" s="7" t="s">
        <v>156</v>
      </c>
      <c r="F1051" s="10"/>
      <c r="G1051" s="10"/>
      <c r="H1051" s="10"/>
      <c r="I1051" s="10"/>
      <c r="J1051" s="9"/>
      <c r="K1051" s="9"/>
      <c r="L1051" s="9"/>
    </row>
    <row r="1052" spans="1:12" x14ac:dyDescent="0.25">
      <c r="A1052" s="8"/>
      <c r="B1052" s="8"/>
      <c r="C1052" s="91" t="s">
        <v>157</v>
      </c>
      <c r="D1052" s="92" t="s">
        <v>157</v>
      </c>
      <c r="E1052" s="7" t="s">
        <v>158</v>
      </c>
      <c r="F1052" s="10"/>
      <c r="G1052" s="10"/>
      <c r="H1052" s="10"/>
      <c r="I1052" s="10"/>
      <c r="J1052" s="9"/>
      <c r="K1052" s="9"/>
      <c r="L1052" s="9"/>
    </row>
    <row r="1053" spans="1:12" x14ac:dyDescent="0.25">
      <c r="A1053" s="93" t="s">
        <v>159</v>
      </c>
      <c r="B1053" s="94" t="s">
        <v>159</v>
      </c>
      <c r="C1053" s="94" t="s">
        <v>159</v>
      </c>
      <c r="D1053" s="94" t="s">
        <v>159</v>
      </c>
      <c r="E1053" s="7" t="s">
        <v>160</v>
      </c>
      <c r="F1053" s="10"/>
      <c r="G1053" s="10"/>
      <c r="H1053" s="10"/>
      <c r="I1053" s="10"/>
      <c r="J1053" s="9"/>
      <c r="K1053" s="24">
        <f>SUM(K1054,K1063:K1064)</f>
        <v>0</v>
      </c>
      <c r="L1053" s="9"/>
    </row>
    <row r="1054" spans="1:12" x14ac:dyDescent="0.25">
      <c r="A1054" s="4" t="s">
        <v>7</v>
      </c>
      <c r="B1054" s="91" t="s">
        <v>161</v>
      </c>
      <c r="C1054" s="92" t="s">
        <v>161</v>
      </c>
      <c r="D1054" s="92" t="s">
        <v>161</v>
      </c>
      <c r="E1054" s="7" t="s">
        <v>162</v>
      </c>
      <c r="F1054" s="9"/>
      <c r="G1054" s="9"/>
      <c r="H1054" s="9"/>
      <c r="I1054" s="9"/>
      <c r="J1054" s="9"/>
      <c r="K1054" s="24">
        <f>SUM(K1055:K1056,K1060:K1062)</f>
        <v>0</v>
      </c>
      <c r="L1054" s="9"/>
    </row>
    <row r="1055" spans="1:12" x14ac:dyDescent="0.25">
      <c r="A1055" s="8"/>
      <c r="B1055" s="4" t="s">
        <v>7</v>
      </c>
      <c r="C1055" s="91" t="s">
        <v>163</v>
      </c>
      <c r="D1055" s="92" t="s">
        <v>163</v>
      </c>
      <c r="E1055" s="7" t="s">
        <v>164</v>
      </c>
      <c r="F1055" s="10"/>
      <c r="G1055" s="10"/>
      <c r="H1055" s="10"/>
      <c r="I1055" s="10"/>
      <c r="J1055" s="10"/>
      <c r="K1055" s="10"/>
      <c r="L1055" s="9"/>
    </row>
    <row r="1056" spans="1:12" x14ac:dyDescent="0.25">
      <c r="A1056" s="8"/>
      <c r="B1056" s="8"/>
      <c r="C1056" s="91" t="s">
        <v>165</v>
      </c>
      <c r="D1056" s="92" t="s">
        <v>165</v>
      </c>
      <c r="E1056" s="7" t="s">
        <v>166</v>
      </c>
      <c r="F1056" s="10"/>
      <c r="G1056" s="10"/>
      <c r="H1056" s="10"/>
      <c r="I1056" s="10"/>
      <c r="J1056" s="10"/>
      <c r="K1056" s="24">
        <f>SUM(K1057:K1059)</f>
        <v>0</v>
      </c>
      <c r="L1056" s="9"/>
    </row>
    <row r="1057" spans="1:12" x14ac:dyDescent="0.25">
      <c r="A1057" s="8"/>
      <c r="B1057" s="8"/>
      <c r="C1057" s="4" t="s">
        <v>7</v>
      </c>
      <c r="D1057" s="5" t="s">
        <v>167</v>
      </c>
      <c r="E1057" s="7" t="s">
        <v>168</v>
      </c>
      <c r="F1057" s="10"/>
      <c r="G1057" s="10"/>
      <c r="H1057" s="10"/>
      <c r="I1057" s="10"/>
      <c r="J1057" s="10"/>
      <c r="K1057" s="10"/>
      <c r="L1057" s="9"/>
    </row>
    <row r="1058" spans="1:12" x14ac:dyDescent="0.25">
      <c r="A1058" s="8"/>
      <c r="B1058" s="8"/>
      <c r="C1058" s="8"/>
      <c r="D1058" s="5" t="s">
        <v>169</v>
      </c>
      <c r="E1058" s="7" t="s">
        <v>170</v>
      </c>
      <c r="F1058" s="10"/>
      <c r="G1058" s="10"/>
      <c r="H1058" s="10"/>
      <c r="I1058" s="10"/>
      <c r="J1058" s="10"/>
      <c r="K1058" s="10"/>
      <c r="L1058" s="9"/>
    </row>
    <row r="1059" spans="1:12" x14ac:dyDescent="0.25">
      <c r="A1059" s="8"/>
      <c r="B1059" s="8"/>
      <c r="C1059" s="8"/>
      <c r="D1059" s="5" t="s">
        <v>171</v>
      </c>
      <c r="E1059" s="7" t="s">
        <v>172</v>
      </c>
      <c r="F1059" s="10"/>
      <c r="G1059" s="10"/>
      <c r="H1059" s="10"/>
      <c r="I1059" s="10"/>
      <c r="J1059" s="10"/>
      <c r="K1059" s="10"/>
      <c r="L1059" s="9"/>
    </row>
    <row r="1060" spans="1:12" x14ac:dyDescent="0.25">
      <c r="A1060" s="8"/>
      <c r="B1060" s="8"/>
      <c r="C1060" s="91" t="s">
        <v>173</v>
      </c>
      <c r="D1060" s="92" t="s">
        <v>173</v>
      </c>
      <c r="E1060" s="7" t="s">
        <v>174</v>
      </c>
      <c r="F1060" s="10"/>
      <c r="G1060" s="10"/>
      <c r="H1060" s="10"/>
      <c r="I1060" s="10"/>
      <c r="J1060" s="10"/>
      <c r="K1060" s="24">
        <f>J1060*0.08</f>
        <v>0</v>
      </c>
      <c r="L1060" s="9"/>
    </row>
    <row r="1061" spans="1:12" x14ac:dyDescent="0.25">
      <c r="A1061" s="8"/>
      <c r="B1061" s="8"/>
      <c r="C1061" s="91" t="s">
        <v>175</v>
      </c>
      <c r="D1061" s="92" t="s">
        <v>175</v>
      </c>
      <c r="E1061" s="7" t="s">
        <v>176</v>
      </c>
      <c r="F1061" s="10"/>
      <c r="G1061" s="10"/>
      <c r="H1061" s="10"/>
      <c r="I1061" s="10"/>
      <c r="J1061" s="10"/>
      <c r="K1061" s="24">
        <f>J1061*0.12</f>
        <v>0</v>
      </c>
      <c r="L1061" s="9"/>
    </row>
    <row r="1062" spans="1:12" x14ac:dyDescent="0.25">
      <c r="A1062" s="8"/>
      <c r="B1062" s="8"/>
      <c r="C1062" s="91" t="s">
        <v>177</v>
      </c>
      <c r="D1062" s="92" t="s">
        <v>177</v>
      </c>
      <c r="E1062" s="7" t="s">
        <v>178</v>
      </c>
      <c r="F1062" s="10"/>
      <c r="G1062" s="10"/>
      <c r="H1062" s="10"/>
      <c r="I1062" s="10"/>
      <c r="J1062" s="10"/>
      <c r="K1062" s="10"/>
      <c r="L1062" s="9"/>
    </row>
    <row r="1063" spans="1:12" x14ac:dyDescent="0.25">
      <c r="A1063" s="8"/>
      <c r="B1063" s="91" t="s">
        <v>179</v>
      </c>
      <c r="C1063" s="92" t="s">
        <v>179</v>
      </c>
      <c r="D1063" s="92" t="s">
        <v>179</v>
      </c>
      <c r="E1063" s="7" t="s">
        <v>180</v>
      </c>
      <c r="F1063" s="9"/>
      <c r="G1063" s="9"/>
      <c r="H1063" s="9"/>
      <c r="I1063" s="9"/>
      <c r="J1063" s="9"/>
      <c r="K1063" s="10"/>
      <c r="L1063" s="9"/>
    </row>
    <row r="1064" spans="1:12" x14ac:dyDescent="0.25">
      <c r="A1064" s="8"/>
      <c r="B1064" s="91" t="s">
        <v>181</v>
      </c>
      <c r="C1064" s="92" t="s">
        <v>181</v>
      </c>
      <c r="D1064" s="92" t="s">
        <v>181</v>
      </c>
      <c r="E1064" s="7" t="s">
        <v>182</v>
      </c>
      <c r="F1064" s="9"/>
      <c r="G1064" s="9"/>
      <c r="H1064" s="9"/>
      <c r="I1064" s="9"/>
      <c r="J1064" s="9"/>
      <c r="K1064" s="10"/>
      <c r="L1064" s="9"/>
    </row>
    <row r="1065" spans="1:12" x14ac:dyDescent="0.25">
      <c r="A1065" s="93" t="s">
        <v>183</v>
      </c>
      <c r="B1065" s="94" t="s">
        <v>183</v>
      </c>
      <c r="C1065" s="94" t="s">
        <v>183</v>
      </c>
      <c r="D1065" s="94" t="s">
        <v>183</v>
      </c>
      <c r="E1065" s="7" t="s">
        <v>184</v>
      </c>
      <c r="F1065" s="9"/>
      <c r="G1065" s="9"/>
      <c r="H1065" s="9"/>
      <c r="I1065" s="9"/>
      <c r="J1065" s="9"/>
      <c r="K1065" s="24">
        <f>SUM(K1066:K1070)</f>
        <v>0</v>
      </c>
      <c r="L1065" s="9"/>
    </row>
    <row r="1066" spans="1:12" x14ac:dyDescent="0.25">
      <c r="A1066" s="4" t="s">
        <v>7</v>
      </c>
      <c r="B1066" s="91" t="s">
        <v>185</v>
      </c>
      <c r="C1066" s="92" t="s">
        <v>185</v>
      </c>
      <c r="D1066" s="92" t="s">
        <v>185</v>
      </c>
      <c r="E1066" s="7" t="s">
        <v>186</v>
      </c>
      <c r="F1066" s="9"/>
      <c r="G1066" s="9"/>
      <c r="H1066" s="9"/>
      <c r="I1066" s="9"/>
      <c r="J1066" s="9"/>
      <c r="K1066" s="10"/>
      <c r="L1066" s="9"/>
    </row>
    <row r="1067" spans="1:12" x14ac:dyDescent="0.25">
      <c r="A1067" s="8"/>
      <c r="B1067" s="91" t="s">
        <v>187</v>
      </c>
      <c r="C1067" s="92" t="s">
        <v>187</v>
      </c>
      <c r="D1067" s="92" t="s">
        <v>187</v>
      </c>
      <c r="E1067" s="7" t="s">
        <v>188</v>
      </c>
      <c r="F1067" s="9"/>
      <c r="G1067" s="9"/>
      <c r="H1067" s="9"/>
      <c r="I1067" s="9"/>
      <c r="J1067" s="9"/>
      <c r="K1067" s="10"/>
      <c r="L1067" s="9"/>
    </row>
    <row r="1068" spans="1:12" x14ac:dyDescent="0.25">
      <c r="A1068" s="8"/>
      <c r="B1068" s="91" t="s">
        <v>189</v>
      </c>
      <c r="C1068" s="92" t="s">
        <v>189</v>
      </c>
      <c r="D1068" s="92" t="s">
        <v>189</v>
      </c>
      <c r="E1068" s="7" t="s">
        <v>190</v>
      </c>
      <c r="F1068" s="9"/>
      <c r="G1068" s="9"/>
      <c r="H1068" s="9"/>
      <c r="I1068" s="9"/>
      <c r="J1068" s="9"/>
      <c r="K1068" s="10"/>
      <c r="L1068" s="9"/>
    </row>
    <row r="1069" spans="1:12" x14ac:dyDescent="0.25">
      <c r="A1069" s="8"/>
      <c r="B1069" s="91" t="s">
        <v>191</v>
      </c>
      <c r="C1069" s="92" t="s">
        <v>191</v>
      </c>
      <c r="D1069" s="92" t="s">
        <v>191</v>
      </c>
      <c r="E1069" s="7" t="s">
        <v>192</v>
      </c>
      <c r="F1069" s="9"/>
      <c r="G1069" s="9"/>
      <c r="H1069" s="9"/>
      <c r="I1069" s="9"/>
      <c r="J1069" s="9"/>
      <c r="K1069" s="10"/>
      <c r="L1069" s="9"/>
    </row>
    <row r="1070" spans="1:12" x14ac:dyDescent="0.25">
      <c r="A1070" s="8"/>
      <c r="B1070" s="91" t="s">
        <v>193</v>
      </c>
      <c r="C1070" s="92" t="s">
        <v>193</v>
      </c>
      <c r="D1070" s="92" t="s">
        <v>193</v>
      </c>
      <c r="E1070" s="7" t="s">
        <v>194</v>
      </c>
      <c r="F1070" s="9"/>
      <c r="G1070" s="9"/>
      <c r="H1070" s="9"/>
      <c r="I1070" s="9"/>
      <c r="J1070" s="9"/>
      <c r="K1070" s="10"/>
      <c r="L1070" s="9"/>
    </row>
    <row r="1072" spans="1:12" x14ac:dyDescent="0.25">
      <c r="A1072" s="3" t="s">
        <v>96</v>
      </c>
      <c r="B1072" t="s">
        <v>215</v>
      </c>
    </row>
    <row r="1073" spans="1:12" x14ac:dyDescent="0.25">
      <c r="A1073" s="95" t="s">
        <v>16</v>
      </c>
      <c r="B1073" s="96" t="s">
        <v>16</v>
      </c>
      <c r="C1073" s="96" t="s">
        <v>16</v>
      </c>
      <c r="D1073" s="96" t="s">
        <v>16</v>
      </c>
      <c r="E1073" s="97" t="s">
        <v>16</v>
      </c>
      <c r="F1073" s="104" t="s">
        <v>98</v>
      </c>
      <c r="G1073" s="105" t="s">
        <v>98</v>
      </c>
      <c r="H1073" s="105" t="s">
        <v>98</v>
      </c>
      <c r="I1073" s="105" t="s">
        <v>98</v>
      </c>
      <c r="J1073" s="105" t="s">
        <v>98</v>
      </c>
      <c r="K1073" s="41" t="s">
        <v>99</v>
      </c>
      <c r="L1073" s="41" t="s">
        <v>100</v>
      </c>
    </row>
    <row r="1074" spans="1:12" x14ac:dyDescent="0.25">
      <c r="A1074" s="98" t="s">
        <v>16</v>
      </c>
      <c r="B1074" s="99" t="s">
        <v>16</v>
      </c>
      <c r="C1074" s="99" t="s">
        <v>16</v>
      </c>
      <c r="D1074" s="99" t="s">
        <v>16</v>
      </c>
      <c r="E1074" s="100" t="s">
        <v>16</v>
      </c>
      <c r="F1074" s="104" t="s">
        <v>101</v>
      </c>
      <c r="G1074" s="105" t="s">
        <v>101</v>
      </c>
      <c r="H1074" s="104" t="s">
        <v>102</v>
      </c>
      <c r="I1074" s="105" t="s">
        <v>102</v>
      </c>
      <c r="J1074" s="41" t="s">
        <v>103</v>
      </c>
      <c r="K1074" s="45"/>
      <c r="L1074" s="45"/>
    </row>
    <row r="1075" spans="1:12" x14ac:dyDescent="0.25">
      <c r="A1075" s="98" t="s">
        <v>16</v>
      </c>
      <c r="B1075" s="99" t="s">
        <v>16</v>
      </c>
      <c r="C1075" s="99" t="s">
        <v>16</v>
      </c>
      <c r="D1075" s="99" t="s">
        <v>16</v>
      </c>
      <c r="E1075" s="100" t="s">
        <v>16</v>
      </c>
      <c r="F1075" s="41" t="s">
        <v>104</v>
      </c>
      <c r="G1075" s="41" t="s">
        <v>105</v>
      </c>
      <c r="H1075" s="41" t="s">
        <v>104</v>
      </c>
      <c r="I1075" s="41" t="s">
        <v>105</v>
      </c>
      <c r="J1075" s="45"/>
      <c r="K1075" s="45"/>
      <c r="L1075" s="45"/>
    </row>
    <row r="1076" spans="1:12" x14ac:dyDescent="0.25">
      <c r="A1076" s="101" t="s">
        <v>16</v>
      </c>
      <c r="B1076" s="102" t="s">
        <v>16</v>
      </c>
      <c r="C1076" s="102" t="s">
        <v>16</v>
      </c>
      <c r="D1076" s="102" t="s">
        <v>16</v>
      </c>
      <c r="E1076" s="103" t="s">
        <v>16</v>
      </c>
      <c r="F1076" s="7" t="s">
        <v>106</v>
      </c>
      <c r="G1076" s="7" t="s">
        <v>107</v>
      </c>
      <c r="H1076" s="7" t="s">
        <v>108</v>
      </c>
      <c r="I1076" s="7" t="s">
        <v>109</v>
      </c>
      <c r="J1076" s="7" t="s">
        <v>110</v>
      </c>
      <c r="K1076" s="7" t="s">
        <v>111</v>
      </c>
      <c r="L1076" s="7" t="s">
        <v>112</v>
      </c>
    </row>
    <row r="1077" spans="1:12" x14ac:dyDescent="0.25">
      <c r="A1077" s="93" t="s">
        <v>113</v>
      </c>
      <c r="B1077" s="94" t="s">
        <v>113</v>
      </c>
      <c r="C1077" s="94" t="s">
        <v>113</v>
      </c>
      <c r="D1077" s="94" t="s">
        <v>113</v>
      </c>
      <c r="E1077" s="7" t="s">
        <v>106</v>
      </c>
      <c r="F1077" s="9"/>
      <c r="G1077" s="9"/>
      <c r="H1077" s="9"/>
      <c r="I1077" s="9"/>
      <c r="J1077" s="9"/>
      <c r="K1077" s="24">
        <f>SUM(K1078,K1104,K1116)</f>
        <v>0</v>
      </c>
      <c r="L1077" s="24">
        <f>K1077*12.5</f>
        <v>0</v>
      </c>
    </row>
    <row r="1078" spans="1:12" x14ac:dyDescent="0.25">
      <c r="A1078" s="93" t="s">
        <v>114</v>
      </c>
      <c r="B1078" s="94" t="s">
        <v>114</v>
      </c>
      <c r="C1078" s="94" t="s">
        <v>114</v>
      </c>
      <c r="D1078" s="94" t="s">
        <v>114</v>
      </c>
      <c r="E1078" s="7" t="s">
        <v>115</v>
      </c>
      <c r="F1078" s="9"/>
      <c r="G1078" s="9"/>
      <c r="H1078" s="9"/>
      <c r="I1078" s="9"/>
      <c r="J1078" s="9"/>
      <c r="K1078" s="24">
        <f>K1081+K1100</f>
        <v>0</v>
      </c>
      <c r="L1078" s="9"/>
    </row>
    <row r="1079" spans="1:12" x14ac:dyDescent="0.25">
      <c r="A1079" s="4" t="s">
        <v>7</v>
      </c>
      <c r="B1079" s="91" t="s">
        <v>116</v>
      </c>
      <c r="C1079" s="92" t="s">
        <v>116</v>
      </c>
      <c r="D1079" s="92" t="s">
        <v>116</v>
      </c>
      <c r="E1079" s="7" t="s">
        <v>117</v>
      </c>
      <c r="F1079" s="10"/>
      <c r="G1079" s="10"/>
      <c r="H1079" s="9"/>
      <c r="I1079" s="9"/>
      <c r="J1079" s="9"/>
      <c r="K1079" s="9"/>
      <c r="L1079" s="9"/>
    </row>
    <row r="1080" spans="1:12" x14ac:dyDescent="0.25">
      <c r="A1080" s="8"/>
      <c r="B1080" s="91" t="s">
        <v>118</v>
      </c>
      <c r="C1080" s="92" t="s">
        <v>118</v>
      </c>
      <c r="D1080" s="92" t="s">
        <v>118</v>
      </c>
      <c r="E1080" s="7" t="s">
        <v>119</v>
      </c>
      <c r="F1080" s="10"/>
      <c r="G1080" s="10"/>
      <c r="H1080" s="9"/>
      <c r="I1080" s="9"/>
      <c r="J1080" s="9"/>
      <c r="K1080" s="9"/>
      <c r="L1080" s="9"/>
    </row>
    <row r="1081" spans="1:12" x14ac:dyDescent="0.25">
      <c r="A1081" s="8"/>
      <c r="B1081" s="91" t="s">
        <v>120</v>
      </c>
      <c r="C1081" s="92" t="s">
        <v>120</v>
      </c>
      <c r="D1081" s="92" t="s">
        <v>120</v>
      </c>
      <c r="E1081" s="7" t="s">
        <v>107</v>
      </c>
      <c r="F1081" s="24">
        <f>F1082+F1087+F1091</f>
        <v>0</v>
      </c>
      <c r="G1081" s="24">
        <f>G1082+G1087+G1091</f>
        <v>0</v>
      </c>
      <c r="H1081" s="24">
        <f t="shared" ref="H1081" si="100">H1082+H1087+H1091</f>
        <v>0</v>
      </c>
      <c r="I1081" s="24">
        <f t="shared" ref="I1081" si="101">I1082+I1087+I1091</f>
        <v>0</v>
      </c>
      <c r="J1081" s="10"/>
      <c r="K1081" s="10"/>
      <c r="L1081" s="9"/>
    </row>
    <row r="1082" spans="1:12" x14ac:dyDescent="0.25">
      <c r="A1082" s="8"/>
      <c r="B1082" s="4" t="s">
        <v>7</v>
      </c>
      <c r="C1082" s="91" t="s">
        <v>121</v>
      </c>
      <c r="D1082" s="92" t="s">
        <v>121</v>
      </c>
      <c r="E1082" s="7" t="s">
        <v>108</v>
      </c>
      <c r="F1082" s="10"/>
      <c r="G1082" s="10"/>
      <c r="H1082" s="24">
        <f>SUM(H1083:H1086)</f>
        <v>0</v>
      </c>
      <c r="I1082" s="24">
        <f>SUM(I1083:I1086)</f>
        <v>0</v>
      </c>
      <c r="J1082" s="9"/>
      <c r="K1082" s="9"/>
      <c r="L1082" s="9"/>
    </row>
    <row r="1083" spans="1:12" x14ac:dyDescent="0.25">
      <c r="A1083" s="8"/>
      <c r="B1083" s="8"/>
      <c r="C1083" s="4" t="s">
        <v>7</v>
      </c>
      <c r="D1083" s="5" t="s">
        <v>122</v>
      </c>
      <c r="E1083" s="7" t="s">
        <v>109</v>
      </c>
      <c r="F1083" s="9"/>
      <c r="G1083" s="9"/>
      <c r="H1083" s="10"/>
      <c r="I1083" s="10"/>
      <c r="J1083" s="9"/>
      <c r="K1083" s="9"/>
      <c r="L1083" s="9"/>
    </row>
    <row r="1084" spans="1:12" x14ac:dyDescent="0.25">
      <c r="A1084" s="8"/>
      <c r="B1084" s="8"/>
      <c r="C1084" s="8"/>
      <c r="D1084" s="5" t="s">
        <v>123</v>
      </c>
      <c r="E1084" s="7" t="s">
        <v>110</v>
      </c>
      <c r="F1084" s="9"/>
      <c r="G1084" s="9"/>
      <c r="H1084" s="10"/>
      <c r="I1084" s="10"/>
      <c r="J1084" s="9"/>
      <c r="K1084" s="9"/>
      <c r="L1084" s="9"/>
    </row>
    <row r="1085" spans="1:12" x14ac:dyDescent="0.25">
      <c r="A1085" s="8"/>
      <c r="B1085" s="8"/>
      <c r="C1085" s="8"/>
      <c r="D1085" s="5" t="s">
        <v>124</v>
      </c>
      <c r="E1085" s="7" t="s">
        <v>111</v>
      </c>
      <c r="F1085" s="9"/>
      <c r="G1085" s="9"/>
      <c r="H1085" s="10"/>
      <c r="I1085" s="10"/>
      <c r="J1085" s="9"/>
      <c r="K1085" s="9"/>
      <c r="L1085" s="9"/>
    </row>
    <row r="1086" spans="1:12" x14ac:dyDescent="0.25">
      <c r="A1086" s="8"/>
      <c r="B1086" s="8"/>
      <c r="C1086" s="8"/>
      <c r="D1086" s="5" t="s">
        <v>125</v>
      </c>
      <c r="E1086" s="7" t="s">
        <v>112</v>
      </c>
      <c r="F1086" s="9"/>
      <c r="G1086" s="9"/>
      <c r="H1086" s="10"/>
      <c r="I1086" s="10"/>
      <c r="J1086" s="9"/>
      <c r="K1086" s="9"/>
      <c r="L1086" s="9"/>
    </row>
    <row r="1087" spans="1:12" x14ac:dyDescent="0.25">
      <c r="A1087" s="8"/>
      <c r="B1087" s="8"/>
      <c r="C1087" s="91" t="s">
        <v>126</v>
      </c>
      <c r="D1087" s="92" t="s">
        <v>126</v>
      </c>
      <c r="E1087" s="7" t="s">
        <v>127</v>
      </c>
      <c r="F1087" s="10"/>
      <c r="G1087" s="10"/>
      <c r="H1087" s="24">
        <f>SUM(H1088:H1090)</f>
        <v>0</v>
      </c>
      <c r="I1087" s="24">
        <f>SUM(I1088:I1090)</f>
        <v>0</v>
      </c>
      <c r="J1087" s="9"/>
      <c r="K1087" s="9"/>
      <c r="L1087" s="9"/>
    </row>
    <row r="1088" spans="1:12" x14ac:dyDescent="0.25">
      <c r="A1088" s="8"/>
      <c r="B1088" s="8"/>
      <c r="C1088" s="4" t="s">
        <v>7</v>
      </c>
      <c r="D1088" s="5" t="s">
        <v>128</v>
      </c>
      <c r="E1088" s="7" t="s">
        <v>129</v>
      </c>
      <c r="F1088" s="9"/>
      <c r="G1088" s="9"/>
      <c r="H1088" s="10"/>
      <c r="I1088" s="10"/>
      <c r="J1088" s="9"/>
      <c r="K1088" s="9"/>
      <c r="L1088" s="9"/>
    </row>
    <row r="1089" spans="1:12" x14ac:dyDescent="0.25">
      <c r="A1089" s="8"/>
      <c r="B1089" s="8"/>
      <c r="C1089" s="8"/>
      <c r="D1089" s="5" t="s">
        <v>130</v>
      </c>
      <c r="E1089" s="7" t="s">
        <v>131</v>
      </c>
      <c r="F1089" s="9"/>
      <c r="G1089" s="9"/>
      <c r="H1089" s="10"/>
      <c r="I1089" s="10"/>
      <c r="J1089" s="9"/>
      <c r="K1089" s="9"/>
      <c r="L1089" s="9"/>
    </row>
    <row r="1090" spans="1:12" x14ac:dyDescent="0.25">
      <c r="A1090" s="8"/>
      <c r="B1090" s="8"/>
      <c r="C1090" s="8"/>
      <c r="D1090" s="5" t="s">
        <v>132</v>
      </c>
      <c r="E1090" s="7" t="s">
        <v>133</v>
      </c>
      <c r="F1090" s="9"/>
      <c r="G1090" s="9"/>
      <c r="H1090" s="10"/>
      <c r="I1090" s="10"/>
      <c r="J1090" s="9"/>
      <c r="K1090" s="9"/>
      <c r="L1090" s="9"/>
    </row>
    <row r="1091" spans="1:12" x14ac:dyDescent="0.25">
      <c r="A1091" s="8"/>
      <c r="B1091" s="8"/>
      <c r="C1091" s="91" t="s">
        <v>134</v>
      </c>
      <c r="D1091" s="92" t="s">
        <v>134</v>
      </c>
      <c r="E1091" s="7" t="s">
        <v>135</v>
      </c>
      <c r="F1091" s="10"/>
      <c r="G1091" s="10"/>
      <c r="H1091" s="24">
        <f>SUM(H1092:H1099)</f>
        <v>0</v>
      </c>
      <c r="I1091" s="24">
        <f>SUM(I1092:I1099)</f>
        <v>0</v>
      </c>
      <c r="J1091" s="9"/>
      <c r="K1091" s="9"/>
      <c r="L1091" s="9"/>
    </row>
    <row r="1092" spans="1:12" x14ac:dyDescent="0.25">
      <c r="A1092" s="8"/>
      <c r="B1092" s="8"/>
      <c r="C1092" s="4" t="s">
        <v>7</v>
      </c>
      <c r="D1092" s="5" t="s">
        <v>136</v>
      </c>
      <c r="E1092" s="7" t="s">
        <v>137</v>
      </c>
      <c r="F1092" s="9"/>
      <c r="G1092" s="9"/>
      <c r="H1092" s="10"/>
      <c r="I1092" s="10"/>
      <c r="J1092" s="9"/>
      <c r="K1092" s="9"/>
      <c r="L1092" s="9"/>
    </row>
    <row r="1093" spans="1:12" x14ac:dyDescent="0.25">
      <c r="A1093" s="8"/>
      <c r="B1093" s="8"/>
      <c r="C1093" s="8"/>
      <c r="D1093" s="5" t="s">
        <v>138</v>
      </c>
      <c r="E1093" s="7" t="s">
        <v>139</v>
      </c>
      <c r="F1093" s="9"/>
      <c r="G1093" s="9"/>
      <c r="H1093" s="10"/>
      <c r="I1093" s="10"/>
      <c r="J1093" s="9"/>
      <c r="K1093" s="9"/>
      <c r="L1093" s="9"/>
    </row>
    <row r="1094" spans="1:12" x14ac:dyDescent="0.25">
      <c r="A1094" s="8"/>
      <c r="B1094" s="8"/>
      <c r="C1094" s="8"/>
      <c r="D1094" s="5" t="s">
        <v>140</v>
      </c>
      <c r="E1094" s="7" t="s">
        <v>141</v>
      </c>
      <c r="F1094" s="9"/>
      <c r="G1094" s="9"/>
      <c r="H1094" s="10"/>
      <c r="I1094" s="10"/>
      <c r="J1094" s="9"/>
      <c r="K1094" s="9"/>
      <c r="L1094" s="9"/>
    </row>
    <row r="1095" spans="1:12" x14ac:dyDescent="0.25">
      <c r="A1095" s="8"/>
      <c r="B1095" s="8"/>
      <c r="C1095" s="8"/>
      <c r="D1095" s="5" t="s">
        <v>142</v>
      </c>
      <c r="E1095" s="7" t="s">
        <v>143</v>
      </c>
      <c r="F1095" s="9"/>
      <c r="G1095" s="9"/>
      <c r="H1095" s="10"/>
      <c r="I1095" s="10"/>
      <c r="J1095" s="9"/>
      <c r="K1095" s="9"/>
      <c r="L1095" s="9"/>
    </row>
    <row r="1096" spans="1:12" x14ac:dyDescent="0.25">
      <c r="A1096" s="8"/>
      <c r="B1096" s="8"/>
      <c r="C1096" s="8"/>
      <c r="D1096" s="5" t="s">
        <v>144</v>
      </c>
      <c r="E1096" s="7" t="s">
        <v>145</v>
      </c>
      <c r="F1096" s="9"/>
      <c r="G1096" s="9"/>
      <c r="H1096" s="10"/>
      <c r="I1096" s="10"/>
      <c r="J1096" s="9"/>
      <c r="K1096" s="9"/>
      <c r="L1096" s="9"/>
    </row>
    <row r="1097" spans="1:12" x14ac:dyDescent="0.25">
      <c r="A1097" s="8"/>
      <c r="B1097" s="8"/>
      <c r="C1097" s="8"/>
      <c r="D1097" s="5" t="s">
        <v>146</v>
      </c>
      <c r="E1097" s="7" t="s">
        <v>147</v>
      </c>
      <c r="F1097" s="9"/>
      <c r="G1097" s="9"/>
      <c r="H1097" s="10"/>
      <c r="I1097" s="10"/>
      <c r="J1097" s="9"/>
      <c r="K1097" s="9"/>
      <c r="L1097" s="9"/>
    </row>
    <row r="1098" spans="1:12" x14ac:dyDescent="0.25">
      <c r="A1098" s="8"/>
      <c r="B1098" s="8"/>
      <c r="C1098" s="8"/>
      <c r="D1098" s="5" t="s">
        <v>148</v>
      </c>
      <c r="E1098" s="7" t="s">
        <v>149</v>
      </c>
      <c r="F1098" s="9"/>
      <c r="G1098" s="9"/>
      <c r="H1098" s="10"/>
      <c r="I1098" s="10"/>
      <c r="J1098" s="9"/>
      <c r="K1098" s="9"/>
      <c r="L1098" s="9"/>
    </row>
    <row r="1099" spans="1:12" x14ac:dyDescent="0.25">
      <c r="A1099" s="8"/>
      <c r="B1099" s="8"/>
      <c r="C1099" s="8"/>
      <c r="D1099" s="5" t="s">
        <v>150</v>
      </c>
      <c r="E1099" s="7" t="s">
        <v>151</v>
      </c>
      <c r="F1099" s="9"/>
      <c r="G1099" s="9"/>
      <c r="H1099" s="10"/>
      <c r="I1099" s="10"/>
      <c r="J1099" s="9"/>
      <c r="K1099" s="9"/>
      <c r="L1099" s="9"/>
    </row>
    <row r="1100" spans="1:12" x14ac:dyDescent="0.25">
      <c r="A1100" s="8"/>
      <c r="B1100" s="91" t="s">
        <v>152</v>
      </c>
      <c r="C1100" s="92" t="s">
        <v>152</v>
      </c>
      <c r="D1100" s="92" t="s">
        <v>152</v>
      </c>
      <c r="E1100" s="7" t="s">
        <v>153</v>
      </c>
      <c r="F1100" s="10"/>
      <c r="G1100" s="10"/>
      <c r="H1100" s="10"/>
      <c r="I1100" s="10"/>
      <c r="J1100" s="10"/>
      <c r="K1100" s="10"/>
      <c r="L1100" s="9"/>
    </row>
    <row r="1101" spans="1:12" x14ac:dyDescent="0.25">
      <c r="A1101" s="8"/>
      <c r="B1101" s="4" t="s">
        <v>7</v>
      </c>
      <c r="C1101" s="91" t="s">
        <v>121</v>
      </c>
      <c r="D1101" s="92" t="s">
        <v>121</v>
      </c>
      <c r="E1101" s="7" t="s">
        <v>154</v>
      </c>
      <c r="F1101" s="10"/>
      <c r="G1101" s="10"/>
      <c r="H1101" s="10"/>
      <c r="I1101" s="10"/>
      <c r="J1101" s="9"/>
      <c r="K1101" s="9"/>
      <c r="L1101" s="9"/>
    </row>
    <row r="1102" spans="1:12" x14ac:dyDescent="0.25">
      <c r="A1102" s="8"/>
      <c r="B1102" s="8"/>
      <c r="C1102" s="91" t="s">
        <v>155</v>
      </c>
      <c r="D1102" s="92" t="s">
        <v>155</v>
      </c>
      <c r="E1102" s="7" t="s">
        <v>156</v>
      </c>
      <c r="F1102" s="10"/>
      <c r="G1102" s="10"/>
      <c r="H1102" s="10"/>
      <c r="I1102" s="10"/>
      <c r="J1102" s="9"/>
      <c r="K1102" s="9"/>
      <c r="L1102" s="9"/>
    </row>
    <row r="1103" spans="1:12" x14ac:dyDescent="0.25">
      <c r="A1103" s="8"/>
      <c r="B1103" s="8"/>
      <c r="C1103" s="91" t="s">
        <v>157</v>
      </c>
      <c r="D1103" s="92" t="s">
        <v>157</v>
      </c>
      <c r="E1103" s="7" t="s">
        <v>158</v>
      </c>
      <c r="F1103" s="10"/>
      <c r="G1103" s="10"/>
      <c r="H1103" s="10"/>
      <c r="I1103" s="10"/>
      <c r="J1103" s="9"/>
      <c r="K1103" s="9"/>
      <c r="L1103" s="9"/>
    </row>
    <row r="1104" spans="1:12" x14ac:dyDescent="0.25">
      <c r="A1104" s="93" t="s">
        <v>159</v>
      </c>
      <c r="B1104" s="94" t="s">
        <v>159</v>
      </c>
      <c r="C1104" s="94" t="s">
        <v>159</v>
      </c>
      <c r="D1104" s="94" t="s">
        <v>159</v>
      </c>
      <c r="E1104" s="7" t="s">
        <v>160</v>
      </c>
      <c r="F1104" s="10"/>
      <c r="G1104" s="10"/>
      <c r="H1104" s="10"/>
      <c r="I1104" s="10"/>
      <c r="J1104" s="9"/>
      <c r="K1104" s="24">
        <f>SUM(K1105,K1114:K1115)</f>
        <v>0</v>
      </c>
      <c r="L1104" s="9"/>
    </row>
    <row r="1105" spans="1:12" x14ac:dyDescent="0.25">
      <c r="A1105" s="4" t="s">
        <v>7</v>
      </c>
      <c r="B1105" s="91" t="s">
        <v>161</v>
      </c>
      <c r="C1105" s="92" t="s">
        <v>161</v>
      </c>
      <c r="D1105" s="92" t="s">
        <v>161</v>
      </c>
      <c r="E1105" s="7" t="s">
        <v>162</v>
      </c>
      <c r="F1105" s="9"/>
      <c r="G1105" s="9"/>
      <c r="H1105" s="9"/>
      <c r="I1105" s="9"/>
      <c r="J1105" s="9"/>
      <c r="K1105" s="24">
        <f>SUM(K1106:K1107,K1111:K1113)</f>
        <v>0</v>
      </c>
      <c r="L1105" s="9"/>
    </row>
    <row r="1106" spans="1:12" x14ac:dyDescent="0.25">
      <c r="A1106" s="8"/>
      <c r="B1106" s="4" t="s">
        <v>7</v>
      </c>
      <c r="C1106" s="91" t="s">
        <v>163</v>
      </c>
      <c r="D1106" s="92" t="s">
        <v>163</v>
      </c>
      <c r="E1106" s="7" t="s">
        <v>164</v>
      </c>
      <c r="F1106" s="10"/>
      <c r="G1106" s="10"/>
      <c r="H1106" s="10"/>
      <c r="I1106" s="10"/>
      <c r="J1106" s="10"/>
      <c r="K1106" s="10"/>
      <c r="L1106" s="9"/>
    </row>
    <row r="1107" spans="1:12" x14ac:dyDescent="0.25">
      <c r="A1107" s="8"/>
      <c r="B1107" s="8"/>
      <c r="C1107" s="91" t="s">
        <v>165</v>
      </c>
      <c r="D1107" s="92" t="s">
        <v>165</v>
      </c>
      <c r="E1107" s="7" t="s">
        <v>166</v>
      </c>
      <c r="F1107" s="10"/>
      <c r="G1107" s="10"/>
      <c r="H1107" s="10"/>
      <c r="I1107" s="10"/>
      <c r="J1107" s="10"/>
      <c r="K1107" s="24">
        <f>SUM(K1108:K1110)</f>
        <v>0</v>
      </c>
      <c r="L1107" s="9"/>
    </row>
    <row r="1108" spans="1:12" x14ac:dyDescent="0.25">
      <c r="A1108" s="8"/>
      <c r="B1108" s="8"/>
      <c r="C1108" s="4" t="s">
        <v>7</v>
      </c>
      <c r="D1108" s="5" t="s">
        <v>167</v>
      </c>
      <c r="E1108" s="7" t="s">
        <v>168</v>
      </c>
      <c r="F1108" s="10"/>
      <c r="G1108" s="10"/>
      <c r="H1108" s="10"/>
      <c r="I1108" s="10"/>
      <c r="J1108" s="10"/>
      <c r="K1108" s="10"/>
      <c r="L1108" s="9"/>
    </row>
    <row r="1109" spans="1:12" x14ac:dyDescent="0.25">
      <c r="A1109" s="8"/>
      <c r="B1109" s="8"/>
      <c r="C1109" s="8"/>
      <c r="D1109" s="5" t="s">
        <v>169</v>
      </c>
      <c r="E1109" s="7" t="s">
        <v>170</v>
      </c>
      <c r="F1109" s="10"/>
      <c r="G1109" s="10"/>
      <c r="H1109" s="10"/>
      <c r="I1109" s="10"/>
      <c r="J1109" s="10"/>
      <c r="K1109" s="10"/>
      <c r="L1109" s="9"/>
    </row>
    <row r="1110" spans="1:12" x14ac:dyDescent="0.25">
      <c r="A1110" s="8"/>
      <c r="B1110" s="8"/>
      <c r="C1110" s="8"/>
      <c r="D1110" s="5" t="s">
        <v>171</v>
      </c>
      <c r="E1110" s="7" t="s">
        <v>172</v>
      </c>
      <c r="F1110" s="10"/>
      <c r="G1110" s="10"/>
      <c r="H1110" s="10"/>
      <c r="I1110" s="10"/>
      <c r="J1110" s="10"/>
      <c r="K1110" s="10"/>
      <c r="L1110" s="9"/>
    </row>
    <row r="1111" spans="1:12" x14ac:dyDescent="0.25">
      <c r="A1111" s="8"/>
      <c r="B1111" s="8"/>
      <c r="C1111" s="91" t="s">
        <v>173</v>
      </c>
      <c r="D1111" s="92" t="s">
        <v>173</v>
      </c>
      <c r="E1111" s="7" t="s">
        <v>174</v>
      </c>
      <c r="F1111" s="10"/>
      <c r="G1111" s="10"/>
      <c r="H1111" s="10"/>
      <c r="I1111" s="10"/>
      <c r="J1111" s="10"/>
      <c r="K1111" s="24">
        <f>J1111*0.08</f>
        <v>0</v>
      </c>
      <c r="L1111" s="9"/>
    </row>
    <row r="1112" spans="1:12" x14ac:dyDescent="0.25">
      <c r="A1112" s="8"/>
      <c r="B1112" s="8"/>
      <c r="C1112" s="91" t="s">
        <v>175</v>
      </c>
      <c r="D1112" s="92" t="s">
        <v>175</v>
      </c>
      <c r="E1112" s="7" t="s">
        <v>176</v>
      </c>
      <c r="F1112" s="10"/>
      <c r="G1112" s="10"/>
      <c r="H1112" s="10"/>
      <c r="I1112" s="10"/>
      <c r="J1112" s="10"/>
      <c r="K1112" s="24">
        <f>J1112*0.12</f>
        <v>0</v>
      </c>
      <c r="L1112" s="9"/>
    </row>
    <row r="1113" spans="1:12" x14ac:dyDescent="0.25">
      <c r="A1113" s="8"/>
      <c r="B1113" s="8"/>
      <c r="C1113" s="91" t="s">
        <v>177</v>
      </c>
      <c r="D1113" s="92" t="s">
        <v>177</v>
      </c>
      <c r="E1113" s="7" t="s">
        <v>178</v>
      </c>
      <c r="F1113" s="10"/>
      <c r="G1113" s="10"/>
      <c r="H1113" s="10"/>
      <c r="I1113" s="10"/>
      <c r="J1113" s="10"/>
      <c r="K1113" s="10"/>
      <c r="L1113" s="9"/>
    </row>
    <row r="1114" spans="1:12" x14ac:dyDescent="0.25">
      <c r="A1114" s="8"/>
      <c r="B1114" s="91" t="s">
        <v>179</v>
      </c>
      <c r="C1114" s="92" t="s">
        <v>179</v>
      </c>
      <c r="D1114" s="92" t="s">
        <v>179</v>
      </c>
      <c r="E1114" s="7" t="s">
        <v>180</v>
      </c>
      <c r="F1114" s="9"/>
      <c r="G1114" s="9"/>
      <c r="H1114" s="9"/>
      <c r="I1114" s="9"/>
      <c r="J1114" s="9"/>
      <c r="K1114" s="10"/>
      <c r="L1114" s="9"/>
    </row>
    <row r="1115" spans="1:12" x14ac:dyDescent="0.25">
      <c r="A1115" s="8"/>
      <c r="B1115" s="91" t="s">
        <v>181</v>
      </c>
      <c r="C1115" s="92" t="s">
        <v>181</v>
      </c>
      <c r="D1115" s="92" t="s">
        <v>181</v>
      </c>
      <c r="E1115" s="7" t="s">
        <v>182</v>
      </c>
      <c r="F1115" s="9"/>
      <c r="G1115" s="9"/>
      <c r="H1115" s="9"/>
      <c r="I1115" s="9"/>
      <c r="J1115" s="9"/>
      <c r="K1115" s="10"/>
      <c r="L1115" s="9"/>
    </row>
    <row r="1116" spans="1:12" x14ac:dyDescent="0.25">
      <c r="A1116" s="93" t="s">
        <v>183</v>
      </c>
      <c r="B1116" s="94" t="s">
        <v>183</v>
      </c>
      <c r="C1116" s="94" t="s">
        <v>183</v>
      </c>
      <c r="D1116" s="94" t="s">
        <v>183</v>
      </c>
      <c r="E1116" s="7" t="s">
        <v>184</v>
      </c>
      <c r="F1116" s="9"/>
      <c r="G1116" s="9"/>
      <c r="H1116" s="9"/>
      <c r="I1116" s="9"/>
      <c r="J1116" s="9"/>
      <c r="K1116" s="24">
        <f>SUM(K1117:K1121)</f>
        <v>0</v>
      </c>
      <c r="L1116" s="9"/>
    </row>
    <row r="1117" spans="1:12" x14ac:dyDescent="0.25">
      <c r="A1117" s="4" t="s">
        <v>7</v>
      </c>
      <c r="B1117" s="91" t="s">
        <v>185</v>
      </c>
      <c r="C1117" s="92" t="s">
        <v>185</v>
      </c>
      <c r="D1117" s="92" t="s">
        <v>185</v>
      </c>
      <c r="E1117" s="7" t="s">
        <v>186</v>
      </c>
      <c r="F1117" s="9"/>
      <c r="G1117" s="9"/>
      <c r="H1117" s="9"/>
      <c r="I1117" s="9"/>
      <c r="J1117" s="9"/>
      <c r="K1117" s="10"/>
      <c r="L1117" s="9"/>
    </row>
    <row r="1118" spans="1:12" x14ac:dyDescent="0.25">
      <c r="A1118" s="8"/>
      <c r="B1118" s="91" t="s">
        <v>187</v>
      </c>
      <c r="C1118" s="92" t="s">
        <v>187</v>
      </c>
      <c r="D1118" s="92" t="s">
        <v>187</v>
      </c>
      <c r="E1118" s="7" t="s">
        <v>188</v>
      </c>
      <c r="F1118" s="9"/>
      <c r="G1118" s="9"/>
      <c r="H1118" s="9"/>
      <c r="I1118" s="9"/>
      <c r="J1118" s="9"/>
      <c r="K1118" s="10"/>
      <c r="L1118" s="9"/>
    </row>
    <row r="1119" spans="1:12" x14ac:dyDescent="0.25">
      <c r="A1119" s="8"/>
      <c r="B1119" s="91" t="s">
        <v>189</v>
      </c>
      <c r="C1119" s="92" t="s">
        <v>189</v>
      </c>
      <c r="D1119" s="92" t="s">
        <v>189</v>
      </c>
      <c r="E1119" s="7" t="s">
        <v>190</v>
      </c>
      <c r="F1119" s="9"/>
      <c r="G1119" s="9"/>
      <c r="H1119" s="9"/>
      <c r="I1119" s="9"/>
      <c r="J1119" s="9"/>
      <c r="K1119" s="10"/>
      <c r="L1119" s="9"/>
    </row>
    <row r="1120" spans="1:12" x14ac:dyDescent="0.25">
      <c r="A1120" s="8"/>
      <c r="B1120" s="91" t="s">
        <v>191</v>
      </c>
      <c r="C1120" s="92" t="s">
        <v>191</v>
      </c>
      <c r="D1120" s="92" t="s">
        <v>191</v>
      </c>
      <c r="E1120" s="7" t="s">
        <v>192</v>
      </c>
      <c r="F1120" s="9"/>
      <c r="G1120" s="9"/>
      <c r="H1120" s="9"/>
      <c r="I1120" s="9"/>
      <c r="J1120" s="9"/>
      <c r="K1120" s="10"/>
      <c r="L1120" s="9"/>
    </row>
    <row r="1121" spans="1:12" x14ac:dyDescent="0.25">
      <c r="A1121" s="8"/>
      <c r="B1121" s="91" t="s">
        <v>193</v>
      </c>
      <c r="C1121" s="92" t="s">
        <v>193</v>
      </c>
      <c r="D1121" s="92" t="s">
        <v>193</v>
      </c>
      <c r="E1121" s="7" t="s">
        <v>194</v>
      </c>
      <c r="F1121" s="9"/>
      <c r="G1121" s="9"/>
      <c r="H1121" s="9"/>
      <c r="I1121" s="9"/>
      <c r="J1121" s="9"/>
      <c r="K1121" s="10"/>
      <c r="L1121" s="9"/>
    </row>
    <row r="1123" spans="1:12" x14ac:dyDescent="0.25">
      <c r="A1123" s="3" t="s">
        <v>96</v>
      </c>
      <c r="B1123" t="s">
        <v>216</v>
      </c>
    </row>
    <row r="1124" spans="1:12" x14ac:dyDescent="0.25">
      <c r="A1124" s="95" t="s">
        <v>16</v>
      </c>
      <c r="B1124" s="96" t="s">
        <v>16</v>
      </c>
      <c r="C1124" s="96" t="s">
        <v>16</v>
      </c>
      <c r="D1124" s="96" t="s">
        <v>16</v>
      </c>
      <c r="E1124" s="97" t="s">
        <v>16</v>
      </c>
      <c r="F1124" s="104" t="s">
        <v>98</v>
      </c>
      <c r="G1124" s="105" t="s">
        <v>98</v>
      </c>
      <c r="H1124" s="105" t="s">
        <v>98</v>
      </c>
      <c r="I1124" s="105" t="s">
        <v>98</v>
      </c>
      <c r="J1124" s="105" t="s">
        <v>98</v>
      </c>
      <c r="K1124" s="41" t="s">
        <v>99</v>
      </c>
      <c r="L1124" s="41" t="s">
        <v>100</v>
      </c>
    </row>
    <row r="1125" spans="1:12" x14ac:dyDescent="0.25">
      <c r="A1125" s="98" t="s">
        <v>16</v>
      </c>
      <c r="B1125" s="99" t="s">
        <v>16</v>
      </c>
      <c r="C1125" s="99" t="s">
        <v>16</v>
      </c>
      <c r="D1125" s="99" t="s">
        <v>16</v>
      </c>
      <c r="E1125" s="100" t="s">
        <v>16</v>
      </c>
      <c r="F1125" s="104" t="s">
        <v>101</v>
      </c>
      <c r="G1125" s="105" t="s">
        <v>101</v>
      </c>
      <c r="H1125" s="104" t="s">
        <v>102</v>
      </c>
      <c r="I1125" s="105" t="s">
        <v>102</v>
      </c>
      <c r="J1125" s="41" t="s">
        <v>103</v>
      </c>
      <c r="K1125" s="45"/>
      <c r="L1125" s="45"/>
    </row>
    <row r="1126" spans="1:12" x14ac:dyDescent="0.25">
      <c r="A1126" s="98" t="s">
        <v>16</v>
      </c>
      <c r="B1126" s="99" t="s">
        <v>16</v>
      </c>
      <c r="C1126" s="99" t="s">
        <v>16</v>
      </c>
      <c r="D1126" s="99" t="s">
        <v>16</v>
      </c>
      <c r="E1126" s="100" t="s">
        <v>16</v>
      </c>
      <c r="F1126" s="41" t="s">
        <v>104</v>
      </c>
      <c r="G1126" s="41" t="s">
        <v>105</v>
      </c>
      <c r="H1126" s="41" t="s">
        <v>104</v>
      </c>
      <c r="I1126" s="41" t="s">
        <v>105</v>
      </c>
      <c r="J1126" s="45"/>
      <c r="K1126" s="45"/>
      <c r="L1126" s="45"/>
    </row>
    <row r="1127" spans="1:12" x14ac:dyDescent="0.25">
      <c r="A1127" s="101" t="s">
        <v>16</v>
      </c>
      <c r="B1127" s="102" t="s">
        <v>16</v>
      </c>
      <c r="C1127" s="102" t="s">
        <v>16</v>
      </c>
      <c r="D1127" s="102" t="s">
        <v>16</v>
      </c>
      <c r="E1127" s="103" t="s">
        <v>16</v>
      </c>
      <c r="F1127" s="7" t="s">
        <v>106</v>
      </c>
      <c r="G1127" s="7" t="s">
        <v>107</v>
      </c>
      <c r="H1127" s="7" t="s">
        <v>108</v>
      </c>
      <c r="I1127" s="7" t="s">
        <v>109</v>
      </c>
      <c r="J1127" s="7" t="s">
        <v>110</v>
      </c>
      <c r="K1127" s="7" t="s">
        <v>111</v>
      </c>
      <c r="L1127" s="7" t="s">
        <v>112</v>
      </c>
    </row>
    <row r="1128" spans="1:12" x14ac:dyDescent="0.25">
      <c r="A1128" s="93" t="s">
        <v>113</v>
      </c>
      <c r="B1128" s="94" t="s">
        <v>113</v>
      </c>
      <c r="C1128" s="94" t="s">
        <v>113</v>
      </c>
      <c r="D1128" s="94" t="s">
        <v>113</v>
      </c>
      <c r="E1128" s="7" t="s">
        <v>106</v>
      </c>
      <c r="F1128" s="9"/>
      <c r="G1128" s="9"/>
      <c r="H1128" s="9"/>
      <c r="I1128" s="9"/>
      <c r="J1128" s="9"/>
      <c r="K1128" s="24">
        <f>SUM(K1129,K1155,K1167)</f>
        <v>0</v>
      </c>
      <c r="L1128" s="24">
        <f>K1128*12.5</f>
        <v>0</v>
      </c>
    </row>
    <row r="1129" spans="1:12" x14ac:dyDescent="0.25">
      <c r="A1129" s="93" t="s">
        <v>114</v>
      </c>
      <c r="B1129" s="94" t="s">
        <v>114</v>
      </c>
      <c r="C1129" s="94" t="s">
        <v>114</v>
      </c>
      <c r="D1129" s="94" t="s">
        <v>114</v>
      </c>
      <c r="E1129" s="7" t="s">
        <v>115</v>
      </c>
      <c r="F1129" s="9"/>
      <c r="G1129" s="9"/>
      <c r="H1129" s="9"/>
      <c r="I1129" s="9"/>
      <c r="J1129" s="9"/>
      <c r="K1129" s="24">
        <f>K1132+K1151</f>
        <v>0</v>
      </c>
      <c r="L1129" s="9"/>
    </row>
    <row r="1130" spans="1:12" x14ac:dyDescent="0.25">
      <c r="A1130" s="4" t="s">
        <v>7</v>
      </c>
      <c r="B1130" s="91" t="s">
        <v>116</v>
      </c>
      <c r="C1130" s="92" t="s">
        <v>116</v>
      </c>
      <c r="D1130" s="92" t="s">
        <v>116</v>
      </c>
      <c r="E1130" s="7" t="s">
        <v>117</v>
      </c>
      <c r="F1130" s="10"/>
      <c r="G1130" s="10"/>
      <c r="H1130" s="9"/>
      <c r="I1130" s="9"/>
      <c r="J1130" s="9"/>
      <c r="K1130" s="9"/>
      <c r="L1130" s="9"/>
    </row>
    <row r="1131" spans="1:12" x14ac:dyDescent="0.25">
      <c r="A1131" s="8"/>
      <c r="B1131" s="91" t="s">
        <v>118</v>
      </c>
      <c r="C1131" s="92" t="s">
        <v>118</v>
      </c>
      <c r="D1131" s="92" t="s">
        <v>118</v>
      </c>
      <c r="E1131" s="7" t="s">
        <v>119</v>
      </c>
      <c r="F1131" s="10"/>
      <c r="G1131" s="10"/>
      <c r="H1131" s="9"/>
      <c r="I1131" s="9"/>
      <c r="J1131" s="9"/>
      <c r="K1131" s="9"/>
      <c r="L1131" s="9"/>
    </row>
    <row r="1132" spans="1:12" x14ac:dyDescent="0.25">
      <c r="A1132" s="8"/>
      <c r="B1132" s="91" t="s">
        <v>120</v>
      </c>
      <c r="C1132" s="92" t="s">
        <v>120</v>
      </c>
      <c r="D1132" s="92" t="s">
        <v>120</v>
      </c>
      <c r="E1132" s="7" t="s">
        <v>107</v>
      </c>
      <c r="F1132" s="24">
        <f>F1133+F1138+F1142</f>
        <v>0</v>
      </c>
      <c r="G1132" s="24">
        <f>G1133+G1138+G1142</f>
        <v>0</v>
      </c>
      <c r="H1132" s="24">
        <f t="shared" ref="H1132" si="102">H1133+H1138+H1142</f>
        <v>0</v>
      </c>
      <c r="I1132" s="24">
        <f t="shared" ref="I1132" si="103">I1133+I1138+I1142</f>
        <v>0</v>
      </c>
      <c r="J1132" s="10"/>
      <c r="K1132" s="10"/>
      <c r="L1132" s="9"/>
    </row>
    <row r="1133" spans="1:12" x14ac:dyDescent="0.25">
      <c r="A1133" s="8"/>
      <c r="B1133" s="4" t="s">
        <v>7</v>
      </c>
      <c r="C1133" s="91" t="s">
        <v>121</v>
      </c>
      <c r="D1133" s="92" t="s">
        <v>121</v>
      </c>
      <c r="E1133" s="7" t="s">
        <v>108</v>
      </c>
      <c r="F1133" s="10"/>
      <c r="G1133" s="10"/>
      <c r="H1133" s="24">
        <f>SUM(H1134:H1137)</f>
        <v>0</v>
      </c>
      <c r="I1133" s="24">
        <f>SUM(I1134:I1137)</f>
        <v>0</v>
      </c>
      <c r="J1133" s="9"/>
      <c r="K1133" s="9"/>
      <c r="L1133" s="9"/>
    </row>
    <row r="1134" spans="1:12" x14ac:dyDescent="0.25">
      <c r="A1134" s="8"/>
      <c r="B1134" s="8"/>
      <c r="C1134" s="4" t="s">
        <v>7</v>
      </c>
      <c r="D1134" s="5" t="s">
        <v>122</v>
      </c>
      <c r="E1134" s="7" t="s">
        <v>109</v>
      </c>
      <c r="F1134" s="9"/>
      <c r="G1134" s="9"/>
      <c r="H1134" s="10"/>
      <c r="I1134" s="10"/>
      <c r="J1134" s="9"/>
      <c r="K1134" s="9"/>
      <c r="L1134" s="9"/>
    </row>
    <row r="1135" spans="1:12" x14ac:dyDescent="0.25">
      <c r="A1135" s="8"/>
      <c r="B1135" s="8"/>
      <c r="C1135" s="8"/>
      <c r="D1135" s="5" t="s">
        <v>123</v>
      </c>
      <c r="E1135" s="7" t="s">
        <v>110</v>
      </c>
      <c r="F1135" s="9"/>
      <c r="G1135" s="9"/>
      <c r="H1135" s="10"/>
      <c r="I1135" s="10"/>
      <c r="J1135" s="9"/>
      <c r="K1135" s="9"/>
      <c r="L1135" s="9"/>
    </row>
    <row r="1136" spans="1:12" x14ac:dyDescent="0.25">
      <c r="A1136" s="8"/>
      <c r="B1136" s="8"/>
      <c r="C1136" s="8"/>
      <c r="D1136" s="5" t="s">
        <v>124</v>
      </c>
      <c r="E1136" s="7" t="s">
        <v>111</v>
      </c>
      <c r="F1136" s="9"/>
      <c r="G1136" s="9"/>
      <c r="H1136" s="10"/>
      <c r="I1136" s="10"/>
      <c r="J1136" s="9"/>
      <c r="K1136" s="9"/>
      <c r="L1136" s="9"/>
    </row>
    <row r="1137" spans="1:12" x14ac:dyDescent="0.25">
      <c r="A1137" s="8"/>
      <c r="B1137" s="8"/>
      <c r="C1137" s="8"/>
      <c r="D1137" s="5" t="s">
        <v>125</v>
      </c>
      <c r="E1137" s="7" t="s">
        <v>112</v>
      </c>
      <c r="F1137" s="9"/>
      <c r="G1137" s="9"/>
      <c r="H1137" s="10"/>
      <c r="I1137" s="10"/>
      <c r="J1137" s="9"/>
      <c r="K1137" s="9"/>
      <c r="L1137" s="9"/>
    </row>
    <row r="1138" spans="1:12" x14ac:dyDescent="0.25">
      <c r="A1138" s="8"/>
      <c r="B1138" s="8"/>
      <c r="C1138" s="91" t="s">
        <v>126</v>
      </c>
      <c r="D1138" s="92" t="s">
        <v>126</v>
      </c>
      <c r="E1138" s="7" t="s">
        <v>127</v>
      </c>
      <c r="F1138" s="10"/>
      <c r="G1138" s="10"/>
      <c r="H1138" s="24">
        <f>SUM(H1139:H1141)</f>
        <v>0</v>
      </c>
      <c r="I1138" s="24">
        <f>SUM(I1139:I1141)</f>
        <v>0</v>
      </c>
      <c r="J1138" s="9"/>
      <c r="K1138" s="9"/>
      <c r="L1138" s="9"/>
    </row>
    <row r="1139" spans="1:12" x14ac:dyDescent="0.25">
      <c r="A1139" s="8"/>
      <c r="B1139" s="8"/>
      <c r="C1139" s="4" t="s">
        <v>7</v>
      </c>
      <c r="D1139" s="5" t="s">
        <v>128</v>
      </c>
      <c r="E1139" s="7" t="s">
        <v>129</v>
      </c>
      <c r="F1139" s="9"/>
      <c r="G1139" s="9"/>
      <c r="H1139" s="10"/>
      <c r="I1139" s="10"/>
      <c r="J1139" s="9"/>
      <c r="K1139" s="9"/>
      <c r="L1139" s="9"/>
    </row>
    <row r="1140" spans="1:12" x14ac:dyDescent="0.25">
      <c r="A1140" s="8"/>
      <c r="B1140" s="8"/>
      <c r="C1140" s="8"/>
      <c r="D1140" s="5" t="s">
        <v>130</v>
      </c>
      <c r="E1140" s="7" t="s">
        <v>131</v>
      </c>
      <c r="F1140" s="9"/>
      <c r="G1140" s="9"/>
      <c r="H1140" s="10"/>
      <c r="I1140" s="10"/>
      <c r="J1140" s="9"/>
      <c r="K1140" s="9"/>
      <c r="L1140" s="9"/>
    </row>
    <row r="1141" spans="1:12" x14ac:dyDescent="0.25">
      <c r="A1141" s="8"/>
      <c r="B1141" s="8"/>
      <c r="C1141" s="8"/>
      <c r="D1141" s="5" t="s">
        <v>132</v>
      </c>
      <c r="E1141" s="7" t="s">
        <v>133</v>
      </c>
      <c r="F1141" s="9"/>
      <c r="G1141" s="9"/>
      <c r="H1141" s="10"/>
      <c r="I1141" s="10"/>
      <c r="J1141" s="9"/>
      <c r="K1141" s="9"/>
      <c r="L1141" s="9"/>
    </row>
    <row r="1142" spans="1:12" x14ac:dyDescent="0.25">
      <c r="A1142" s="8"/>
      <c r="B1142" s="8"/>
      <c r="C1142" s="91" t="s">
        <v>134</v>
      </c>
      <c r="D1142" s="92" t="s">
        <v>134</v>
      </c>
      <c r="E1142" s="7" t="s">
        <v>135</v>
      </c>
      <c r="F1142" s="10"/>
      <c r="G1142" s="10"/>
      <c r="H1142" s="24">
        <f>SUM(H1143:H1150)</f>
        <v>0</v>
      </c>
      <c r="I1142" s="24">
        <f>SUM(I1143:I1150)</f>
        <v>0</v>
      </c>
      <c r="J1142" s="9"/>
      <c r="K1142" s="9"/>
      <c r="L1142" s="9"/>
    </row>
    <row r="1143" spans="1:12" x14ac:dyDescent="0.25">
      <c r="A1143" s="8"/>
      <c r="B1143" s="8"/>
      <c r="C1143" s="4" t="s">
        <v>7</v>
      </c>
      <c r="D1143" s="5" t="s">
        <v>136</v>
      </c>
      <c r="E1143" s="7" t="s">
        <v>137</v>
      </c>
      <c r="F1143" s="9"/>
      <c r="G1143" s="9"/>
      <c r="H1143" s="10"/>
      <c r="I1143" s="10"/>
      <c r="J1143" s="9"/>
      <c r="K1143" s="9"/>
      <c r="L1143" s="9"/>
    </row>
    <row r="1144" spans="1:12" x14ac:dyDescent="0.25">
      <c r="A1144" s="8"/>
      <c r="B1144" s="8"/>
      <c r="C1144" s="8"/>
      <c r="D1144" s="5" t="s">
        <v>138</v>
      </c>
      <c r="E1144" s="7" t="s">
        <v>139</v>
      </c>
      <c r="F1144" s="9"/>
      <c r="G1144" s="9"/>
      <c r="H1144" s="10"/>
      <c r="I1144" s="10"/>
      <c r="J1144" s="9"/>
      <c r="K1144" s="9"/>
      <c r="L1144" s="9"/>
    </row>
    <row r="1145" spans="1:12" x14ac:dyDescent="0.25">
      <c r="A1145" s="8"/>
      <c r="B1145" s="8"/>
      <c r="C1145" s="8"/>
      <c r="D1145" s="5" t="s">
        <v>140</v>
      </c>
      <c r="E1145" s="7" t="s">
        <v>141</v>
      </c>
      <c r="F1145" s="9"/>
      <c r="G1145" s="9"/>
      <c r="H1145" s="10"/>
      <c r="I1145" s="10"/>
      <c r="J1145" s="9"/>
      <c r="K1145" s="9"/>
      <c r="L1145" s="9"/>
    </row>
    <row r="1146" spans="1:12" x14ac:dyDescent="0.25">
      <c r="A1146" s="8"/>
      <c r="B1146" s="8"/>
      <c r="C1146" s="8"/>
      <c r="D1146" s="5" t="s">
        <v>142</v>
      </c>
      <c r="E1146" s="7" t="s">
        <v>143</v>
      </c>
      <c r="F1146" s="9"/>
      <c r="G1146" s="9"/>
      <c r="H1146" s="10"/>
      <c r="I1146" s="10"/>
      <c r="J1146" s="9"/>
      <c r="K1146" s="9"/>
      <c r="L1146" s="9"/>
    </row>
    <row r="1147" spans="1:12" x14ac:dyDescent="0.25">
      <c r="A1147" s="8"/>
      <c r="B1147" s="8"/>
      <c r="C1147" s="8"/>
      <c r="D1147" s="5" t="s">
        <v>144</v>
      </c>
      <c r="E1147" s="7" t="s">
        <v>145</v>
      </c>
      <c r="F1147" s="9"/>
      <c r="G1147" s="9"/>
      <c r="H1147" s="10"/>
      <c r="I1147" s="10"/>
      <c r="J1147" s="9"/>
      <c r="K1147" s="9"/>
      <c r="L1147" s="9"/>
    </row>
    <row r="1148" spans="1:12" x14ac:dyDescent="0.25">
      <c r="A1148" s="8"/>
      <c r="B1148" s="8"/>
      <c r="C1148" s="8"/>
      <c r="D1148" s="5" t="s">
        <v>146</v>
      </c>
      <c r="E1148" s="7" t="s">
        <v>147</v>
      </c>
      <c r="F1148" s="9"/>
      <c r="G1148" s="9"/>
      <c r="H1148" s="10"/>
      <c r="I1148" s="10"/>
      <c r="J1148" s="9"/>
      <c r="K1148" s="9"/>
      <c r="L1148" s="9"/>
    </row>
    <row r="1149" spans="1:12" x14ac:dyDescent="0.25">
      <c r="A1149" s="8"/>
      <c r="B1149" s="8"/>
      <c r="C1149" s="8"/>
      <c r="D1149" s="5" t="s">
        <v>148</v>
      </c>
      <c r="E1149" s="7" t="s">
        <v>149</v>
      </c>
      <c r="F1149" s="9"/>
      <c r="G1149" s="9"/>
      <c r="H1149" s="10"/>
      <c r="I1149" s="10"/>
      <c r="J1149" s="9"/>
      <c r="K1149" s="9"/>
      <c r="L1149" s="9"/>
    </row>
    <row r="1150" spans="1:12" x14ac:dyDescent="0.25">
      <c r="A1150" s="8"/>
      <c r="B1150" s="8"/>
      <c r="C1150" s="8"/>
      <c r="D1150" s="5" t="s">
        <v>150</v>
      </c>
      <c r="E1150" s="7" t="s">
        <v>151</v>
      </c>
      <c r="F1150" s="9"/>
      <c r="G1150" s="9"/>
      <c r="H1150" s="10"/>
      <c r="I1150" s="10"/>
      <c r="J1150" s="9"/>
      <c r="K1150" s="9"/>
      <c r="L1150" s="9"/>
    </row>
    <row r="1151" spans="1:12" x14ac:dyDescent="0.25">
      <c r="A1151" s="8"/>
      <c r="B1151" s="91" t="s">
        <v>152</v>
      </c>
      <c r="C1151" s="92" t="s">
        <v>152</v>
      </c>
      <c r="D1151" s="92" t="s">
        <v>152</v>
      </c>
      <c r="E1151" s="7" t="s">
        <v>153</v>
      </c>
      <c r="F1151" s="10"/>
      <c r="G1151" s="10"/>
      <c r="H1151" s="10"/>
      <c r="I1151" s="10"/>
      <c r="J1151" s="10"/>
      <c r="K1151" s="10"/>
      <c r="L1151" s="9"/>
    </row>
    <row r="1152" spans="1:12" x14ac:dyDescent="0.25">
      <c r="A1152" s="8"/>
      <c r="B1152" s="4" t="s">
        <v>7</v>
      </c>
      <c r="C1152" s="91" t="s">
        <v>121</v>
      </c>
      <c r="D1152" s="92" t="s">
        <v>121</v>
      </c>
      <c r="E1152" s="7" t="s">
        <v>154</v>
      </c>
      <c r="F1152" s="10"/>
      <c r="G1152" s="10"/>
      <c r="H1152" s="10"/>
      <c r="I1152" s="10"/>
      <c r="J1152" s="9"/>
      <c r="K1152" s="9"/>
      <c r="L1152" s="9"/>
    </row>
    <row r="1153" spans="1:12" x14ac:dyDescent="0.25">
      <c r="A1153" s="8"/>
      <c r="B1153" s="8"/>
      <c r="C1153" s="91" t="s">
        <v>155</v>
      </c>
      <c r="D1153" s="92" t="s">
        <v>155</v>
      </c>
      <c r="E1153" s="7" t="s">
        <v>156</v>
      </c>
      <c r="F1153" s="10"/>
      <c r="G1153" s="10"/>
      <c r="H1153" s="10"/>
      <c r="I1153" s="10"/>
      <c r="J1153" s="9"/>
      <c r="K1153" s="9"/>
      <c r="L1153" s="9"/>
    </row>
    <row r="1154" spans="1:12" x14ac:dyDescent="0.25">
      <c r="A1154" s="8"/>
      <c r="B1154" s="8"/>
      <c r="C1154" s="91" t="s">
        <v>157</v>
      </c>
      <c r="D1154" s="92" t="s">
        <v>157</v>
      </c>
      <c r="E1154" s="7" t="s">
        <v>158</v>
      </c>
      <c r="F1154" s="10"/>
      <c r="G1154" s="10"/>
      <c r="H1154" s="10"/>
      <c r="I1154" s="10"/>
      <c r="J1154" s="9"/>
      <c r="K1154" s="9"/>
      <c r="L1154" s="9"/>
    </row>
    <row r="1155" spans="1:12" x14ac:dyDescent="0.25">
      <c r="A1155" s="93" t="s">
        <v>159</v>
      </c>
      <c r="B1155" s="94" t="s">
        <v>159</v>
      </c>
      <c r="C1155" s="94" t="s">
        <v>159</v>
      </c>
      <c r="D1155" s="94" t="s">
        <v>159</v>
      </c>
      <c r="E1155" s="7" t="s">
        <v>160</v>
      </c>
      <c r="F1155" s="10"/>
      <c r="G1155" s="10"/>
      <c r="H1155" s="10"/>
      <c r="I1155" s="10"/>
      <c r="J1155" s="9"/>
      <c r="K1155" s="24">
        <f>SUM(K1156,K1165:K1166)</f>
        <v>0</v>
      </c>
      <c r="L1155" s="9"/>
    </row>
    <row r="1156" spans="1:12" x14ac:dyDescent="0.25">
      <c r="A1156" s="4" t="s">
        <v>7</v>
      </c>
      <c r="B1156" s="91" t="s">
        <v>161</v>
      </c>
      <c r="C1156" s="92" t="s">
        <v>161</v>
      </c>
      <c r="D1156" s="92" t="s">
        <v>161</v>
      </c>
      <c r="E1156" s="7" t="s">
        <v>162</v>
      </c>
      <c r="F1156" s="9"/>
      <c r="G1156" s="9"/>
      <c r="H1156" s="9"/>
      <c r="I1156" s="9"/>
      <c r="J1156" s="9"/>
      <c r="K1156" s="24">
        <f>SUM(K1157:K1158,K1162:K1164)</f>
        <v>0</v>
      </c>
      <c r="L1156" s="9"/>
    </row>
    <row r="1157" spans="1:12" x14ac:dyDescent="0.25">
      <c r="A1157" s="8"/>
      <c r="B1157" s="4" t="s">
        <v>7</v>
      </c>
      <c r="C1157" s="91" t="s">
        <v>163</v>
      </c>
      <c r="D1157" s="92" t="s">
        <v>163</v>
      </c>
      <c r="E1157" s="7" t="s">
        <v>164</v>
      </c>
      <c r="F1157" s="10"/>
      <c r="G1157" s="10"/>
      <c r="H1157" s="10"/>
      <c r="I1157" s="10"/>
      <c r="J1157" s="10"/>
      <c r="K1157" s="10"/>
      <c r="L1157" s="9"/>
    </row>
    <row r="1158" spans="1:12" x14ac:dyDescent="0.25">
      <c r="A1158" s="8"/>
      <c r="B1158" s="8"/>
      <c r="C1158" s="91" t="s">
        <v>165</v>
      </c>
      <c r="D1158" s="92" t="s">
        <v>165</v>
      </c>
      <c r="E1158" s="7" t="s">
        <v>166</v>
      </c>
      <c r="F1158" s="10"/>
      <c r="G1158" s="10"/>
      <c r="H1158" s="10"/>
      <c r="I1158" s="10"/>
      <c r="J1158" s="10"/>
      <c r="K1158" s="24">
        <f>SUM(K1159:K1161)</f>
        <v>0</v>
      </c>
      <c r="L1158" s="9"/>
    </row>
    <row r="1159" spans="1:12" x14ac:dyDescent="0.25">
      <c r="A1159" s="8"/>
      <c r="B1159" s="8"/>
      <c r="C1159" s="4" t="s">
        <v>7</v>
      </c>
      <c r="D1159" s="5" t="s">
        <v>167</v>
      </c>
      <c r="E1159" s="7" t="s">
        <v>168</v>
      </c>
      <c r="F1159" s="10"/>
      <c r="G1159" s="10"/>
      <c r="H1159" s="10"/>
      <c r="I1159" s="10"/>
      <c r="J1159" s="10"/>
      <c r="K1159" s="10"/>
      <c r="L1159" s="9"/>
    </row>
    <row r="1160" spans="1:12" x14ac:dyDescent="0.25">
      <c r="A1160" s="8"/>
      <c r="B1160" s="8"/>
      <c r="C1160" s="8"/>
      <c r="D1160" s="5" t="s">
        <v>169</v>
      </c>
      <c r="E1160" s="7" t="s">
        <v>170</v>
      </c>
      <c r="F1160" s="10"/>
      <c r="G1160" s="10"/>
      <c r="H1160" s="10"/>
      <c r="I1160" s="10"/>
      <c r="J1160" s="10"/>
      <c r="K1160" s="10"/>
      <c r="L1160" s="9"/>
    </row>
    <row r="1161" spans="1:12" x14ac:dyDescent="0.25">
      <c r="A1161" s="8"/>
      <c r="B1161" s="8"/>
      <c r="C1161" s="8"/>
      <c r="D1161" s="5" t="s">
        <v>171</v>
      </c>
      <c r="E1161" s="7" t="s">
        <v>172</v>
      </c>
      <c r="F1161" s="10"/>
      <c r="G1161" s="10"/>
      <c r="H1161" s="10"/>
      <c r="I1161" s="10"/>
      <c r="J1161" s="10"/>
      <c r="K1161" s="10"/>
      <c r="L1161" s="9"/>
    </row>
    <row r="1162" spans="1:12" x14ac:dyDescent="0.25">
      <c r="A1162" s="8"/>
      <c r="B1162" s="8"/>
      <c r="C1162" s="91" t="s">
        <v>173</v>
      </c>
      <c r="D1162" s="92" t="s">
        <v>173</v>
      </c>
      <c r="E1162" s="7" t="s">
        <v>174</v>
      </c>
      <c r="F1162" s="10"/>
      <c r="G1162" s="10"/>
      <c r="H1162" s="10"/>
      <c r="I1162" s="10"/>
      <c r="J1162" s="10"/>
      <c r="K1162" s="24">
        <f>J1162*0.08</f>
        <v>0</v>
      </c>
      <c r="L1162" s="9"/>
    </row>
    <row r="1163" spans="1:12" x14ac:dyDescent="0.25">
      <c r="A1163" s="8"/>
      <c r="B1163" s="8"/>
      <c r="C1163" s="91" t="s">
        <v>175</v>
      </c>
      <c r="D1163" s="92" t="s">
        <v>175</v>
      </c>
      <c r="E1163" s="7" t="s">
        <v>176</v>
      </c>
      <c r="F1163" s="10"/>
      <c r="G1163" s="10"/>
      <c r="H1163" s="10"/>
      <c r="I1163" s="10"/>
      <c r="J1163" s="10"/>
      <c r="K1163" s="24">
        <f>J1163*0.12</f>
        <v>0</v>
      </c>
      <c r="L1163" s="9"/>
    </row>
    <row r="1164" spans="1:12" x14ac:dyDescent="0.25">
      <c r="A1164" s="8"/>
      <c r="B1164" s="8"/>
      <c r="C1164" s="91" t="s">
        <v>177</v>
      </c>
      <c r="D1164" s="92" t="s">
        <v>177</v>
      </c>
      <c r="E1164" s="7" t="s">
        <v>178</v>
      </c>
      <c r="F1164" s="10"/>
      <c r="G1164" s="10"/>
      <c r="H1164" s="10"/>
      <c r="I1164" s="10"/>
      <c r="J1164" s="10"/>
      <c r="K1164" s="10"/>
      <c r="L1164" s="9"/>
    </row>
    <row r="1165" spans="1:12" x14ac:dyDescent="0.25">
      <c r="A1165" s="8"/>
      <c r="B1165" s="91" t="s">
        <v>179</v>
      </c>
      <c r="C1165" s="92" t="s">
        <v>179</v>
      </c>
      <c r="D1165" s="92" t="s">
        <v>179</v>
      </c>
      <c r="E1165" s="7" t="s">
        <v>180</v>
      </c>
      <c r="F1165" s="9"/>
      <c r="G1165" s="9"/>
      <c r="H1165" s="9"/>
      <c r="I1165" s="9"/>
      <c r="J1165" s="9"/>
      <c r="K1165" s="10"/>
      <c r="L1165" s="9"/>
    </row>
    <row r="1166" spans="1:12" x14ac:dyDescent="0.25">
      <c r="A1166" s="8"/>
      <c r="B1166" s="91" t="s">
        <v>181</v>
      </c>
      <c r="C1166" s="92" t="s">
        <v>181</v>
      </c>
      <c r="D1166" s="92" t="s">
        <v>181</v>
      </c>
      <c r="E1166" s="7" t="s">
        <v>182</v>
      </c>
      <c r="F1166" s="9"/>
      <c r="G1166" s="9"/>
      <c r="H1166" s="9"/>
      <c r="I1166" s="9"/>
      <c r="J1166" s="9"/>
      <c r="K1166" s="10"/>
      <c r="L1166" s="9"/>
    </row>
    <row r="1167" spans="1:12" x14ac:dyDescent="0.25">
      <c r="A1167" s="93" t="s">
        <v>183</v>
      </c>
      <c r="B1167" s="94" t="s">
        <v>183</v>
      </c>
      <c r="C1167" s="94" t="s">
        <v>183</v>
      </c>
      <c r="D1167" s="94" t="s">
        <v>183</v>
      </c>
      <c r="E1167" s="7" t="s">
        <v>184</v>
      </c>
      <c r="F1167" s="9"/>
      <c r="G1167" s="9"/>
      <c r="H1167" s="9"/>
      <c r="I1167" s="9"/>
      <c r="J1167" s="9"/>
      <c r="K1167" s="24">
        <f>SUM(K1168:K1172)</f>
        <v>0</v>
      </c>
      <c r="L1167" s="9"/>
    </row>
    <row r="1168" spans="1:12" x14ac:dyDescent="0.25">
      <c r="A1168" s="4" t="s">
        <v>7</v>
      </c>
      <c r="B1168" s="91" t="s">
        <v>185</v>
      </c>
      <c r="C1168" s="92" t="s">
        <v>185</v>
      </c>
      <c r="D1168" s="92" t="s">
        <v>185</v>
      </c>
      <c r="E1168" s="7" t="s">
        <v>186</v>
      </c>
      <c r="F1168" s="9"/>
      <c r="G1168" s="9"/>
      <c r="H1168" s="9"/>
      <c r="I1168" s="9"/>
      <c r="J1168" s="9"/>
      <c r="K1168" s="10"/>
      <c r="L1168" s="9"/>
    </row>
    <row r="1169" spans="1:12" x14ac:dyDescent="0.25">
      <c r="A1169" s="8"/>
      <c r="B1169" s="91" t="s">
        <v>187</v>
      </c>
      <c r="C1169" s="92" t="s">
        <v>187</v>
      </c>
      <c r="D1169" s="92" t="s">
        <v>187</v>
      </c>
      <c r="E1169" s="7" t="s">
        <v>188</v>
      </c>
      <c r="F1169" s="9"/>
      <c r="G1169" s="9"/>
      <c r="H1169" s="9"/>
      <c r="I1169" s="9"/>
      <c r="J1169" s="9"/>
      <c r="K1169" s="10"/>
      <c r="L1169" s="9"/>
    </row>
    <row r="1170" spans="1:12" x14ac:dyDescent="0.25">
      <c r="A1170" s="8"/>
      <c r="B1170" s="91" t="s">
        <v>189</v>
      </c>
      <c r="C1170" s="92" t="s">
        <v>189</v>
      </c>
      <c r="D1170" s="92" t="s">
        <v>189</v>
      </c>
      <c r="E1170" s="7" t="s">
        <v>190</v>
      </c>
      <c r="F1170" s="9"/>
      <c r="G1170" s="9"/>
      <c r="H1170" s="9"/>
      <c r="I1170" s="9"/>
      <c r="J1170" s="9"/>
      <c r="K1170" s="10"/>
      <c r="L1170" s="9"/>
    </row>
    <row r="1171" spans="1:12" x14ac:dyDescent="0.25">
      <c r="A1171" s="8"/>
      <c r="B1171" s="91" t="s">
        <v>191</v>
      </c>
      <c r="C1171" s="92" t="s">
        <v>191</v>
      </c>
      <c r="D1171" s="92" t="s">
        <v>191</v>
      </c>
      <c r="E1171" s="7" t="s">
        <v>192</v>
      </c>
      <c r="F1171" s="9"/>
      <c r="G1171" s="9"/>
      <c r="H1171" s="9"/>
      <c r="I1171" s="9"/>
      <c r="J1171" s="9"/>
      <c r="K1171" s="10"/>
      <c r="L1171" s="9"/>
    </row>
    <row r="1172" spans="1:12" x14ac:dyDescent="0.25">
      <c r="A1172" s="8"/>
      <c r="B1172" s="91" t="s">
        <v>193</v>
      </c>
      <c r="C1172" s="92" t="s">
        <v>193</v>
      </c>
      <c r="D1172" s="92" t="s">
        <v>193</v>
      </c>
      <c r="E1172" s="7" t="s">
        <v>194</v>
      </c>
      <c r="F1172" s="9"/>
      <c r="G1172" s="9"/>
      <c r="H1172" s="9"/>
      <c r="I1172" s="9"/>
      <c r="J1172" s="9"/>
      <c r="K1172" s="10"/>
      <c r="L1172" s="9"/>
    </row>
    <row r="1174" spans="1:12" x14ac:dyDescent="0.25">
      <c r="A1174" s="3" t="s">
        <v>96</v>
      </c>
      <c r="B1174" t="s">
        <v>217</v>
      </c>
    </row>
    <row r="1175" spans="1:12" x14ac:dyDescent="0.25">
      <c r="A1175" s="95" t="s">
        <v>16</v>
      </c>
      <c r="B1175" s="96" t="s">
        <v>16</v>
      </c>
      <c r="C1175" s="96" t="s">
        <v>16</v>
      </c>
      <c r="D1175" s="96" t="s">
        <v>16</v>
      </c>
      <c r="E1175" s="97" t="s">
        <v>16</v>
      </c>
      <c r="F1175" s="104" t="s">
        <v>98</v>
      </c>
      <c r="G1175" s="105" t="s">
        <v>98</v>
      </c>
      <c r="H1175" s="105" t="s">
        <v>98</v>
      </c>
      <c r="I1175" s="105" t="s">
        <v>98</v>
      </c>
      <c r="J1175" s="105" t="s">
        <v>98</v>
      </c>
      <c r="K1175" s="41" t="s">
        <v>99</v>
      </c>
      <c r="L1175" s="41" t="s">
        <v>100</v>
      </c>
    </row>
    <row r="1176" spans="1:12" x14ac:dyDescent="0.25">
      <c r="A1176" s="98" t="s">
        <v>16</v>
      </c>
      <c r="B1176" s="99" t="s">
        <v>16</v>
      </c>
      <c r="C1176" s="99" t="s">
        <v>16</v>
      </c>
      <c r="D1176" s="99" t="s">
        <v>16</v>
      </c>
      <c r="E1176" s="100" t="s">
        <v>16</v>
      </c>
      <c r="F1176" s="104" t="s">
        <v>101</v>
      </c>
      <c r="G1176" s="105" t="s">
        <v>101</v>
      </c>
      <c r="H1176" s="104" t="s">
        <v>102</v>
      </c>
      <c r="I1176" s="105" t="s">
        <v>102</v>
      </c>
      <c r="J1176" s="41" t="s">
        <v>103</v>
      </c>
      <c r="K1176" s="45"/>
      <c r="L1176" s="45"/>
    </row>
    <row r="1177" spans="1:12" x14ac:dyDescent="0.25">
      <c r="A1177" s="98" t="s">
        <v>16</v>
      </c>
      <c r="B1177" s="99" t="s">
        <v>16</v>
      </c>
      <c r="C1177" s="99" t="s">
        <v>16</v>
      </c>
      <c r="D1177" s="99" t="s">
        <v>16</v>
      </c>
      <c r="E1177" s="100" t="s">
        <v>16</v>
      </c>
      <c r="F1177" s="41" t="s">
        <v>104</v>
      </c>
      <c r="G1177" s="41" t="s">
        <v>105</v>
      </c>
      <c r="H1177" s="41" t="s">
        <v>104</v>
      </c>
      <c r="I1177" s="41" t="s">
        <v>105</v>
      </c>
      <c r="J1177" s="45"/>
      <c r="K1177" s="45"/>
      <c r="L1177" s="45"/>
    </row>
    <row r="1178" spans="1:12" x14ac:dyDescent="0.25">
      <c r="A1178" s="101" t="s">
        <v>16</v>
      </c>
      <c r="B1178" s="102" t="s">
        <v>16</v>
      </c>
      <c r="C1178" s="102" t="s">
        <v>16</v>
      </c>
      <c r="D1178" s="102" t="s">
        <v>16</v>
      </c>
      <c r="E1178" s="103" t="s">
        <v>16</v>
      </c>
      <c r="F1178" s="7" t="s">
        <v>106</v>
      </c>
      <c r="G1178" s="7" t="s">
        <v>107</v>
      </c>
      <c r="H1178" s="7" t="s">
        <v>108</v>
      </c>
      <c r="I1178" s="7" t="s">
        <v>109</v>
      </c>
      <c r="J1178" s="7" t="s">
        <v>110</v>
      </c>
      <c r="K1178" s="7" t="s">
        <v>111</v>
      </c>
      <c r="L1178" s="7" t="s">
        <v>112</v>
      </c>
    </row>
    <row r="1179" spans="1:12" x14ac:dyDescent="0.25">
      <c r="A1179" s="93" t="s">
        <v>113</v>
      </c>
      <c r="B1179" s="94" t="s">
        <v>113</v>
      </c>
      <c r="C1179" s="94" t="s">
        <v>113</v>
      </c>
      <c r="D1179" s="94" t="s">
        <v>113</v>
      </c>
      <c r="E1179" s="7" t="s">
        <v>106</v>
      </c>
      <c r="F1179" s="9"/>
      <c r="G1179" s="9"/>
      <c r="H1179" s="9"/>
      <c r="I1179" s="9"/>
      <c r="J1179" s="9"/>
      <c r="K1179" s="24">
        <f>SUM(K1180,K1206,K1218)</f>
        <v>0</v>
      </c>
      <c r="L1179" s="24">
        <f>K1179*12.5</f>
        <v>0</v>
      </c>
    </row>
    <row r="1180" spans="1:12" x14ac:dyDescent="0.25">
      <c r="A1180" s="93" t="s">
        <v>114</v>
      </c>
      <c r="B1180" s="94" t="s">
        <v>114</v>
      </c>
      <c r="C1180" s="94" t="s">
        <v>114</v>
      </c>
      <c r="D1180" s="94" t="s">
        <v>114</v>
      </c>
      <c r="E1180" s="7" t="s">
        <v>115</v>
      </c>
      <c r="F1180" s="9"/>
      <c r="G1180" s="9"/>
      <c r="H1180" s="9"/>
      <c r="I1180" s="9"/>
      <c r="J1180" s="9"/>
      <c r="K1180" s="24">
        <f>K1183+K1202</f>
        <v>0</v>
      </c>
      <c r="L1180" s="9"/>
    </row>
    <row r="1181" spans="1:12" x14ac:dyDescent="0.25">
      <c r="A1181" s="4" t="s">
        <v>7</v>
      </c>
      <c r="B1181" s="91" t="s">
        <v>116</v>
      </c>
      <c r="C1181" s="92" t="s">
        <v>116</v>
      </c>
      <c r="D1181" s="92" t="s">
        <v>116</v>
      </c>
      <c r="E1181" s="7" t="s">
        <v>117</v>
      </c>
      <c r="F1181" s="10"/>
      <c r="G1181" s="10"/>
      <c r="H1181" s="9"/>
      <c r="I1181" s="9"/>
      <c r="J1181" s="9"/>
      <c r="K1181" s="9"/>
      <c r="L1181" s="9"/>
    </row>
    <row r="1182" spans="1:12" x14ac:dyDescent="0.25">
      <c r="A1182" s="8"/>
      <c r="B1182" s="91" t="s">
        <v>118</v>
      </c>
      <c r="C1182" s="92" t="s">
        <v>118</v>
      </c>
      <c r="D1182" s="92" t="s">
        <v>118</v>
      </c>
      <c r="E1182" s="7" t="s">
        <v>119</v>
      </c>
      <c r="F1182" s="10"/>
      <c r="G1182" s="10"/>
      <c r="H1182" s="9"/>
      <c r="I1182" s="9"/>
      <c r="J1182" s="9"/>
      <c r="K1182" s="9"/>
      <c r="L1182" s="9"/>
    </row>
    <row r="1183" spans="1:12" x14ac:dyDescent="0.25">
      <c r="A1183" s="8"/>
      <c r="B1183" s="91" t="s">
        <v>120</v>
      </c>
      <c r="C1183" s="92" t="s">
        <v>120</v>
      </c>
      <c r="D1183" s="92" t="s">
        <v>120</v>
      </c>
      <c r="E1183" s="7" t="s">
        <v>107</v>
      </c>
      <c r="F1183" s="24">
        <f>F1184+F1189+F1193</f>
        <v>0</v>
      </c>
      <c r="G1183" s="24">
        <f>G1184+G1189+G1193</f>
        <v>0</v>
      </c>
      <c r="H1183" s="24">
        <f t="shared" ref="H1183" si="104">H1184+H1189+H1193</f>
        <v>0</v>
      </c>
      <c r="I1183" s="24">
        <f t="shared" ref="I1183" si="105">I1184+I1189+I1193</f>
        <v>0</v>
      </c>
      <c r="J1183" s="10"/>
      <c r="K1183" s="10"/>
      <c r="L1183" s="9"/>
    </row>
    <row r="1184" spans="1:12" x14ac:dyDescent="0.25">
      <c r="A1184" s="8"/>
      <c r="B1184" s="4" t="s">
        <v>7</v>
      </c>
      <c r="C1184" s="91" t="s">
        <v>121</v>
      </c>
      <c r="D1184" s="92" t="s">
        <v>121</v>
      </c>
      <c r="E1184" s="7" t="s">
        <v>108</v>
      </c>
      <c r="F1184" s="10"/>
      <c r="G1184" s="10"/>
      <c r="H1184" s="24">
        <f>SUM(H1185:H1188)</f>
        <v>0</v>
      </c>
      <c r="I1184" s="24">
        <f>SUM(I1185:I1188)</f>
        <v>0</v>
      </c>
      <c r="J1184" s="9"/>
      <c r="K1184" s="9"/>
      <c r="L1184" s="9"/>
    </row>
    <row r="1185" spans="1:12" x14ac:dyDescent="0.25">
      <c r="A1185" s="8"/>
      <c r="B1185" s="8"/>
      <c r="C1185" s="4" t="s">
        <v>7</v>
      </c>
      <c r="D1185" s="5" t="s">
        <v>122</v>
      </c>
      <c r="E1185" s="7" t="s">
        <v>109</v>
      </c>
      <c r="F1185" s="9"/>
      <c r="G1185" s="9"/>
      <c r="H1185" s="10"/>
      <c r="I1185" s="10"/>
      <c r="J1185" s="9"/>
      <c r="K1185" s="9"/>
      <c r="L1185" s="9"/>
    </row>
    <row r="1186" spans="1:12" x14ac:dyDescent="0.25">
      <c r="A1186" s="8"/>
      <c r="B1186" s="8"/>
      <c r="C1186" s="8"/>
      <c r="D1186" s="5" t="s">
        <v>123</v>
      </c>
      <c r="E1186" s="7" t="s">
        <v>110</v>
      </c>
      <c r="F1186" s="9"/>
      <c r="G1186" s="9"/>
      <c r="H1186" s="10"/>
      <c r="I1186" s="10"/>
      <c r="J1186" s="9"/>
      <c r="K1186" s="9"/>
      <c r="L1186" s="9"/>
    </row>
    <row r="1187" spans="1:12" x14ac:dyDescent="0.25">
      <c r="A1187" s="8"/>
      <c r="B1187" s="8"/>
      <c r="C1187" s="8"/>
      <c r="D1187" s="5" t="s">
        <v>124</v>
      </c>
      <c r="E1187" s="7" t="s">
        <v>111</v>
      </c>
      <c r="F1187" s="9"/>
      <c r="G1187" s="9"/>
      <c r="H1187" s="10"/>
      <c r="I1187" s="10"/>
      <c r="J1187" s="9"/>
      <c r="K1187" s="9"/>
      <c r="L1187" s="9"/>
    </row>
    <row r="1188" spans="1:12" x14ac:dyDescent="0.25">
      <c r="A1188" s="8"/>
      <c r="B1188" s="8"/>
      <c r="C1188" s="8"/>
      <c r="D1188" s="5" t="s">
        <v>125</v>
      </c>
      <c r="E1188" s="7" t="s">
        <v>112</v>
      </c>
      <c r="F1188" s="9"/>
      <c r="G1188" s="9"/>
      <c r="H1188" s="10"/>
      <c r="I1188" s="10"/>
      <c r="J1188" s="9"/>
      <c r="K1188" s="9"/>
      <c r="L1188" s="9"/>
    </row>
    <row r="1189" spans="1:12" x14ac:dyDescent="0.25">
      <c r="A1189" s="8"/>
      <c r="B1189" s="8"/>
      <c r="C1189" s="91" t="s">
        <v>126</v>
      </c>
      <c r="D1189" s="92" t="s">
        <v>126</v>
      </c>
      <c r="E1189" s="7" t="s">
        <v>127</v>
      </c>
      <c r="F1189" s="10"/>
      <c r="G1189" s="10"/>
      <c r="H1189" s="24">
        <f>SUM(H1190:H1192)</f>
        <v>0</v>
      </c>
      <c r="I1189" s="24">
        <f>SUM(I1190:I1192)</f>
        <v>0</v>
      </c>
      <c r="J1189" s="9"/>
      <c r="K1189" s="9"/>
      <c r="L1189" s="9"/>
    </row>
    <row r="1190" spans="1:12" x14ac:dyDescent="0.25">
      <c r="A1190" s="8"/>
      <c r="B1190" s="8"/>
      <c r="C1190" s="4" t="s">
        <v>7</v>
      </c>
      <c r="D1190" s="5" t="s">
        <v>128</v>
      </c>
      <c r="E1190" s="7" t="s">
        <v>129</v>
      </c>
      <c r="F1190" s="9"/>
      <c r="G1190" s="9"/>
      <c r="H1190" s="10"/>
      <c r="I1190" s="10"/>
      <c r="J1190" s="9"/>
      <c r="K1190" s="9"/>
      <c r="L1190" s="9"/>
    </row>
    <row r="1191" spans="1:12" x14ac:dyDescent="0.25">
      <c r="A1191" s="8"/>
      <c r="B1191" s="8"/>
      <c r="C1191" s="8"/>
      <c r="D1191" s="5" t="s">
        <v>130</v>
      </c>
      <c r="E1191" s="7" t="s">
        <v>131</v>
      </c>
      <c r="F1191" s="9"/>
      <c r="G1191" s="9"/>
      <c r="H1191" s="10"/>
      <c r="I1191" s="10"/>
      <c r="J1191" s="9"/>
      <c r="K1191" s="9"/>
      <c r="L1191" s="9"/>
    </row>
    <row r="1192" spans="1:12" x14ac:dyDescent="0.25">
      <c r="A1192" s="8"/>
      <c r="B1192" s="8"/>
      <c r="C1192" s="8"/>
      <c r="D1192" s="5" t="s">
        <v>132</v>
      </c>
      <c r="E1192" s="7" t="s">
        <v>133</v>
      </c>
      <c r="F1192" s="9"/>
      <c r="G1192" s="9"/>
      <c r="H1192" s="10"/>
      <c r="I1192" s="10"/>
      <c r="J1192" s="9"/>
      <c r="K1192" s="9"/>
      <c r="L1192" s="9"/>
    </row>
    <row r="1193" spans="1:12" x14ac:dyDescent="0.25">
      <c r="A1193" s="8"/>
      <c r="B1193" s="8"/>
      <c r="C1193" s="91" t="s">
        <v>134</v>
      </c>
      <c r="D1193" s="92" t="s">
        <v>134</v>
      </c>
      <c r="E1193" s="7" t="s">
        <v>135</v>
      </c>
      <c r="F1193" s="10"/>
      <c r="G1193" s="10"/>
      <c r="H1193" s="24">
        <f>SUM(H1194:H1201)</f>
        <v>0</v>
      </c>
      <c r="I1193" s="24">
        <f>SUM(I1194:I1201)</f>
        <v>0</v>
      </c>
      <c r="J1193" s="9"/>
      <c r="K1193" s="9"/>
      <c r="L1193" s="9"/>
    </row>
    <row r="1194" spans="1:12" x14ac:dyDescent="0.25">
      <c r="A1194" s="8"/>
      <c r="B1194" s="8"/>
      <c r="C1194" s="4" t="s">
        <v>7</v>
      </c>
      <c r="D1194" s="5" t="s">
        <v>136</v>
      </c>
      <c r="E1194" s="7" t="s">
        <v>137</v>
      </c>
      <c r="F1194" s="9"/>
      <c r="G1194" s="9"/>
      <c r="H1194" s="10"/>
      <c r="I1194" s="10"/>
      <c r="J1194" s="9"/>
      <c r="K1194" s="9"/>
      <c r="L1194" s="9"/>
    </row>
    <row r="1195" spans="1:12" x14ac:dyDescent="0.25">
      <c r="A1195" s="8"/>
      <c r="B1195" s="8"/>
      <c r="C1195" s="8"/>
      <c r="D1195" s="5" t="s">
        <v>138</v>
      </c>
      <c r="E1195" s="7" t="s">
        <v>139</v>
      </c>
      <c r="F1195" s="9"/>
      <c r="G1195" s="9"/>
      <c r="H1195" s="10"/>
      <c r="I1195" s="10"/>
      <c r="J1195" s="9"/>
      <c r="K1195" s="9"/>
      <c r="L1195" s="9"/>
    </row>
    <row r="1196" spans="1:12" x14ac:dyDescent="0.25">
      <c r="A1196" s="8"/>
      <c r="B1196" s="8"/>
      <c r="C1196" s="8"/>
      <c r="D1196" s="5" t="s">
        <v>140</v>
      </c>
      <c r="E1196" s="7" t="s">
        <v>141</v>
      </c>
      <c r="F1196" s="9"/>
      <c r="G1196" s="9"/>
      <c r="H1196" s="10"/>
      <c r="I1196" s="10"/>
      <c r="J1196" s="9"/>
      <c r="K1196" s="9"/>
      <c r="L1196" s="9"/>
    </row>
    <row r="1197" spans="1:12" x14ac:dyDescent="0.25">
      <c r="A1197" s="8"/>
      <c r="B1197" s="8"/>
      <c r="C1197" s="8"/>
      <c r="D1197" s="5" t="s">
        <v>142</v>
      </c>
      <c r="E1197" s="7" t="s">
        <v>143</v>
      </c>
      <c r="F1197" s="9"/>
      <c r="G1197" s="9"/>
      <c r="H1197" s="10"/>
      <c r="I1197" s="10"/>
      <c r="J1197" s="9"/>
      <c r="K1197" s="9"/>
      <c r="L1197" s="9"/>
    </row>
    <row r="1198" spans="1:12" x14ac:dyDescent="0.25">
      <c r="A1198" s="8"/>
      <c r="B1198" s="8"/>
      <c r="C1198" s="8"/>
      <c r="D1198" s="5" t="s">
        <v>144</v>
      </c>
      <c r="E1198" s="7" t="s">
        <v>145</v>
      </c>
      <c r="F1198" s="9"/>
      <c r="G1198" s="9"/>
      <c r="H1198" s="10"/>
      <c r="I1198" s="10"/>
      <c r="J1198" s="9"/>
      <c r="K1198" s="9"/>
      <c r="L1198" s="9"/>
    </row>
    <row r="1199" spans="1:12" x14ac:dyDescent="0.25">
      <c r="A1199" s="8"/>
      <c r="B1199" s="8"/>
      <c r="C1199" s="8"/>
      <c r="D1199" s="5" t="s">
        <v>146</v>
      </c>
      <c r="E1199" s="7" t="s">
        <v>147</v>
      </c>
      <c r="F1199" s="9"/>
      <c r="G1199" s="9"/>
      <c r="H1199" s="10"/>
      <c r="I1199" s="10"/>
      <c r="J1199" s="9"/>
      <c r="K1199" s="9"/>
      <c r="L1199" s="9"/>
    </row>
    <row r="1200" spans="1:12" x14ac:dyDescent="0.25">
      <c r="A1200" s="8"/>
      <c r="B1200" s="8"/>
      <c r="C1200" s="8"/>
      <c r="D1200" s="5" t="s">
        <v>148</v>
      </c>
      <c r="E1200" s="7" t="s">
        <v>149</v>
      </c>
      <c r="F1200" s="9"/>
      <c r="G1200" s="9"/>
      <c r="H1200" s="10"/>
      <c r="I1200" s="10"/>
      <c r="J1200" s="9"/>
      <c r="K1200" s="9"/>
      <c r="L1200" s="9"/>
    </row>
    <row r="1201" spans="1:12" x14ac:dyDescent="0.25">
      <c r="A1201" s="8"/>
      <c r="B1201" s="8"/>
      <c r="C1201" s="8"/>
      <c r="D1201" s="5" t="s">
        <v>150</v>
      </c>
      <c r="E1201" s="7" t="s">
        <v>151</v>
      </c>
      <c r="F1201" s="9"/>
      <c r="G1201" s="9"/>
      <c r="H1201" s="10"/>
      <c r="I1201" s="10"/>
      <c r="J1201" s="9"/>
      <c r="K1201" s="9"/>
      <c r="L1201" s="9"/>
    </row>
    <row r="1202" spans="1:12" x14ac:dyDescent="0.25">
      <c r="A1202" s="8"/>
      <c r="B1202" s="91" t="s">
        <v>152</v>
      </c>
      <c r="C1202" s="92" t="s">
        <v>152</v>
      </c>
      <c r="D1202" s="92" t="s">
        <v>152</v>
      </c>
      <c r="E1202" s="7" t="s">
        <v>153</v>
      </c>
      <c r="F1202" s="10"/>
      <c r="G1202" s="10"/>
      <c r="H1202" s="10"/>
      <c r="I1202" s="10"/>
      <c r="J1202" s="10"/>
      <c r="K1202" s="10"/>
      <c r="L1202" s="9"/>
    </row>
    <row r="1203" spans="1:12" x14ac:dyDescent="0.25">
      <c r="A1203" s="8"/>
      <c r="B1203" s="4" t="s">
        <v>7</v>
      </c>
      <c r="C1203" s="91" t="s">
        <v>121</v>
      </c>
      <c r="D1203" s="92" t="s">
        <v>121</v>
      </c>
      <c r="E1203" s="7" t="s">
        <v>154</v>
      </c>
      <c r="F1203" s="10"/>
      <c r="G1203" s="10"/>
      <c r="H1203" s="10"/>
      <c r="I1203" s="10"/>
      <c r="J1203" s="9"/>
      <c r="K1203" s="9"/>
      <c r="L1203" s="9"/>
    </row>
    <row r="1204" spans="1:12" x14ac:dyDescent="0.25">
      <c r="A1204" s="8"/>
      <c r="B1204" s="8"/>
      <c r="C1204" s="91" t="s">
        <v>155</v>
      </c>
      <c r="D1204" s="92" t="s">
        <v>155</v>
      </c>
      <c r="E1204" s="7" t="s">
        <v>156</v>
      </c>
      <c r="F1204" s="10"/>
      <c r="G1204" s="10"/>
      <c r="H1204" s="10"/>
      <c r="I1204" s="10"/>
      <c r="J1204" s="9"/>
      <c r="K1204" s="9"/>
      <c r="L1204" s="9"/>
    </row>
    <row r="1205" spans="1:12" x14ac:dyDescent="0.25">
      <c r="A1205" s="8"/>
      <c r="B1205" s="8"/>
      <c r="C1205" s="91" t="s">
        <v>157</v>
      </c>
      <c r="D1205" s="92" t="s">
        <v>157</v>
      </c>
      <c r="E1205" s="7" t="s">
        <v>158</v>
      </c>
      <c r="F1205" s="10"/>
      <c r="G1205" s="10"/>
      <c r="H1205" s="10"/>
      <c r="I1205" s="10"/>
      <c r="J1205" s="9"/>
      <c r="K1205" s="9"/>
      <c r="L1205" s="9"/>
    </row>
    <row r="1206" spans="1:12" x14ac:dyDescent="0.25">
      <c r="A1206" s="93" t="s">
        <v>159</v>
      </c>
      <c r="B1206" s="94" t="s">
        <v>159</v>
      </c>
      <c r="C1206" s="94" t="s">
        <v>159</v>
      </c>
      <c r="D1206" s="94" t="s">
        <v>159</v>
      </c>
      <c r="E1206" s="7" t="s">
        <v>160</v>
      </c>
      <c r="F1206" s="10"/>
      <c r="G1206" s="10"/>
      <c r="H1206" s="10"/>
      <c r="I1206" s="10"/>
      <c r="J1206" s="9"/>
      <c r="K1206" s="24">
        <f>SUM(K1207,K1216:K1217)</f>
        <v>0</v>
      </c>
      <c r="L1206" s="9"/>
    </row>
    <row r="1207" spans="1:12" x14ac:dyDescent="0.25">
      <c r="A1207" s="4" t="s">
        <v>7</v>
      </c>
      <c r="B1207" s="91" t="s">
        <v>161</v>
      </c>
      <c r="C1207" s="92" t="s">
        <v>161</v>
      </c>
      <c r="D1207" s="92" t="s">
        <v>161</v>
      </c>
      <c r="E1207" s="7" t="s">
        <v>162</v>
      </c>
      <c r="F1207" s="9"/>
      <c r="G1207" s="9"/>
      <c r="H1207" s="9"/>
      <c r="I1207" s="9"/>
      <c r="J1207" s="9"/>
      <c r="K1207" s="24">
        <f>SUM(K1208:K1209,K1213:K1215)</f>
        <v>0</v>
      </c>
      <c r="L1207" s="9"/>
    </row>
    <row r="1208" spans="1:12" x14ac:dyDescent="0.25">
      <c r="A1208" s="8"/>
      <c r="B1208" s="4" t="s">
        <v>7</v>
      </c>
      <c r="C1208" s="91" t="s">
        <v>163</v>
      </c>
      <c r="D1208" s="92" t="s">
        <v>163</v>
      </c>
      <c r="E1208" s="7" t="s">
        <v>164</v>
      </c>
      <c r="F1208" s="10"/>
      <c r="G1208" s="10"/>
      <c r="H1208" s="10"/>
      <c r="I1208" s="10"/>
      <c r="J1208" s="10"/>
      <c r="K1208" s="10"/>
      <c r="L1208" s="9"/>
    </row>
    <row r="1209" spans="1:12" x14ac:dyDescent="0.25">
      <c r="A1209" s="8"/>
      <c r="B1209" s="8"/>
      <c r="C1209" s="91" t="s">
        <v>165</v>
      </c>
      <c r="D1209" s="92" t="s">
        <v>165</v>
      </c>
      <c r="E1209" s="7" t="s">
        <v>166</v>
      </c>
      <c r="F1209" s="10"/>
      <c r="G1209" s="10"/>
      <c r="H1209" s="10"/>
      <c r="I1209" s="10"/>
      <c r="J1209" s="10"/>
      <c r="K1209" s="24">
        <f>SUM(K1210:K1212)</f>
        <v>0</v>
      </c>
      <c r="L1209" s="9"/>
    </row>
    <row r="1210" spans="1:12" x14ac:dyDescent="0.25">
      <c r="A1210" s="8"/>
      <c r="B1210" s="8"/>
      <c r="C1210" s="4" t="s">
        <v>7</v>
      </c>
      <c r="D1210" s="5" t="s">
        <v>167</v>
      </c>
      <c r="E1210" s="7" t="s">
        <v>168</v>
      </c>
      <c r="F1210" s="10"/>
      <c r="G1210" s="10"/>
      <c r="H1210" s="10"/>
      <c r="I1210" s="10"/>
      <c r="J1210" s="10"/>
      <c r="K1210" s="10"/>
      <c r="L1210" s="9"/>
    </row>
    <row r="1211" spans="1:12" x14ac:dyDescent="0.25">
      <c r="A1211" s="8"/>
      <c r="B1211" s="8"/>
      <c r="C1211" s="8"/>
      <c r="D1211" s="5" t="s">
        <v>169</v>
      </c>
      <c r="E1211" s="7" t="s">
        <v>170</v>
      </c>
      <c r="F1211" s="10"/>
      <c r="G1211" s="10"/>
      <c r="H1211" s="10"/>
      <c r="I1211" s="10"/>
      <c r="J1211" s="10"/>
      <c r="K1211" s="10"/>
      <c r="L1211" s="9"/>
    </row>
    <row r="1212" spans="1:12" x14ac:dyDescent="0.25">
      <c r="A1212" s="8"/>
      <c r="B1212" s="8"/>
      <c r="C1212" s="8"/>
      <c r="D1212" s="5" t="s">
        <v>171</v>
      </c>
      <c r="E1212" s="7" t="s">
        <v>172</v>
      </c>
      <c r="F1212" s="10"/>
      <c r="G1212" s="10"/>
      <c r="H1212" s="10"/>
      <c r="I1212" s="10"/>
      <c r="J1212" s="10"/>
      <c r="K1212" s="10"/>
      <c r="L1212" s="9"/>
    </row>
    <row r="1213" spans="1:12" x14ac:dyDescent="0.25">
      <c r="A1213" s="8"/>
      <c r="B1213" s="8"/>
      <c r="C1213" s="91" t="s">
        <v>173</v>
      </c>
      <c r="D1213" s="92" t="s">
        <v>173</v>
      </c>
      <c r="E1213" s="7" t="s">
        <v>174</v>
      </c>
      <c r="F1213" s="10"/>
      <c r="G1213" s="10"/>
      <c r="H1213" s="10"/>
      <c r="I1213" s="10"/>
      <c r="J1213" s="10"/>
      <c r="K1213" s="24">
        <f>J1213*0.08</f>
        <v>0</v>
      </c>
      <c r="L1213" s="9"/>
    </row>
    <row r="1214" spans="1:12" x14ac:dyDescent="0.25">
      <c r="A1214" s="8"/>
      <c r="B1214" s="8"/>
      <c r="C1214" s="91" t="s">
        <v>175</v>
      </c>
      <c r="D1214" s="92" t="s">
        <v>175</v>
      </c>
      <c r="E1214" s="7" t="s">
        <v>176</v>
      </c>
      <c r="F1214" s="10"/>
      <c r="G1214" s="10"/>
      <c r="H1214" s="10"/>
      <c r="I1214" s="10"/>
      <c r="J1214" s="10"/>
      <c r="K1214" s="24">
        <f>J1214*0.12</f>
        <v>0</v>
      </c>
      <c r="L1214" s="9"/>
    </row>
    <row r="1215" spans="1:12" x14ac:dyDescent="0.25">
      <c r="A1215" s="8"/>
      <c r="B1215" s="8"/>
      <c r="C1215" s="91" t="s">
        <v>177</v>
      </c>
      <c r="D1215" s="92" t="s">
        <v>177</v>
      </c>
      <c r="E1215" s="7" t="s">
        <v>178</v>
      </c>
      <c r="F1215" s="10"/>
      <c r="G1215" s="10"/>
      <c r="H1215" s="10"/>
      <c r="I1215" s="10"/>
      <c r="J1215" s="10"/>
      <c r="K1215" s="10"/>
      <c r="L1215" s="9"/>
    </row>
    <row r="1216" spans="1:12" x14ac:dyDescent="0.25">
      <c r="A1216" s="8"/>
      <c r="B1216" s="91" t="s">
        <v>179</v>
      </c>
      <c r="C1216" s="92" t="s">
        <v>179</v>
      </c>
      <c r="D1216" s="92" t="s">
        <v>179</v>
      </c>
      <c r="E1216" s="7" t="s">
        <v>180</v>
      </c>
      <c r="F1216" s="9"/>
      <c r="G1216" s="9"/>
      <c r="H1216" s="9"/>
      <c r="I1216" s="9"/>
      <c r="J1216" s="9"/>
      <c r="K1216" s="10"/>
      <c r="L1216" s="9"/>
    </row>
    <row r="1217" spans="1:12" x14ac:dyDescent="0.25">
      <c r="A1217" s="8"/>
      <c r="B1217" s="91" t="s">
        <v>181</v>
      </c>
      <c r="C1217" s="92" t="s">
        <v>181</v>
      </c>
      <c r="D1217" s="92" t="s">
        <v>181</v>
      </c>
      <c r="E1217" s="7" t="s">
        <v>182</v>
      </c>
      <c r="F1217" s="9"/>
      <c r="G1217" s="9"/>
      <c r="H1217" s="9"/>
      <c r="I1217" s="9"/>
      <c r="J1217" s="9"/>
      <c r="K1217" s="10"/>
      <c r="L1217" s="9"/>
    </row>
    <row r="1218" spans="1:12" x14ac:dyDescent="0.25">
      <c r="A1218" s="93" t="s">
        <v>183</v>
      </c>
      <c r="B1218" s="94" t="s">
        <v>183</v>
      </c>
      <c r="C1218" s="94" t="s">
        <v>183</v>
      </c>
      <c r="D1218" s="94" t="s">
        <v>183</v>
      </c>
      <c r="E1218" s="7" t="s">
        <v>184</v>
      </c>
      <c r="F1218" s="9"/>
      <c r="G1218" s="9"/>
      <c r="H1218" s="9"/>
      <c r="I1218" s="9"/>
      <c r="J1218" s="9"/>
      <c r="K1218" s="24">
        <f>SUM(K1219:K1223)</f>
        <v>0</v>
      </c>
      <c r="L1218" s="9"/>
    </row>
    <row r="1219" spans="1:12" x14ac:dyDescent="0.25">
      <c r="A1219" s="4" t="s">
        <v>7</v>
      </c>
      <c r="B1219" s="91" t="s">
        <v>185</v>
      </c>
      <c r="C1219" s="92" t="s">
        <v>185</v>
      </c>
      <c r="D1219" s="92" t="s">
        <v>185</v>
      </c>
      <c r="E1219" s="7" t="s">
        <v>186</v>
      </c>
      <c r="F1219" s="9"/>
      <c r="G1219" s="9"/>
      <c r="H1219" s="9"/>
      <c r="I1219" s="9"/>
      <c r="J1219" s="9"/>
      <c r="K1219" s="10"/>
      <c r="L1219" s="9"/>
    </row>
    <row r="1220" spans="1:12" x14ac:dyDescent="0.25">
      <c r="A1220" s="8"/>
      <c r="B1220" s="91" t="s">
        <v>187</v>
      </c>
      <c r="C1220" s="92" t="s">
        <v>187</v>
      </c>
      <c r="D1220" s="92" t="s">
        <v>187</v>
      </c>
      <c r="E1220" s="7" t="s">
        <v>188</v>
      </c>
      <c r="F1220" s="9"/>
      <c r="G1220" s="9"/>
      <c r="H1220" s="9"/>
      <c r="I1220" s="9"/>
      <c r="J1220" s="9"/>
      <c r="K1220" s="10"/>
      <c r="L1220" s="9"/>
    </row>
    <row r="1221" spans="1:12" x14ac:dyDescent="0.25">
      <c r="A1221" s="8"/>
      <c r="B1221" s="91" t="s">
        <v>189</v>
      </c>
      <c r="C1221" s="92" t="s">
        <v>189</v>
      </c>
      <c r="D1221" s="92" t="s">
        <v>189</v>
      </c>
      <c r="E1221" s="7" t="s">
        <v>190</v>
      </c>
      <c r="F1221" s="9"/>
      <c r="G1221" s="9"/>
      <c r="H1221" s="9"/>
      <c r="I1221" s="9"/>
      <c r="J1221" s="9"/>
      <c r="K1221" s="10"/>
      <c r="L1221" s="9"/>
    </row>
    <row r="1222" spans="1:12" x14ac:dyDescent="0.25">
      <c r="A1222" s="8"/>
      <c r="B1222" s="91" t="s">
        <v>191</v>
      </c>
      <c r="C1222" s="92" t="s">
        <v>191</v>
      </c>
      <c r="D1222" s="92" t="s">
        <v>191</v>
      </c>
      <c r="E1222" s="7" t="s">
        <v>192</v>
      </c>
      <c r="F1222" s="9"/>
      <c r="G1222" s="9"/>
      <c r="H1222" s="9"/>
      <c r="I1222" s="9"/>
      <c r="J1222" s="9"/>
      <c r="K1222" s="10"/>
      <c r="L1222" s="9"/>
    </row>
    <row r="1223" spans="1:12" x14ac:dyDescent="0.25">
      <c r="A1223" s="8"/>
      <c r="B1223" s="91" t="s">
        <v>193</v>
      </c>
      <c r="C1223" s="92" t="s">
        <v>193</v>
      </c>
      <c r="D1223" s="92" t="s">
        <v>193</v>
      </c>
      <c r="E1223" s="7" t="s">
        <v>194</v>
      </c>
      <c r="F1223" s="9"/>
      <c r="G1223" s="9"/>
      <c r="H1223" s="9"/>
      <c r="I1223" s="9"/>
      <c r="J1223" s="9"/>
      <c r="K1223" s="10"/>
      <c r="L1223" s="9"/>
    </row>
  </sheetData>
  <mergeCells count="744">
    <mergeCell ref="A7:D7"/>
    <mergeCell ref="B8:D8"/>
    <mergeCell ref="B9:D9"/>
    <mergeCell ref="B10:D10"/>
    <mergeCell ref="C11:D11"/>
    <mergeCell ref="A2:E5"/>
    <mergeCell ref="F2:J2"/>
    <mergeCell ref="F3:G3"/>
    <mergeCell ref="H3:I3"/>
    <mergeCell ref="A6:D6"/>
    <mergeCell ref="C32:D32"/>
    <mergeCell ref="A33:D33"/>
    <mergeCell ref="B34:D34"/>
    <mergeCell ref="C35:D35"/>
    <mergeCell ref="C36:D36"/>
    <mergeCell ref="C16:D16"/>
    <mergeCell ref="C20:D20"/>
    <mergeCell ref="B29:D29"/>
    <mergeCell ref="C30:D30"/>
    <mergeCell ref="C31:D31"/>
    <mergeCell ref="A45:D45"/>
    <mergeCell ref="B46:D46"/>
    <mergeCell ref="B47:D47"/>
    <mergeCell ref="B48:D48"/>
    <mergeCell ref="B49:D49"/>
    <mergeCell ref="C40:D40"/>
    <mergeCell ref="C41:D41"/>
    <mergeCell ref="C42:D42"/>
    <mergeCell ref="B43:D43"/>
    <mergeCell ref="B44:D44"/>
    <mergeCell ref="A57:D57"/>
    <mergeCell ref="A58:D58"/>
    <mergeCell ref="B59:D59"/>
    <mergeCell ref="B60:D60"/>
    <mergeCell ref="B61:D61"/>
    <mergeCell ref="B50:D50"/>
    <mergeCell ref="A53:E56"/>
    <mergeCell ref="F53:J53"/>
    <mergeCell ref="F54:G54"/>
    <mergeCell ref="H54:I54"/>
    <mergeCell ref="C82:D82"/>
    <mergeCell ref="C83:D83"/>
    <mergeCell ref="A84:D84"/>
    <mergeCell ref="B85:D85"/>
    <mergeCell ref="C86:D86"/>
    <mergeCell ref="C62:D62"/>
    <mergeCell ref="C67:D67"/>
    <mergeCell ref="C71:D71"/>
    <mergeCell ref="B80:D80"/>
    <mergeCell ref="C81:D81"/>
    <mergeCell ref="B95:D95"/>
    <mergeCell ref="A96:D96"/>
    <mergeCell ref="B97:D97"/>
    <mergeCell ref="B98:D98"/>
    <mergeCell ref="B99:D99"/>
    <mergeCell ref="C87:D87"/>
    <mergeCell ref="C91:D91"/>
    <mergeCell ref="C92:D92"/>
    <mergeCell ref="C93:D93"/>
    <mergeCell ref="B94:D94"/>
    <mergeCell ref="A108:D108"/>
    <mergeCell ref="A109:D109"/>
    <mergeCell ref="B110:D110"/>
    <mergeCell ref="B111:D111"/>
    <mergeCell ref="B112:D112"/>
    <mergeCell ref="B100:D100"/>
    <mergeCell ref="B101:D101"/>
    <mergeCell ref="A104:E107"/>
    <mergeCell ref="F104:J104"/>
    <mergeCell ref="F105:G105"/>
    <mergeCell ref="H105:I105"/>
    <mergeCell ref="C133:D133"/>
    <mergeCell ref="C134:D134"/>
    <mergeCell ref="A135:D135"/>
    <mergeCell ref="B136:D136"/>
    <mergeCell ref="C137:D137"/>
    <mergeCell ref="C113:D113"/>
    <mergeCell ref="C118:D118"/>
    <mergeCell ref="C122:D122"/>
    <mergeCell ref="B131:D131"/>
    <mergeCell ref="C132:D132"/>
    <mergeCell ref="B146:D146"/>
    <mergeCell ref="A147:D147"/>
    <mergeCell ref="B148:D148"/>
    <mergeCell ref="B149:D149"/>
    <mergeCell ref="B150:D150"/>
    <mergeCell ref="C138:D138"/>
    <mergeCell ref="C142:D142"/>
    <mergeCell ref="C143:D143"/>
    <mergeCell ref="C144:D144"/>
    <mergeCell ref="B145:D145"/>
    <mergeCell ref="A159:D159"/>
    <mergeCell ref="A160:D160"/>
    <mergeCell ref="B161:D161"/>
    <mergeCell ref="B162:D162"/>
    <mergeCell ref="B163:D163"/>
    <mergeCell ref="B151:D151"/>
    <mergeCell ref="B152:D152"/>
    <mergeCell ref="A155:E158"/>
    <mergeCell ref="F155:J155"/>
    <mergeCell ref="F156:G156"/>
    <mergeCell ref="H156:I156"/>
    <mergeCell ref="C184:D184"/>
    <mergeCell ref="C185:D185"/>
    <mergeCell ref="A186:D186"/>
    <mergeCell ref="B187:D187"/>
    <mergeCell ref="C188:D188"/>
    <mergeCell ref="C164:D164"/>
    <mergeCell ref="C169:D169"/>
    <mergeCell ref="C173:D173"/>
    <mergeCell ref="B182:D182"/>
    <mergeCell ref="C183:D183"/>
    <mergeCell ref="B197:D197"/>
    <mergeCell ref="A198:D198"/>
    <mergeCell ref="B199:D199"/>
    <mergeCell ref="B200:D200"/>
    <mergeCell ref="B201:D201"/>
    <mergeCell ref="C189:D189"/>
    <mergeCell ref="C193:D193"/>
    <mergeCell ref="C194:D194"/>
    <mergeCell ref="C195:D195"/>
    <mergeCell ref="B196:D196"/>
    <mergeCell ref="A210:D210"/>
    <mergeCell ref="A211:D211"/>
    <mergeCell ref="B212:D212"/>
    <mergeCell ref="B213:D213"/>
    <mergeCell ref="B214:D214"/>
    <mergeCell ref="B202:D202"/>
    <mergeCell ref="B203:D203"/>
    <mergeCell ref="A206:E209"/>
    <mergeCell ref="F206:J206"/>
    <mergeCell ref="F207:G207"/>
    <mergeCell ref="H207:I207"/>
    <mergeCell ref="C235:D235"/>
    <mergeCell ref="C236:D236"/>
    <mergeCell ref="A237:D237"/>
    <mergeCell ref="B238:D238"/>
    <mergeCell ref="C239:D239"/>
    <mergeCell ref="C215:D215"/>
    <mergeCell ref="C220:D220"/>
    <mergeCell ref="C224:D224"/>
    <mergeCell ref="B233:D233"/>
    <mergeCell ref="C234:D234"/>
    <mergeCell ref="B248:D248"/>
    <mergeCell ref="A249:D249"/>
    <mergeCell ref="B250:D250"/>
    <mergeCell ref="B251:D251"/>
    <mergeCell ref="B252:D252"/>
    <mergeCell ref="C240:D240"/>
    <mergeCell ref="C244:D244"/>
    <mergeCell ref="C245:D245"/>
    <mergeCell ref="C246:D246"/>
    <mergeCell ref="B247:D247"/>
    <mergeCell ref="A261:D261"/>
    <mergeCell ref="A262:D262"/>
    <mergeCell ref="B263:D263"/>
    <mergeCell ref="B264:D264"/>
    <mergeCell ref="B265:D265"/>
    <mergeCell ref="B253:D253"/>
    <mergeCell ref="B254:D254"/>
    <mergeCell ref="A257:E260"/>
    <mergeCell ref="F257:J257"/>
    <mergeCell ref="F258:G258"/>
    <mergeCell ref="H258:I258"/>
    <mergeCell ref="C286:D286"/>
    <mergeCell ref="C287:D287"/>
    <mergeCell ref="A288:D288"/>
    <mergeCell ref="B289:D289"/>
    <mergeCell ref="C290:D290"/>
    <mergeCell ref="C266:D266"/>
    <mergeCell ref="C271:D271"/>
    <mergeCell ref="C275:D275"/>
    <mergeCell ref="B284:D284"/>
    <mergeCell ref="C285:D285"/>
    <mergeCell ref="B299:D299"/>
    <mergeCell ref="A300:D300"/>
    <mergeCell ref="B301:D301"/>
    <mergeCell ref="B302:D302"/>
    <mergeCell ref="B303:D303"/>
    <mergeCell ref="C291:D291"/>
    <mergeCell ref="C295:D295"/>
    <mergeCell ref="C296:D296"/>
    <mergeCell ref="C297:D297"/>
    <mergeCell ref="B298:D298"/>
    <mergeCell ref="A312:D312"/>
    <mergeCell ref="A313:D313"/>
    <mergeCell ref="B314:D314"/>
    <mergeCell ref="B315:D315"/>
    <mergeCell ref="B316:D316"/>
    <mergeCell ref="B304:D304"/>
    <mergeCell ref="B305:D305"/>
    <mergeCell ref="A308:E311"/>
    <mergeCell ref="F308:J308"/>
    <mergeCell ref="F309:G309"/>
    <mergeCell ref="H309:I309"/>
    <mergeCell ref="C337:D337"/>
    <mergeCell ref="C338:D338"/>
    <mergeCell ref="A339:D339"/>
    <mergeCell ref="B340:D340"/>
    <mergeCell ref="C341:D341"/>
    <mergeCell ref="C317:D317"/>
    <mergeCell ref="C322:D322"/>
    <mergeCell ref="C326:D326"/>
    <mergeCell ref="B335:D335"/>
    <mergeCell ref="C336:D336"/>
    <mergeCell ref="B350:D350"/>
    <mergeCell ref="A351:D351"/>
    <mergeCell ref="B352:D352"/>
    <mergeCell ref="B353:D353"/>
    <mergeCell ref="B354:D354"/>
    <mergeCell ref="C342:D342"/>
    <mergeCell ref="C346:D346"/>
    <mergeCell ref="C347:D347"/>
    <mergeCell ref="C348:D348"/>
    <mergeCell ref="B349:D349"/>
    <mergeCell ref="A363:D363"/>
    <mergeCell ref="A364:D364"/>
    <mergeCell ref="B365:D365"/>
    <mergeCell ref="B366:D366"/>
    <mergeCell ref="B367:D367"/>
    <mergeCell ref="B355:D355"/>
    <mergeCell ref="B356:D356"/>
    <mergeCell ref="A359:E362"/>
    <mergeCell ref="F359:J359"/>
    <mergeCell ref="F360:G360"/>
    <mergeCell ref="H360:I360"/>
    <mergeCell ref="C388:D388"/>
    <mergeCell ref="C389:D389"/>
    <mergeCell ref="A390:D390"/>
    <mergeCell ref="B391:D391"/>
    <mergeCell ref="C392:D392"/>
    <mergeCell ref="C368:D368"/>
    <mergeCell ref="C373:D373"/>
    <mergeCell ref="C377:D377"/>
    <mergeCell ref="B386:D386"/>
    <mergeCell ref="C387:D387"/>
    <mergeCell ref="B401:D401"/>
    <mergeCell ref="A402:D402"/>
    <mergeCell ref="B403:D403"/>
    <mergeCell ref="B404:D404"/>
    <mergeCell ref="B405:D405"/>
    <mergeCell ref="C393:D393"/>
    <mergeCell ref="C397:D397"/>
    <mergeCell ref="C398:D398"/>
    <mergeCell ref="C399:D399"/>
    <mergeCell ref="B400:D400"/>
    <mergeCell ref="A414:D414"/>
    <mergeCell ref="A415:D415"/>
    <mergeCell ref="B416:D416"/>
    <mergeCell ref="B417:D417"/>
    <mergeCell ref="B418:D418"/>
    <mergeCell ref="B406:D406"/>
    <mergeCell ref="B407:D407"/>
    <mergeCell ref="A410:E413"/>
    <mergeCell ref="F410:J410"/>
    <mergeCell ref="F411:G411"/>
    <mergeCell ref="H411:I411"/>
    <mergeCell ref="C439:D439"/>
    <mergeCell ref="C440:D440"/>
    <mergeCell ref="A441:D441"/>
    <mergeCell ref="B442:D442"/>
    <mergeCell ref="C443:D443"/>
    <mergeCell ref="C419:D419"/>
    <mergeCell ref="C424:D424"/>
    <mergeCell ref="C428:D428"/>
    <mergeCell ref="B437:D437"/>
    <mergeCell ref="C438:D438"/>
    <mergeCell ref="B452:D452"/>
    <mergeCell ref="A453:D453"/>
    <mergeCell ref="B454:D454"/>
    <mergeCell ref="B455:D455"/>
    <mergeCell ref="B456:D456"/>
    <mergeCell ref="C444:D444"/>
    <mergeCell ref="C448:D448"/>
    <mergeCell ref="C449:D449"/>
    <mergeCell ref="C450:D450"/>
    <mergeCell ref="B451:D451"/>
    <mergeCell ref="A465:D465"/>
    <mergeCell ref="A466:D466"/>
    <mergeCell ref="B467:D467"/>
    <mergeCell ref="B468:D468"/>
    <mergeCell ref="B469:D469"/>
    <mergeCell ref="B457:D457"/>
    <mergeCell ref="B458:D458"/>
    <mergeCell ref="A461:E464"/>
    <mergeCell ref="F461:J461"/>
    <mergeCell ref="F462:G462"/>
    <mergeCell ref="H462:I462"/>
    <mergeCell ref="C490:D490"/>
    <mergeCell ref="C491:D491"/>
    <mergeCell ref="A492:D492"/>
    <mergeCell ref="B493:D493"/>
    <mergeCell ref="C494:D494"/>
    <mergeCell ref="C470:D470"/>
    <mergeCell ref="C475:D475"/>
    <mergeCell ref="C479:D479"/>
    <mergeCell ref="B488:D488"/>
    <mergeCell ref="C489:D489"/>
    <mergeCell ref="B503:D503"/>
    <mergeCell ref="A504:D504"/>
    <mergeCell ref="B505:D505"/>
    <mergeCell ref="B506:D506"/>
    <mergeCell ref="B507:D507"/>
    <mergeCell ref="C495:D495"/>
    <mergeCell ref="C499:D499"/>
    <mergeCell ref="C500:D500"/>
    <mergeCell ref="C501:D501"/>
    <mergeCell ref="B502:D502"/>
    <mergeCell ref="A516:D516"/>
    <mergeCell ref="A517:D517"/>
    <mergeCell ref="B518:D518"/>
    <mergeCell ref="B519:D519"/>
    <mergeCell ref="B520:D520"/>
    <mergeCell ref="B508:D508"/>
    <mergeCell ref="B509:D509"/>
    <mergeCell ref="A512:E515"/>
    <mergeCell ref="F512:J512"/>
    <mergeCell ref="F513:G513"/>
    <mergeCell ref="H513:I513"/>
    <mergeCell ref="C541:D541"/>
    <mergeCell ref="C542:D542"/>
    <mergeCell ref="A543:D543"/>
    <mergeCell ref="B544:D544"/>
    <mergeCell ref="C545:D545"/>
    <mergeCell ref="C521:D521"/>
    <mergeCell ref="C526:D526"/>
    <mergeCell ref="C530:D530"/>
    <mergeCell ref="B539:D539"/>
    <mergeCell ref="C540:D540"/>
    <mergeCell ref="B554:D554"/>
    <mergeCell ref="A555:D555"/>
    <mergeCell ref="B556:D556"/>
    <mergeCell ref="B557:D557"/>
    <mergeCell ref="B558:D558"/>
    <mergeCell ref="C546:D546"/>
    <mergeCell ref="C550:D550"/>
    <mergeCell ref="C551:D551"/>
    <mergeCell ref="C552:D552"/>
    <mergeCell ref="B553:D553"/>
    <mergeCell ref="A567:D567"/>
    <mergeCell ref="A568:D568"/>
    <mergeCell ref="B569:D569"/>
    <mergeCell ref="B570:D570"/>
    <mergeCell ref="B571:D571"/>
    <mergeCell ref="B559:D559"/>
    <mergeCell ref="B560:D560"/>
    <mergeCell ref="A563:E566"/>
    <mergeCell ref="F563:J563"/>
    <mergeCell ref="F564:G564"/>
    <mergeCell ref="H564:I564"/>
    <mergeCell ref="C592:D592"/>
    <mergeCell ref="C593:D593"/>
    <mergeCell ref="A594:D594"/>
    <mergeCell ref="B595:D595"/>
    <mergeCell ref="C596:D596"/>
    <mergeCell ref="C572:D572"/>
    <mergeCell ref="C577:D577"/>
    <mergeCell ref="C581:D581"/>
    <mergeCell ref="B590:D590"/>
    <mergeCell ref="C591:D591"/>
    <mergeCell ref="B605:D605"/>
    <mergeCell ref="A606:D606"/>
    <mergeCell ref="B607:D607"/>
    <mergeCell ref="B608:D608"/>
    <mergeCell ref="B609:D609"/>
    <mergeCell ref="C597:D597"/>
    <mergeCell ref="C601:D601"/>
    <mergeCell ref="C602:D602"/>
    <mergeCell ref="C603:D603"/>
    <mergeCell ref="B604:D604"/>
    <mergeCell ref="A618:D618"/>
    <mergeCell ref="A619:D619"/>
    <mergeCell ref="B620:D620"/>
    <mergeCell ref="B621:D621"/>
    <mergeCell ref="B622:D622"/>
    <mergeCell ref="B610:D610"/>
    <mergeCell ref="B611:D611"/>
    <mergeCell ref="A614:E617"/>
    <mergeCell ref="F614:J614"/>
    <mergeCell ref="F615:G615"/>
    <mergeCell ref="H615:I615"/>
    <mergeCell ref="C643:D643"/>
    <mergeCell ref="C644:D644"/>
    <mergeCell ref="A645:D645"/>
    <mergeCell ref="B646:D646"/>
    <mergeCell ref="C647:D647"/>
    <mergeCell ref="C623:D623"/>
    <mergeCell ref="C628:D628"/>
    <mergeCell ref="C632:D632"/>
    <mergeCell ref="B641:D641"/>
    <mergeCell ref="C642:D642"/>
    <mergeCell ref="B656:D656"/>
    <mergeCell ref="A657:D657"/>
    <mergeCell ref="B658:D658"/>
    <mergeCell ref="B659:D659"/>
    <mergeCell ref="B660:D660"/>
    <mergeCell ref="C648:D648"/>
    <mergeCell ref="C652:D652"/>
    <mergeCell ref="C653:D653"/>
    <mergeCell ref="C654:D654"/>
    <mergeCell ref="B655:D655"/>
    <mergeCell ref="A669:D669"/>
    <mergeCell ref="A670:D670"/>
    <mergeCell ref="B671:D671"/>
    <mergeCell ref="B672:D672"/>
    <mergeCell ref="B673:D673"/>
    <mergeCell ref="B661:D661"/>
    <mergeCell ref="B662:D662"/>
    <mergeCell ref="A665:E668"/>
    <mergeCell ref="F665:J665"/>
    <mergeCell ref="F666:G666"/>
    <mergeCell ref="H666:I666"/>
    <mergeCell ref="C694:D694"/>
    <mergeCell ref="C695:D695"/>
    <mergeCell ref="A696:D696"/>
    <mergeCell ref="B697:D697"/>
    <mergeCell ref="C698:D698"/>
    <mergeCell ref="C674:D674"/>
    <mergeCell ref="C679:D679"/>
    <mergeCell ref="C683:D683"/>
    <mergeCell ref="B692:D692"/>
    <mergeCell ref="C693:D693"/>
    <mergeCell ref="B707:D707"/>
    <mergeCell ref="A708:D708"/>
    <mergeCell ref="B709:D709"/>
    <mergeCell ref="B710:D710"/>
    <mergeCell ref="B711:D711"/>
    <mergeCell ref="C699:D699"/>
    <mergeCell ref="C703:D703"/>
    <mergeCell ref="C704:D704"/>
    <mergeCell ref="C705:D705"/>
    <mergeCell ref="B706:D706"/>
    <mergeCell ref="A720:D720"/>
    <mergeCell ref="A721:D721"/>
    <mergeCell ref="B722:D722"/>
    <mergeCell ref="B723:D723"/>
    <mergeCell ref="B724:D724"/>
    <mergeCell ref="B712:D712"/>
    <mergeCell ref="B713:D713"/>
    <mergeCell ref="A716:E719"/>
    <mergeCell ref="F716:J716"/>
    <mergeCell ref="F717:G717"/>
    <mergeCell ref="H717:I717"/>
    <mergeCell ref="C745:D745"/>
    <mergeCell ref="C746:D746"/>
    <mergeCell ref="A747:D747"/>
    <mergeCell ref="B748:D748"/>
    <mergeCell ref="C749:D749"/>
    <mergeCell ref="C725:D725"/>
    <mergeCell ref="C730:D730"/>
    <mergeCell ref="C734:D734"/>
    <mergeCell ref="B743:D743"/>
    <mergeCell ref="C744:D744"/>
    <mergeCell ref="B758:D758"/>
    <mergeCell ref="A759:D759"/>
    <mergeCell ref="B760:D760"/>
    <mergeCell ref="B761:D761"/>
    <mergeCell ref="B762:D762"/>
    <mergeCell ref="C750:D750"/>
    <mergeCell ref="C754:D754"/>
    <mergeCell ref="C755:D755"/>
    <mergeCell ref="C756:D756"/>
    <mergeCell ref="B757:D757"/>
    <mergeCell ref="A771:D771"/>
    <mergeCell ref="A772:D772"/>
    <mergeCell ref="B773:D773"/>
    <mergeCell ref="B774:D774"/>
    <mergeCell ref="B775:D775"/>
    <mergeCell ref="B763:D763"/>
    <mergeCell ref="B764:D764"/>
    <mergeCell ref="A767:E770"/>
    <mergeCell ref="F767:J767"/>
    <mergeCell ref="F768:G768"/>
    <mergeCell ref="H768:I768"/>
    <mergeCell ref="C796:D796"/>
    <mergeCell ref="C797:D797"/>
    <mergeCell ref="A798:D798"/>
    <mergeCell ref="B799:D799"/>
    <mergeCell ref="C800:D800"/>
    <mergeCell ref="C776:D776"/>
    <mergeCell ref="C781:D781"/>
    <mergeCell ref="C785:D785"/>
    <mergeCell ref="B794:D794"/>
    <mergeCell ref="C795:D795"/>
    <mergeCell ref="B809:D809"/>
    <mergeCell ref="A810:D810"/>
    <mergeCell ref="B811:D811"/>
    <mergeCell ref="B812:D812"/>
    <mergeCell ref="B813:D813"/>
    <mergeCell ref="C801:D801"/>
    <mergeCell ref="C805:D805"/>
    <mergeCell ref="C806:D806"/>
    <mergeCell ref="C807:D807"/>
    <mergeCell ref="B808:D808"/>
    <mergeCell ref="A822:D822"/>
    <mergeCell ref="A823:D823"/>
    <mergeCell ref="B824:D824"/>
    <mergeCell ref="B825:D825"/>
    <mergeCell ref="B826:D826"/>
    <mergeCell ref="B814:D814"/>
    <mergeCell ref="B815:D815"/>
    <mergeCell ref="A818:E821"/>
    <mergeCell ref="F818:J818"/>
    <mergeCell ref="F819:G819"/>
    <mergeCell ref="H819:I819"/>
    <mergeCell ref="C847:D847"/>
    <mergeCell ref="C848:D848"/>
    <mergeCell ref="A849:D849"/>
    <mergeCell ref="B850:D850"/>
    <mergeCell ref="C851:D851"/>
    <mergeCell ref="C827:D827"/>
    <mergeCell ref="C832:D832"/>
    <mergeCell ref="C836:D836"/>
    <mergeCell ref="B845:D845"/>
    <mergeCell ref="C846:D846"/>
    <mergeCell ref="B860:D860"/>
    <mergeCell ref="A861:D861"/>
    <mergeCell ref="B862:D862"/>
    <mergeCell ref="B863:D863"/>
    <mergeCell ref="B864:D864"/>
    <mergeCell ref="C852:D852"/>
    <mergeCell ref="C856:D856"/>
    <mergeCell ref="C857:D857"/>
    <mergeCell ref="C858:D858"/>
    <mergeCell ref="B859:D859"/>
    <mergeCell ref="A873:D873"/>
    <mergeCell ref="A874:D874"/>
    <mergeCell ref="B875:D875"/>
    <mergeCell ref="B876:D876"/>
    <mergeCell ref="B877:D877"/>
    <mergeCell ref="B865:D865"/>
    <mergeCell ref="B866:D866"/>
    <mergeCell ref="A869:E872"/>
    <mergeCell ref="F869:J869"/>
    <mergeCell ref="F870:G870"/>
    <mergeCell ref="H870:I870"/>
    <mergeCell ref="C898:D898"/>
    <mergeCell ref="C899:D899"/>
    <mergeCell ref="A900:D900"/>
    <mergeCell ref="B901:D901"/>
    <mergeCell ref="C902:D902"/>
    <mergeCell ref="C878:D878"/>
    <mergeCell ref="C883:D883"/>
    <mergeCell ref="C887:D887"/>
    <mergeCell ref="B896:D896"/>
    <mergeCell ref="C897:D897"/>
    <mergeCell ref="B911:D911"/>
    <mergeCell ref="A912:D912"/>
    <mergeCell ref="B913:D913"/>
    <mergeCell ref="B914:D914"/>
    <mergeCell ref="B915:D915"/>
    <mergeCell ref="C903:D903"/>
    <mergeCell ref="C907:D907"/>
    <mergeCell ref="C908:D908"/>
    <mergeCell ref="C909:D909"/>
    <mergeCell ref="B910:D910"/>
    <mergeCell ref="A924:D924"/>
    <mergeCell ref="A925:D925"/>
    <mergeCell ref="B926:D926"/>
    <mergeCell ref="B927:D927"/>
    <mergeCell ref="B928:D928"/>
    <mergeCell ref="B916:D916"/>
    <mergeCell ref="B917:D917"/>
    <mergeCell ref="A920:E923"/>
    <mergeCell ref="F920:J920"/>
    <mergeCell ref="F921:G921"/>
    <mergeCell ref="H921:I921"/>
    <mergeCell ref="C949:D949"/>
    <mergeCell ref="C950:D950"/>
    <mergeCell ref="A951:D951"/>
    <mergeCell ref="B952:D952"/>
    <mergeCell ref="C953:D953"/>
    <mergeCell ref="C929:D929"/>
    <mergeCell ref="C934:D934"/>
    <mergeCell ref="C938:D938"/>
    <mergeCell ref="B947:D947"/>
    <mergeCell ref="C948:D948"/>
    <mergeCell ref="B962:D962"/>
    <mergeCell ref="A963:D963"/>
    <mergeCell ref="B964:D964"/>
    <mergeCell ref="B965:D965"/>
    <mergeCell ref="B966:D966"/>
    <mergeCell ref="C954:D954"/>
    <mergeCell ref="C958:D958"/>
    <mergeCell ref="C959:D959"/>
    <mergeCell ref="C960:D960"/>
    <mergeCell ref="B961:D961"/>
    <mergeCell ref="A975:D975"/>
    <mergeCell ref="A976:D976"/>
    <mergeCell ref="B977:D977"/>
    <mergeCell ref="B978:D978"/>
    <mergeCell ref="B979:D979"/>
    <mergeCell ref="B967:D967"/>
    <mergeCell ref="B968:D968"/>
    <mergeCell ref="A971:E974"/>
    <mergeCell ref="F971:J971"/>
    <mergeCell ref="F972:G972"/>
    <mergeCell ref="H972:I972"/>
    <mergeCell ref="C1000:D1000"/>
    <mergeCell ref="C1001:D1001"/>
    <mergeCell ref="A1002:D1002"/>
    <mergeCell ref="B1003:D1003"/>
    <mergeCell ref="C1004:D1004"/>
    <mergeCell ref="C980:D980"/>
    <mergeCell ref="C985:D985"/>
    <mergeCell ref="C989:D989"/>
    <mergeCell ref="B998:D998"/>
    <mergeCell ref="C999:D999"/>
    <mergeCell ref="B1013:D1013"/>
    <mergeCell ref="A1014:D1014"/>
    <mergeCell ref="B1015:D1015"/>
    <mergeCell ref="B1016:D1016"/>
    <mergeCell ref="B1017:D1017"/>
    <mergeCell ref="C1005:D1005"/>
    <mergeCell ref="C1009:D1009"/>
    <mergeCell ref="C1010:D1010"/>
    <mergeCell ref="C1011:D1011"/>
    <mergeCell ref="B1012:D1012"/>
    <mergeCell ref="A1026:D1026"/>
    <mergeCell ref="A1027:D1027"/>
    <mergeCell ref="B1028:D1028"/>
    <mergeCell ref="B1029:D1029"/>
    <mergeCell ref="B1030:D1030"/>
    <mergeCell ref="B1018:D1018"/>
    <mergeCell ref="B1019:D1019"/>
    <mergeCell ref="A1022:E1025"/>
    <mergeCell ref="F1022:J1022"/>
    <mergeCell ref="F1023:G1023"/>
    <mergeCell ref="H1023:I1023"/>
    <mergeCell ref="C1051:D1051"/>
    <mergeCell ref="C1052:D1052"/>
    <mergeCell ref="A1053:D1053"/>
    <mergeCell ref="B1054:D1054"/>
    <mergeCell ref="C1055:D1055"/>
    <mergeCell ref="C1031:D1031"/>
    <mergeCell ref="C1036:D1036"/>
    <mergeCell ref="C1040:D1040"/>
    <mergeCell ref="B1049:D1049"/>
    <mergeCell ref="C1050:D1050"/>
    <mergeCell ref="B1064:D1064"/>
    <mergeCell ref="A1065:D1065"/>
    <mergeCell ref="B1066:D1066"/>
    <mergeCell ref="B1067:D1067"/>
    <mergeCell ref="B1068:D1068"/>
    <mergeCell ref="C1056:D1056"/>
    <mergeCell ref="C1060:D1060"/>
    <mergeCell ref="C1061:D1061"/>
    <mergeCell ref="C1062:D1062"/>
    <mergeCell ref="B1063:D1063"/>
    <mergeCell ref="A1077:D1077"/>
    <mergeCell ref="A1078:D1078"/>
    <mergeCell ref="B1079:D1079"/>
    <mergeCell ref="B1080:D1080"/>
    <mergeCell ref="B1081:D1081"/>
    <mergeCell ref="B1069:D1069"/>
    <mergeCell ref="B1070:D1070"/>
    <mergeCell ref="A1073:E1076"/>
    <mergeCell ref="F1073:J1073"/>
    <mergeCell ref="F1074:G1074"/>
    <mergeCell ref="H1074:I1074"/>
    <mergeCell ref="C1102:D1102"/>
    <mergeCell ref="C1103:D1103"/>
    <mergeCell ref="A1104:D1104"/>
    <mergeCell ref="B1105:D1105"/>
    <mergeCell ref="C1106:D1106"/>
    <mergeCell ref="C1082:D1082"/>
    <mergeCell ref="C1087:D1087"/>
    <mergeCell ref="C1091:D1091"/>
    <mergeCell ref="B1100:D1100"/>
    <mergeCell ref="C1101:D1101"/>
    <mergeCell ref="B1115:D1115"/>
    <mergeCell ref="A1116:D1116"/>
    <mergeCell ref="B1117:D1117"/>
    <mergeCell ref="B1118:D1118"/>
    <mergeCell ref="B1119:D1119"/>
    <mergeCell ref="C1107:D1107"/>
    <mergeCell ref="C1111:D1111"/>
    <mergeCell ref="C1112:D1112"/>
    <mergeCell ref="C1113:D1113"/>
    <mergeCell ref="B1114:D1114"/>
    <mergeCell ref="A1128:D1128"/>
    <mergeCell ref="A1129:D1129"/>
    <mergeCell ref="B1130:D1130"/>
    <mergeCell ref="B1131:D1131"/>
    <mergeCell ref="B1132:D1132"/>
    <mergeCell ref="B1120:D1120"/>
    <mergeCell ref="B1121:D1121"/>
    <mergeCell ref="A1124:E1127"/>
    <mergeCell ref="F1124:J1124"/>
    <mergeCell ref="F1125:G1125"/>
    <mergeCell ref="H1125:I1125"/>
    <mergeCell ref="C1153:D1153"/>
    <mergeCell ref="C1154:D1154"/>
    <mergeCell ref="A1155:D1155"/>
    <mergeCell ref="B1156:D1156"/>
    <mergeCell ref="C1157:D1157"/>
    <mergeCell ref="C1133:D1133"/>
    <mergeCell ref="C1138:D1138"/>
    <mergeCell ref="C1142:D1142"/>
    <mergeCell ref="B1151:D1151"/>
    <mergeCell ref="C1152:D1152"/>
    <mergeCell ref="B1166:D1166"/>
    <mergeCell ref="A1167:D1167"/>
    <mergeCell ref="B1168:D1168"/>
    <mergeCell ref="B1169:D1169"/>
    <mergeCell ref="B1170:D1170"/>
    <mergeCell ref="C1158:D1158"/>
    <mergeCell ref="C1162:D1162"/>
    <mergeCell ref="C1163:D1163"/>
    <mergeCell ref="C1164:D1164"/>
    <mergeCell ref="B1165:D1165"/>
    <mergeCell ref="A1179:D1179"/>
    <mergeCell ref="A1180:D1180"/>
    <mergeCell ref="B1181:D1181"/>
    <mergeCell ref="B1182:D1182"/>
    <mergeCell ref="B1183:D1183"/>
    <mergeCell ref="B1171:D1171"/>
    <mergeCell ref="B1172:D1172"/>
    <mergeCell ref="A1175:E1178"/>
    <mergeCell ref="F1175:J1175"/>
    <mergeCell ref="F1176:G1176"/>
    <mergeCell ref="H1176:I1176"/>
    <mergeCell ref="C1204:D1204"/>
    <mergeCell ref="C1205:D1205"/>
    <mergeCell ref="A1206:D1206"/>
    <mergeCell ref="B1207:D1207"/>
    <mergeCell ref="C1208:D1208"/>
    <mergeCell ref="C1184:D1184"/>
    <mergeCell ref="C1189:D1189"/>
    <mergeCell ref="C1193:D1193"/>
    <mergeCell ref="B1202:D1202"/>
    <mergeCell ref="C1203:D1203"/>
    <mergeCell ref="B1222:D1222"/>
    <mergeCell ref="B1223:D1223"/>
    <mergeCell ref="B1217:D1217"/>
    <mergeCell ref="A1218:D1218"/>
    <mergeCell ref="B1219:D1219"/>
    <mergeCell ref="B1220:D1220"/>
    <mergeCell ref="B1221:D1221"/>
    <mergeCell ref="C1209:D1209"/>
    <mergeCell ref="C1213:D1213"/>
    <mergeCell ref="C1214:D1214"/>
    <mergeCell ref="C1215:D1215"/>
    <mergeCell ref="B1216:D1216"/>
  </mergeCells>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2:J6"/>
  <sheetViews>
    <sheetView workbookViewId="0">
      <selection activeCell="D16" sqref="D16"/>
    </sheetView>
  </sheetViews>
  <sheetFormatPr defaultRowHeight="15" x14ac:dyDescent="0.25"/>
  <cols>
    <col min="1" max="1" width="50" customWidth="1"/>
    <col min="3" max="10" width="25" customWidth="1"/>
  </cols>
  <sheetData>
    <row r="2" spans="1:10" x14ac:dyDescent="0.25">
      <c r="A2" s="108" t="s">
        <v>71</v>
      </c>
      <c r="B2" s="118" t="s">
        <v>71</v>
      </c>
      <c r="C2" s="104" t="s">
        <v>717</v>
      </c>
      <c r="D2" s="105" t="s">
        <v>717</v>
      </c>
      <c r="E2" s="105" t="s">
        <v>717</v>
      </c>
      <c r="F2" s="105" t="s">
        <v>717</v>
      </c>
      <c r="G2" s="105" t="s">
        <v>717</v>
      </c>
      <c r="H2" s="105" t="s">
        <v>717</v>
      </c>
      <c r="I2" s="105" t="s">
        <v>717</v>
      </c>
      <c r="J2" s="105" t="s">
        <v>717</v>
      </c>
    </row>
    <row r="3" spans="1:10" x14ac:dyDescent="0.25">
      <c r="A3" s="111" t="s">
        <v>71</v>
      </c>
      <c r="B3" s="114" t="s">
        <v>71</v>
      </c>
      <c r="C3" s="20" t="s">
        <v>641</v>
      </c>
      <c r="D3" s="20" t="s">
        <v>642</v>
      </c>
      <c r="E3" s="20" t="s">
        <v>643</v>
      </c>
      <c r="F3" s="20" t="s">
        <v>644</v>
      </c>
      <c r="G3" s="20" t="s">
        <v>645</v>
      </c>
      <c r="H3" s="20" t="s">
        <v>646</v>
      </c>
      <c r="I3" s="20" t="s">
        <v>647</v>
      </c>
      <c r="J3" s="47" t="s">
        <v>648</v>
      </c>
    </row>
    <row r="4" spans="1:10" x14ac:dyDescent="0.25">
      <c r="A4" s="112" t="s">
        <v>71</v>
      </c>
      <c r="B4" s="103" t="s">
        <v>71</v>
      </c>
      <c r="C4" s="7" t="s">
        <v>106</v>
      </c>
      <c r="D4" s="7" t="s">
        <v>107</v>
      </c>
      <c r="E4" s="7" t="s">
        <v>108</v>
      </c>
      <c r="F4" s="7" t="s">
        <v>109</v>
      </c>
      <c r="G4" s="7" t="s">
        <v>110</v>
      </c>
      <c r="H4" s="7" t="s">
        <v>111</v>
      </c>
      <c r="I4" s="7" t="s">
        <v>112</v>
      </c>
      <c r="J4" s="27" t="s">
        <v>127</v>
      </c>
    </row>
    <row r="5" spans="1:10" x14ac:dyDescent="0.25">
      <c r="A5" s="5" t="s">
        <v>718</v>
      </c>
      <c r="B5" s="7" t="s">
        <v>106</v>
      </c>
      <c r="C5" s="10"/>
      <c r="D5" s="10"/>
      <c r="E5" s="10"/>
      <c r="F5" s="10"/>
      <c r="G5" s="10"/>
      <c r="H5" s="10"/>
      <c r="I5" s="10"/>
      <c r="J5" s="73"/>
    </row>
    <row r="6" spans="1:10" x14ac:dyDescent="0.25">
      <c r="A6" s="28" t="s">
        <v>719</v>
      </c>
      <c r="B6" s="7" t="s">
        <v>107</v>
      </c>
      <c r="C6" s="49"/>
      <c r="D6" s="49"/>
      <c r="E6" s="49"/>
      <c r="F6" s="49"/>
      <c r="G6" s="49"/>
      <c r="H6" s="49"/>
      <c r="I6" s="49"/>
      <c r="J6" s="50"/>
    </row>
  </sheetData>
  <mergeCells count="2">
    <mergeCell ref="A2:B4"/>
    <mergeCell ref="C2:J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8"/>
  <sheetViews>
    <sheetView workbookViewId="0">
      <selection activeCell="A6" sqref="A6"/>
    </sheetView>
  </sheetViews>
  <sheetFormatPr defaultRowHeight="15" x14ac:dyDescent="0.25"/>
  <cols>
    <col min="1" max="1" width="10" customWidth="1"/>
    <col min="2" max="2" width="50" customWidth="1"/>
    <col min="3" max="6" width="25" customWidth="1"/>
    <col min="7" max="7" width="35" bestFit="1" customWidth="1"/>
    <col min="8" max="8" width="45.140625" bestFit="1" customWidth="1"/>
    <col min="9" max="9" width="26.5703125" bestFit="1" customWidth="1"/>
    <col min="10" max="10" width="29.140625" bestFit="1" customWidth="1"/>
    <col min="11" max="11" width="49.5703125" bestFit="1" customWidth="1"/>
  </cols>
  <sheetData>
    <row r="1" spans="1:11" x14ac:dyDescent="0.25">
      <c r="A1" s="79"/>
      <c r="B1" s="80"/>
      <c r="C1" s="80"/>
      <c r="D1" s="80"/>
      <c r="E1" s="80"/>
      <c r="F1" s="80"/>
      <c r="G1" s="80"/>
      <c r="H1" s="80"/>
      <c r="I1" s="80"/>
      <c r="J1" s="80"/>
      <c r="K1" s="81"/>
    </row>
    <row r="2" spans="1:11" x14ac:dyDescent="0.25">
      <c r="A2" s="120" t="s">
        <v>73</v>
      </c>
      <c r="B2" s="97" t="s">
        <v>73</v>
      </c>
      <c r="C2" s="104" t="s">
        <v>720</v>
      </c>
      <c r="D2" s="105" t="s">
        <v>720</v>
      </c>
      <c r="E2" s="105" t="s">
        <v>720</v>
      </c>
      <c r="F2" s="104" t="s">
        <v>721</v>
      </c>
      <c r="G2" s="105" t="s">
        <v>721</v>
      </c>
      <c r="H2" s="105" t="s">
        <v>721</v>
      </c>
      <c r="I2" s="105" t="s">
        <v>721</v>
      </c>
      <c r="J2" s="105" t="s">
        <v>721</v>
      </c>
      <c r="K2" s="105" t="s">
        <v>721</v>
      </c>
    </row>
    <row r="3" spans="1:11" x14ac:dyDescent="0.25">
      <c r="A3" s="111" t="s">
        <v>73</v>
      </c>
      <c r="B3" s="100" t="s">
        <v>73</v>
      </c>
      <c r="C3" s="41" t="s">
        <v>689</v>
      </c>
      <c r="D3" s="41" t="s">
        <v>722</v>
      </c>
      <c r="E3" s="41" t="s">
        <v>723</v>
      </c>
      <c r="F3" s="41" t="s">
        <v>724</v>
      </c>
      <c r="G3" s="41" t="s">
        <v>725</v>
      </c>
      <c r="H3" s="41" t="s">
        <v>726</v>
      </c>
      <c r="I3" s="41" t="s">
        <v>727</v>
      </c>
      <c r="J3" s="41" t="s">
        <v>728</v>
      </c>
      <c r="K3" s="42" t="s">
        <v>729</v>
      </c>
    </row>
    <row r="4" spans="1:11" x14ac:dyDescent="0.25">
      <c r="A4" s="112" t="s">
        <v>73</v>
      </c>
      <c r="B4" s="103" t="s">
        <v>73</v>
      </c>
      <c r="C4" s="7" t="s">
        <v>108</v>
      </c>
      <c r="D4" s="7" t="s">
        <v>109</v>
      </c>
      <c r="E4" s="7" t="s">
        <v>110</v>
      </c>
      <c r="F4" s="7" t="s">
        <v>111</v>
      </c>
      <c r="G4" s="7" t="s">
        <v>112</v>
      </c>
      <c r="H4" s="7" t="s">
        <v>127</v>
      </c>
      <c r="I4" s="7" t="s">
        <v>129</v>
      </c>
      <c r="J4" s="7" t="s">
        <v>131</v>
      </c>
      <c r="K4" s="27" t="s">
        <v>133</v>
      </c>
    </row>
    <row r="5" spans="1:11" x14ac:dyDescent="0.25">
      <c r="A5" s="5" t="s">
        <v>730</v>
      </c>
      <c r="B5" s="5" t="s">
        <v>731</v>
      </c>
      <c r="C5" s="6"/>
      <c r="D5" s="6"/>
      <c r="E5" s="6"/>
      <c r="F5" s="6"/>
      <c r="G5" s="6"/>
      <c r="H5" s="6"/>
      <c r="I5" s="6"/>
      <c r="J5" s="6"/>
      <c r="K5" s="6"/>
    </row>
    <row r="6" spans="1:11" x14ac:dyDescent="0.25">
      <c r="A6" s="5" t="s">
        <v>696</v>
      </c>
      <c r="B6" s="5" t="s">
        <v>695</v>
      </c>
      <c r="C6" s="121"/>
      <c r="D6" s="122"/>
      <c r="E6" s="121"/>
      <c r="F6" s="121"/>
      <c r="G6" s="83" t="str">
        <f>IFERROR(F6/'I_01.00'!$H$4,"")</f>
        <v/>
      </c>
      <c r="H6" s="121"/>
      <c r="I6" s="121"/>
      <c r="J6" s="121"/>
      <c r="K6" s="82">
        <f>IFERROR(H6/F6*I6,0)</f>
        <v>0</v>
      </c>
    </row>
    <row r="7" spans="1:11" x14ac:dyDescent="0.25">
      <c r="A7" s="5" t="s">
        <v>696</v>
      </c>
      <c r="B7" s="5" t="s">
        <v>88</v>
      </c>
      <c r="C7" s="10"/>
      <c r="D7" s="10"/>
      <c r="E7" s="10"/>
      <c r="F7" s="10"/>
      <c r="G7" s="83" t="str">
        <f>IFERROR(F7/'I_01.00'!$H$4,"")</f>
        <v/>
      </c>
      <c r="H7" s="10"/>
      <c r="I7" s="10"/>
      <c r="J7" s="10"/>
      <c r="K7" s="82">
        <f t="shared" ref="K7:K8" si="0">IFERROR(H7/F7*I7,0)</f>
        <v>0</v>
      </c>
    </row>
    <row r="8" spans="1:11" x14ac:dyDescent="0.25">
      <c r="A8" s="28" t="s">
        <v>696</v>
      </c>
      <c r="B8" s="28" t="s">
        <v>91</v>
      </c>
      <c r="C8" s="49"/>
      <c r="D8" s="49"/>
      <c r="E8" s="49"/>
      <c r="F8" s="49"/>
      <c r="G8" s="83" t="str">
        <f>IFERROR(F8/'I_01.00'!$H$4,"")</f>
        <v/>
      </c>
      <c r="H8" s="49"/>
      <c r="I8" s="49"/>
      <c r="J8" s="49"/>
      <c r="K8" s="82">
        <f t="shared" si="0"/>
        <v>0</v>
      </c>
    </row>
  </sheetData>
  <mergeCells count="3">
    <mergeCell ref="A2:B4"/>
    <mergeCell ref="C2:E2"/>
    <mergeCell ref="F2:K2"/>
  </mergeCells>
  <pageMargins left="0.7" right="0.7" top="0.75" bottom="0.75" header="0.3" footer="0.3"/>
  <extLst>
    <ext xmlns:x14="http://schemas.microsoft.com/office/spreadsheetml/2009/9/main" uri="{CCE6A557-97BC-4b89-ADB6-D9C93CAAB3DF}">
      <x14:dataValidations xmlns:xm="http://schemas.microsoft.com/office/excel/2006/main" count="8">
        <x14:dataValidation type="list" errorStyle="warning" showErrorMessage="1" xr:uid="{00000000-0002-0000-1E00-000000000000}">
          <x14:formula1>
            <xm:f>Enums!B1:B2</xm:f>
          </x14:formula1>
          <xm:sqref>B6</xm:sqref>
        </x14:dataValidation>
        <x14:dataValidation type="list" errorStyle="warning" showErrorMessage="1" xr:uid="{00000000-0002-0000-1E00-000001000000}">
          <x14:formula1>
            <xm:f>Enums!B1:B2</xm:f>
          </x14:formula1>
          <xm:sqref>B7</xm:sqref>
        </x14:dataValidation>
        <x14:dataValidation type="list" errorStyle="warning" showErrorMessage="1" xr:uid="{00000000-0002-0000-1E00-000002000000}">
          <x14:formula1>
            <xm:f>Enums!C1:C2</xm:f>
          </x14:formula1>
          <xm:sqref>D7</xm:sqref>
        </x14:dataValidation>
        <x14:dataValidation type="list" errorStyle="warning" showErrorMessage="1" xr:uid="{00000000-0002-0000-1E00-000003000000}">
          <x14:formula1>
            <xm:f>Enums!D1:D4</xm:f>
          </x14:formula1>
          <xm:sqref>E7</xm:sqref>
        </x14:dataValidation>
        <x14:dataValidation type="list" errorStyle="warning" showErrorMessage="1" xr:uid="{00000000-0002-0000-1E00-000004000000}">
          <x14:formula1>
            <xm:f>Enums!B1:B2</xm:f>
          </x14:formula1>
          <xm:sqref>B8</xm:sqref>
        </x14:dataValidation>
        <x14:dataValidation type="list" errorStyle="warning" showErrorMessage="1" xr:uid="{00000000-0002-0000-1E00-000005000000}">
          <x14:formula1>
            <xm:f>Enums!C1:C2</xm:f>
          </x14:formula1>
          <xm:sqref>D8</xm:sqref>
        </x14:dataValidation>
        <x14:dataValidation type="list" errorStyle="warning" showErrorMessage="1" xr:uid="{00000000-0002-0000-1E00-000006000000}">
          <x14:formula1>
            <xm:f>Enums!D1:D4</xm:f>
          </x14:formula1>
          <xm:sqref>E8</xm:sqref>
        </x14:dataValidation>
        <x14:dataValidation type="list" errorStyle="warning" showErrorMessage="1" xr:uid="{5A8EA95D-DE35-49C1-937C-92F1B7B77C28}">
          <x14:formula1>
            <xm:f>Enums!C1:C2</xm:f>
          </x14:formula1>
          <xm:sqref>D6</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2:F10"/>
  <sheetViews>
    <sheetView workbookViewId="0">
      <selection activeCell="C7" sqref="C7"/>
    </sheetView>
  </sheetViews>
  <sheetFormatPr defaultRowHeight="15" x14ac:dyDescent="0.25"/>
  <cols>
    <col min="1" max="1" width="10" customWidth="1"/>
    <col min="2" max="2" width="50" customWidth="1"/>
    <col min="3" max="4" width="25" customWidth="1"/>
    <col min="5" max="5" width="9.42578125" customWidth="1"/>
    <col min="6" max="6" width="46.5703125" bestFit="1" customWidth="1"/>
  </cols>
  <sheetData>
    <row r="2" spans="1:6" x14ac:dyDescent="0.25">
      <c r="A2" s="108" t="s">
        <v>75</v>
      </c>
      <c r="B2" s="118" t="s">
        <v>75</v>
      </c>
      <c r="C2" s="104" t="s">
        <v>732</v>
      </c>
      <c r="D2" s="105" t="s">
        <v>732</v>
      </c>
      <c r="E2" s="104" t="s">
        <v>733</v>
      </c>
      <c r="F2" s="105" t="s">
        <v>733</v>
      </c>
    </row>
    <row r="3" spans="1:6" x14ac:dyDescent="0.25">
      <c r="A3" s="111" t="s">
        <v>75</v>
      </c>
      <c r="B3" s="114" t="s">
        <v>75</v>
      </c>
      <c r="C3" s="20" t="s">
        <v>689</v>
      </c>
      <c r="D3" s="20" t="s">
        <v>722</v>
      </c>
      <c r="E3" s="55" t="s">
        <v>7</v>
      </c>
      <c r="F3" s="47" t="s">
        <v>734</v>
      </c>
    </row>
    <row r="4" spans="1:6" x14ac:dyDescent="0.25">
      <c r="A4" s="112" t="s">
        <v>75</v>
      </c>
      <c r="B4" s="103" t="s">
        <v>75</v>
      </c>
      <c r="C4" s="7" t="s">
        <v>108</v>
      </c>
      <c r="D4" s="7" t="s">
        <v>109</v>
      </c>
      <c r="E4" s="7" t="s">
        <v>110</v>
      </c>
      <c r="F4" s="27" t="s">
        <v>111</v>
      </c>
    </row>
    <row r="5" spans="1:6" x14ac:dyDescent="0.25">
      <c r="A5" s="5" t="s">
        <v>735</v>
      </c>
      <c r="B5" s="5" t="s">
        <v>736</v>
      </c>
      <c r="C5" s="6"/>
      <c r="D5" s="6"/>
      <c r="E5" s="6"/>
      <c r="F5" s="6"/>
    </row>
    <row r="6" spans="1:6" x14ac:dyDescent="0.25">
      <c r="A6" s="5" t="s">
        <v>695</v>
      </c>
      <c r="B6" s="5" t="s">
        <v>696</v>
      </c>
      <c r="C6" s="12"/>
      <c r="D6" s="10"/>
      <c r="E6" s="12"/>
      <c r="F6" s="14" t="s">
        <v>7</v>
      </c>
    </row>
    <row r="7" spans="1:6" x14ac:dyDescent="0.25">
      <c r="A7" s="5" t="s">
        <v>88</v>
      </c>
      <c r="B7" s="5" t="s">
        <v>696</v>
      </c>
      <c r="C7" s="10"/>
      <c r="D7" s="10"/>
      <c r="E7" s="10"/>
      <c r="F7" s="14" t="s">
        <v>7</v>
      </c>
    </row>
    <row r="8" spans="1:6" x14ac:dyDescent="0.25">
      <c r="A8" s="5" t="s">
        <v>91</v>
      </c>
      <c r="B8" s="5" t="s">
        <v>696</v>
      </c>
      <c r="C8" s="10"/>
      <c r="D8" s="10"/>
      <c r="E8" s="10"/>
      <c r="F8" s="14" t="s">
        <v>7</v>
      </c>
    </row>
    <row r="9" spans="1:6" x14ac:dyDescent="0.25">
      <c r="A9" s="5" t="s">
        <v>91</v>
      </c>
      <c r="B9" s="5" t="s">
        <v>696</v>
      </c>
      <c r="C9" s="10"/>
      <c r="D9" s="10"/>
      <c r="E9" s="10"/>
      <c r="F9" s="14" t="s">
        <v>7</v>
      </c>
    </row>
    <row r="10" spans="1:6" x14ac:dyDescent="0.25">
      <c r="A10" s="28" t="s">
        <v>91</v>
      </c>
      <c r="B10" s="28" t="s">
        <v>696</v>
      </c>
      <c r="C10" s="49"/>
      <c r="D10" s="10"/>
      <c r="E10" s="49"/>
      <c r="F10" s="14" t="s">
        <v>7</v>
      </c>
    </row>
  </sheetData>
  <mergeCells count="3">
    <mergeCell ref="A2:B4"/>
    <mergeCell ref="C2:D2"/>
    <mergeCell ref="E2:F2"/>
  </mergeCell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0">
        <x14:dataValidation type="list" errorStyle="warning" showErrorMessage="1" xr:uid="{00000000-0002-0000-1F00-000000000000}">
          <x14:formula1>
            <xm:f>Enums!E1:E2</xm:f>
          </x14:formula1>
          <xm:sqref>A6</xm:sqref>
        </x14:dataValidation>
        <x14:dataValidation type="list" errorStyle="warning" showErrorMessage="1" xr:uid="{00000000-0002-0000-1F00-000001000000}">
          <x14:formula1>
            <xm:f>Enums!E1:E2</xm:f>
          </x14:formula1>
          <xm:sqref>A7</xm:sqref>
        </x14:dataValidation>
        <x14:dataValidation type="list" errorStyle="warning" showErrorMessage="1" xr:uid="{00000000-0002-0000-1F00-000002000000}">
          <x14:formula1>
            <xm:f>Enums!C1:C2</xm:f>
          </x14:formula1>
          <xm:sqref>D10</xm:sqref>
        </x14:dataValidation>
        <x14:dataValidation type="list" errorStyle="warning" showErrorMessage="1" xr:uid="{00000000-0002-0000-1F00-000003000000}">
          <x14:formula1>
            <xm:f>Enums!E1:E2</xm:f>
          </x14:formula1>
          <xm:sqref>A9</xm:sqref>
        </x14:dataValidation>
        <x14:dataValidation type="list" errorStyle="warning" showErrorMessage="1" xr:uid="{B1033118-B856-48D5-AEA1-468594447EE0}">
          <x14:formula1>
            <xm:f>Enums!E1:E2</xm:f>
          </x14:formula1>
          <xm:sqref>A8</xm:sqref>
        </x14:dataValidation>
        <x14:dataValidation type="list" errorStyle="warning" showErrorMessage="1" xr:uid="{34136E80-79B9-475F-9494-F0A871A0FB8D}">
          <x14:formula1>
            <xm:f>Enums!E1:E2</xm:f>
          </x14:formula1>
          <xm:sqref>A10</xm:sqref>
        </x14:dataValidation>
        <x14:dataValidation type="list" errorStyle="warning" showErrorMessage="1" xr:uid="{15F3AC4B-DB8B-4F4B-83C7-C2B4B7D69D81}">
          <x14:formula1>
            <xm:f>Enums!C1:C2</xm:f>
          </x14:formula1>
          <xm:sqref>D7</xm:sqref>
        </x14:dataValidation>
        <x14:dataValidation type="list" errorStyle="warning" showErrorMessage="1" xr:uid="{538DCD47-EB1E-4545-A81D-A7C7E2A9CD06}">
          <x14:formula1>
            <xm:f>Enums!C1:C2</xm:f>
          </x14:formula1>
          <xm:sqref>D6</xm:sqref>
        </x14:dataValidation>
        <x14:dataValidation type="list" errorStyle="warning" showErrorMessage="1" xr:uid="{37ACED5B-65E4-429F-8FD6-F727C18DB3D7}">
          <x14:formula1>
            <xm:f>Enums!C1:C2</xm:f>
          </x14:formula1>
          <xm:sqref>D8</xm:sqref>
        </x14:dataValidation>
        <x14:dataValidation type="list" errorStyle="warning" showErrorMessage="1" xr:uid="{2C7AADFF-5E02-4AC6-B687-98E225FA55D9}">
          <x14:formula1>
            <xm:f>Enums!C1:C2</xm:f>
          </x14:formula1>
          <xm:sqref>D9</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2:F10"/>
  <sheetViews>
    <sheetView workbookViewId="0">
      <selection activeCell="D8" sqref="D8"/>
    </sheetView>
  </sheetViews>
  <sheetFormatPr defaultRowHeight="15" x14ac:dyDescent="0.25"/>
  <cols>
    <col min="1" max="1" width="10" customWidth="1"/>
    <col min="2" max="2" width="50" customWidth="1"/>
    <col min="3" max="4" width="25" customWidth="1"/>
    <col min="5" max="5" width="13.42578125" customWidth="1"/>
    <col min="6" max="6" width="54.140625" bestFit="1" customWidth="1"/>
  </cols>
  <sheetData>
    <row r="2" spans="1:6" x14ac:dyDescent="0.25">
      <c r="A2" s="108" t="s">
        <v>77</v>
      </c>
      <c r="B2" s="110" t="s">
        <v>77</v>
      </c>
      <c r="C2" s="104" t="s">
        <v>732</v>
      </c>
      <c r="D2" s="105" t="s">
        <v>732</v>
      </c>
      <c r="E2" s="104" t="s">
        <v>737</v>
      </c>
      <c r="F2" s="105" t="s">
        <v>737</v>
      </c>
    </row>
    <row r="3" spans="1:6" x14ac:dyDescent="0.25">
      <c r="A3" s="111" t="s">
        <v>77</v>
      </c>
      <c r="B3" s="100" t="s">
        <v>77</v>
      </c>
      <c r="C3" s="41" t="s">
        <v>689</v>
      </c>
      <c r="D3" s="41" t="s">
        <v>722</v>
      </c>
      <c r="E3" s="54" t="s">
        <v>7</v>
      </c>
      <c r="F3" s="42" t="s">
        <v>738</v>
      </c>
    </row>
    <row r="4" spans="1:6" x14ac:dyDescent="0.25">
      <c r="A4" s="112" t="s">
        <v>77</v>
      </c>
      <c r="B4" s="103" t="s">
        <v>77</v>
      </c>
      <c r="C4" s="7" t="s">
        <v>108</v>
      </c>
      <c r="D4" s="7" t="s">
        <v>109</v>
      </c>
      <c r="E4" s="7" t="s">
        <v>110</v>
      </c>
      <c r="F4" s="27" t="s">
        <v>111</v>
      </c>
    </row>
    <row r="5" spans="1:6" x14ac:dyDescent="0.25">
      <c r="A5" s="5" t="s">
        <v>735</v>
      </c>
      <c r="B5" s="5" t="s">
        <v>736</v>
      </c>
      <c r="C5" s="6"/>
      <c r="D5" s="6"/>
      <c r="E5" s="6"/>
      <c r="F5" s="6"/>
    </row>
    <row r="6" spans="1:6" x14ac:dyDescent="0.25">
      <c r="A6" s="5" t="s">
        <v>695</v>
      </c>
      <c r="B6" s="5" t="s">
        <v>696</v>
      </c>
      <c r="C6" s="12"/>
      <c r="D6" s="10"/>
      <c r="E6" s="12"/>
      <c r="F6" s="14" t="str">
        <f>IFERROR(E6/SUM($E$6:$E$10),"")</f>
        <v/>
      </c>
    </row>
    <row r="7" spans="1:6" x14ac:dyDescent="0.25">
      <c r="A7" s="5" t="s">
        <v>88</v>
      </c>
      <c r="B7" s="5" t="s">
        <v>696</v>
      </c>
      <c r="C7" s="10"/>
      <c r="D7" s="10"/>
      <c r="E7" s="10"/>
      <c r="F7" s="14" t="str">
        <f>IFERROR(E7/SUM($E$6:$E$10),"")</f>
        <v/>
      </c>
    </row>
    <row r="8" spans="1:6" x14ac:dyDescent="0.25">
      <c r="A8" s="5" t="s">
        <v>91</v>
      </c>
      <c r="B8" s="5" t="s">
        <v>696</v>
      </c>
      <c r="C8" s="10"/>
      <c r="D8" s="10"/>
      <c r="E8" s="10"/>
      <c r="F8" s="14" t="str">
        <f>IFERROR(E8/SUM($E$6:$E$10),"")</f>
        <v/>
      </c>
    </row>
    <row r="9" spans="1:6" x14ac:dyDescent="0.25">
      <c r="A9" s="5" t="s">
        <v>91</v>
      </c>
      <c r="B9" s="5" t="s">
        <v>696</v>
      </c>
      <c r="C9" s="10"/>
      <c r="D9" s="10"/>
      <c r="E9" s="10"/>
      <c r="F9" s="14" t="str">
        <f>IFERROR(E9/SUM($E$6:$E$10),"")</f>
        <v/>
      </c>
    </row>
    <row r="10" spans="1:6" x14ac:dyDescent="0.25">
      <c r="A10" s="28" t="s">
        <v>91</v>
      </c>
      <c r="B10" s="28" t="s">
        <v>696</v>
      </c>
      <c r="C10" s="49"/>
      <c r="D10" s="10"/>
      <c r="E10" s="49"/>
      <c r="F10" s="14" t="str">
        <f>IFERROR(E10/SUM($E$6:$E$10),"")</f>
        <v/>
      </c>
    </row>
  </sheetData>
  <mergeCells count="3">
    <mergeCell ref="A2:B4"/>
    <mergeCell ref="C2:D2"/>
    <mergeCell ref="E2:F2"/>
  </mergeCell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0">
        <x14:dataValidation type="list" errorStyle="warning" showErrorMessage="1" xr:uid="{00000000-0002-0000-2000-000000000000}">
          <x14:formula1>
            <xm:f>Enums!F1:F2</xm:f>
          </x14:formula1>
          <xm:sqref>A6</xm:sqref>
        </x14:dataValidation>
        <x14:dataValidation type="list" errorStyle="warning" showErrorMessage="1" xr:uid="{00000000-0002-0000-2000-000001000000}">
          <x14:formula1>
            <xm:f>Enums!F1:F2</xm:f>
          </x14:formula1>
          <xm:sqref>A7</xm:sqref>
        </x14:dataValidation>
        <x14:dataValidation type="list" errorStyle="warning" showErrorMessage="1" xr:uid="{00000000-0002-0000-2000-000002000000}">
          <x14:formula1>
            <xm:f>Enums!C1:C2</xm:f>
          </x14:formula1>
          <xm:sqref>D10</xm:sqref>
        </x14:dataValidation>
        <x14:dataValidation type="list" errorStyle="warning" showErrorMessage="1" xr:uid="{00000000-0002-0000-2000-000003000000}">
          <x14:formula1>
            <xm:f>Enums!F1:F2</xm:f>
          </x14:formula1>
          <xm:sqref>A9</xm:sqref>
        </x14:dataValidation>
        <x14:dataValidation type="list" errorStyle="warning" showErrorMessage="1" xr:uid="{0340897F-DFC1-46EE-B5FE-2269CA7A28F9}">
          <x14:formula1>
            <xm:f>Enums!F1:F2</xm:f>
          </x14:formula1>
          <xm:sqref>A8</xm:sqref>
        </x14:dataValidation>
        <x14:dataValidation type="list" errorStyle="warning" showErrorMessage="1" xr:uid="{1A8CD72F-D220-4C8D-A08F-FAD7F4A6EE2E}">
          <x14:formula1>
            <xm:f>Enums!F1:F2</xm:f>
          </x14:formula1>
          <xm:sqref>A10</xm:sqref>
        </x14:dataValidation>
        <x14:dataValidation type="list" errorStyle="warning" showErrorMessage="1" xr:uid="{C9D90BAB-BD6F-44BA-BDCA-D9165BB74F99}">
          <x14:formula1>
            <xm:f>Enums!C1:C2</xm:f>
          </x14:formula1>
          <xm:sqref>D7</xm:sqref>
        </x14:dataValidation>
        <x14:dataValidation type="list" errorStyle="warning" showErrorMessage="1" xr:uid="{4739B2F0-C313-4BA9-9A3C-43E38D962726}">
          <x14:formula1>
            <xm:f>Enums!C1:C2</xm:f>
          </x14:formula1>
          <xm:sqref>D6</xm:sqref>
        </x14:dataValidation>
        <x14:dataValidation type="list" errorStyle="warning" showErrorMessage="1" xr:uid="{A4C794DC-CC4A-401B-B2AA-D9819F5D59D1}">
          <x14:formula1>
            <xm:f>Enums!C1:C2</xm:f>
          </x14:formula1>
          <xm:sqref>D8</xm:sqref>
        </x14:dataValidation>
        <x14:dataValidation type="list" errorStyle="warning" showErrorMessage="1" xr:uid="{F297F4D3-BD8A-48A4-BD82-FBE3B85F8443}">
          <x14:formula1>
            <xm:f>Enums!C1:C2</xm:f>
          </x14:formula1>
          <xm:sqref>D9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F11"/>
  <sheetViews>
    <sheetView workbookViewId="0">
      <selection activeCell="D11" sqref="D11"/>
    </sheetView>
  </sheetViews>
  <sheetFormatPr defaultRowHeight="15" x14ac:dyDescent="0.25"/>
  <cols>
    <col min="1" max="1" width="10" customWidth="1"/>
    <col min="2" max="2" width="50" customWidth="1"/>
    <col min="3" max="4" width="25" customWidth="1"/>
    <col min="5" max="5" width="23.85546875" customWidth="1"/>
    <col min="6" max="6" width="54.140625" bestFit="1" customWidth="1"/>
  </cols>
  <sheetData>
    <row r="2" spans="1:6" x14ac:dyDescent="0.25">
      <c r="A2" s="108" t="s">
        <v>79</v>
      </c>
      <c r="B2" s="110" t="s">
        <v>79</v>
      </c>
      <c r="C2" s="104" t="s">
        <v>732</v>
      </c>
      <c r="D2" s="105" t="s">
        <v>732</v>
      </c>
      <c r="E2" s="104" t="s">
        <v>739</v>
      </c>
      <c r="F2" s="105" t="s">
        <v>739</v>
      </c>
    </row>
    <row r="3" spans="1:6" x14ac:dyDescent="0.25">
      <c r="A3" s="111" t="s">
        <v>79</v>
      </c>
      <c r="B3" s="100" t="s">
        <v>79</v>
      </c>
      <c r="C3" s="41" t="s">
        <v>689</v>
      </c>
      <c r="D3" s="41" t="s">
        <v>722</v>
      </c>
      <c r="E3" s="104" t="s">
        <v>740</v>
      </c>
      <c r="F3" s="105" t="s">
        <v>740</v>
      </c>
    </row>
    <row r="4" spans="1:6" x14ac:dyDescent="0.25">
      <c r="A4" s="111" t="s">
        <v>79</v>
      </c>
      <c r="B4" s="100" t="s">
        <v>79</v>
      </c>
      <c r="C4" s="45"/>
      <c r="D4" s="45"/>
      <c r="E4" s="54" t="s">
        <v>7</v>
      </c>
      <c r="F4" s="42" t="s">
        <v>738</v>
      </c>
    </row>
    <row r="5" spans="1:6" x14ac:dyDescent="0.25">
      <c r="A5" s="112" t="s">
        <v>79</v>
      </c>
      <c r="B5" s="103" t="s">
        <v>79</v>
      </c>
      <c r="C5" s="7" t="s">
        <v>108</v>
      </c>
      <c r="D5" s="7" t="s">
        <v>109</v>
      </c>
      <c r="E5" s="7" t="s">
        <v>110</v>
      </c>
      <c r="F5" s="27" t="s">
        <v>111</v>
      </c>
    </row>
    <row r="6" spans="1:6" x14ac:dyDescent="0.25">
      <c r="A6" s="5" t="s">
        <v>735</v>
      </c>
      <c r="B6" s="5" t="s">
        <v>736</v>
      </c>
      <c r="C6" s="6"/>
      <c r="D6" s="6"/>
      <c r="E6" s="6"/>
      <c r="F6" s="6"/>
    </row>
    <row r="7" spans="1:6" x14ac:dyDescent="0.25">
      <c r="A7" s="5" t="s">
        <v>695</v>
      </c>
      <c r="B7" s="5" t="s">
        <v>696</v>
      </c>
      <c r="C7" s="12"/>
      <c r="D7" s="10"/>
      <c r="E7" s="12"/>
      <c r="F7" s="12"/>
    </row>
    <row r="8" spans="1:6" x14ac:dyDescent="0.25">
      <c r="A8" s="5" t="s">
        <v>88</v>
      </c>
      <c r="B8" s="5" t="s">
        <v>696</v>
      </c>
      <c r="C8" s="10"/>
      <c r="D8" s="10"/>
      <c r="E8" s="10"/>
      <c r="F8" s="73"/>
    </row>
    <row r="9" spans="1:6" x14ac:dyDescent="0.25">
      <c r="A9" s="5" t="s">
        <v>91</v>
      </c>
      <c r="B9" s="5" t="s">
        <v>696</v>
      </c>
      <c r="C9" s="10"/>
      <c r="D9" s="10"/>
      <c r="E9" s="10"/>
      <c r="F9" s="73"/>
    </row>
    <row r="10" spans="1:6" x14ac:dyDescent="0.25">
      <c r="A10" s="5" t="s">
        <v>91</v>
      </c>
      <c r="B10" s="5" t="s">
        <v>696</v>
      </c>
      <c r="C10" s="10"/>
      <c r="D10" s="10"/>
      <c r="E10" s="10"/>
      <c r="F10" s="73"/>
    </row>
    <row r="11" spans="1:6" x14ac:dyDescent="0.25">
      <c r="A11" s="28" t="s">
        <v>91</v>
      </c>
      <c r="B11" s="28" t="s">
        <v>696</v>
      </c>
      <c r="C11" s="49"/>
      <c r="D11" s="10"/>
      <c r="E11" s="49"/>
      <c r="F11" s="50"/>
    </row>
  </sheetData>
  <mergeCells count="4">
    <mergeCell ref="A2:B5"/>
    <mergeCell ref="C2:D2"/>
    <mergeCell ref="E2:F2"/>
    <mergeCell ref="E3:F3"/>
  </mergeCell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0">
        <x14:dataValidation type="list" errorStyle="warning" showErrorMessage="1" xr:uid="{00000000-0002-0000-2100-000000000000}">
          <x14:formula1>
            <xm:f>Enums!G1:G2</xm:f>
          </x14:formula1>
          <xm:sqref>A7</xm:sqref>
        </x14:dataValidation>
        <x14:dataValidation type="list" errorStyle="warning" showErrorMessage="1" xr:uid="{00000000-0002-0000-2100-000001000000}">
          <x14:formula1>
            <xm:f>Enums!G1:G2</xm:f>
          </x14:formula1>
          <xm:sqref>A8</xm:sqref>
        </x14:dataValidation>
        <x14:dataValidation type="list" errorStyle="warning" showErrorMessage="1" xr:uid="{00000000-0002-0000-2100-000002000000}">
          <x14:formula1>
            <xm:f>Enums!C1:C2</xm:f>
          </x14:formula1>
          <xm:sqref>D11</xm:sqref>
        </x14:dataValidation>
        <x14:dataValidation type="list" errorStyle="warning" showErrorMessage="1" xr:uid="{00000000-0002-0000-2100-000003000000}">
          <x14:formula1>
            <xm:f>Enums!G1:G2</xm:f>
          </x14:formula1>
          <xm:sqref>A10</xm:sqref>
        </x14:dataValidation>
        <x14:dataValidation type="list" errorStyle="warning" showErrorMessage="1" xr:uid="{4E877355-4E1F-4522-AA31-3E5F267C57FA}">
          <x14:formula1>
            <xm:f>Enums!G1:G2</xm:f>
          </x14:formula1>
          <xm:sqref>A9</xm:sqref>
        </x14:dataValidation>
        <x14:dataValidation type="list" errorStyle="warning" showErrorMessage="1" xr:uid="{9AF3C421-B809-450F-9389-E2982D9B1A5E}">
          <x14:formula1>
            <xm:f>Enums!G1:G2</xm:f>
          </x14:formula1>
          <xm:sqref>A11</xm:sqref>
        </x14:dataValidation>
        <x14:dataValidation type="list" errorStyle="warning" showErrorMessage="1" xr:uid="{700B815D-9BC8-47DE-80D9-74912843BEAD}">
          <x14:formula1>
            <xm:f>Enums!C1:C2</xm:f>
          </x14:formula1>
          <xm:sqref>D8</xm:sqref>
        </x14:dataValidation>
        <x14:dataValidation type="list" errorStyle="warning" showErrorMessage="1" xr:uid="{39DF0F58-E8A3-4098-8255-18B516341D36}">
          <x14:formula1>
            <xm:f>Enums!C1:C2</xm:f>
          </x14:formula1>
          <xm:sqref>D7</xm:sqref>
        </x14:dataValidation>
        <x14:dataValidation type="list" errorStyle="warning" showErrorMessage="1" xr:uid="{DC269BC1-2FFE-4132-94B2-AA0FF063CF84}">
          <x14:formula1>
            <xm:f>Enums!C1:C2</xm:f>
          </x14:formula1>
          <xm:sqref>D9</xm:sqref>
        </x14:dataValidation>
        <x14:dataValidation type="list" errorStyle="warning" showErrorMessage="1" xr:uid="{C00CA23A-6948-42C8-8138-005B5ED74DA9}">
          <x14:formula1>
            <xm:f>Enums!C1:C2</xm:f>
          </x14:formula1>
          <xm:sqref>D10</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L11"/>
  <sheetViews>
    <sheetView workbookViewId="0">
      <selection activeCell="A11" sqref="A11"/>
    </sheetView>
  </sheetViews>
  <sheetFormatPr defaultRowHeight="15" x14ac:dyDescent="0.25"/>
  <cols>
    <col min="1" max="1" width="10" customWidth="1"/>
    <col min="2" max="2" width="50" customWidth="1"/>
    <col min="3" max="4" width="25" customWidth="1"/>
    <col min="5" max="5" width="27.85546875" bestFit="1" customWidth="1"/>
    <col min="6" max="7" width="25" customWidth="1"/>
    <col min="8" max="8" width="53.5703125" bestFit="1" customWidth="1"/>
    <col min="9" max="9" width="55.140625" bestFit="1" customWidth="1"/>
    <col min="10" max="10" width="25" customWidth="1"/>
    <col min="11" max="11" width="63.140625" bestFit="1" customWidth="1"/>
  </cols>
  <sheetData>
    <row r="2" spans="1:12" x14ac:dyDescent="0.25">
      <c r="A2" s="108" t="s">
        <v>81</v>
      </c>
      <c r="B2" s="110" t="s">
        <v>81</v>
      </c>
      <c r="C2" s="104" t="s">
        <v>741</v>
      </c>
      <c r="D2" s="105" t="s">
        <v>741</v>
      </c>
      <c r="E2" s="41" t="s">
        <v>742</v>
      </c>
      <c r="F2" s="104" t="s">
        <v>743</v>
      </c>
      <c r="G2" s="105" t="s">
        <v>743</v>
      </c>
      <c r="H2" s="105" t="s">
        <v>743</v>
      </c>
      <c r="I2" s="105" t="s">
        <v>743</v>
      </c>
      <c r="J2" s="104" t="s">
        <v>744</v>
      </c>
      <c r="K2" s="105" t="s">
        <v>744</v>
      </c>
      <c r="L2" s="84"/>
    </row>
    <row r="3" spans="1:12" x14ac:dyDescent="0.25">
      <c r="A3" s="111" t="s">
        <v>81</v>
      </c>
      <c r="B3" s="100" t="s">
        <v>81</v>
      </c>
      <c r="C3" s="41" t="s">
        <v>689</v>
      </c>
      <c r="D3" s="41" t="s">
        <v>722</v>
      </c>
      <c r="E3" s="41" t="s">
        <v>745</v>
      </c>
      <c r="F3" s="41" t="s">
        <v>746</v>
      </c>
      <c r="G3" s="104" t="s">
        <v>747</v>
      </c>
      <c r="H3" s="105" t="s">
        <v>747</v>
      </c>
      <c r="I3" s="41" t="s">
        <v>748</v>
      </c>
      <c r="J3" s="41" t="s">
        <v>495</v>
      </c>
      <c r="K3" s="42" t="s">
        <v>749</v>
      </c>
      <c r="L3" s="84"/>
    </row>
    <row r="4" spans="1:12" x14ac:dyDescent="0.25">
      <c r="A4" s="111" t="s">
        <v>81</v>
      </c>
      <c r="B4" s="100" t="s">
        <v>81</v>
      </c>
      <c r="C4" s="45"/>
      <c r="D4" s="45"/>
      <c r="E4" s="45"/>
      <c r="F4" s="45"/>
      <c r="G4" s="54" t="s">
        <v>7</v>
      </c>
      <c r="H4" s="41" t="s">
        <v>750</v>
      </c>
      <c r="I4" s="45"/>
      <c r="J4" s="45"/>
      <c r="K4" s="45"/>
      <c r="L4" s="84"/>
    </row>
    <row r="5" spans="1:12" x14ac:dyDescent="0.25">
      <c r="A5" s="112" t="s">
        <v>81</v>
      </c>
      <c r="B5" s="103" t="s">
        <v>81</v>
      </c>
      <c r="C5" s="7" t="s">
        <v>108</v>
      </c>
      <c r="D5" s="7" t="s">
        <v>109</v>
      </c>
      <c r="E5" s="7" t="s">
        <v>110</v>
      </c>
      <c r="F5" s="7" t="s">
        <v>111</v>
      </c>
      <c r="G5" s="7" t="s">
        <v>112</v>
      </c>
      <c r="H5" s="7" t="s">
        <v>127</v>
      </c>
      <c r="I5" s="7" t="s">
        <v>129</v>
      </c>
      <c r="J5" s="7" t="s">
        <v>131</v>
      </c>
      <c r="K5" s="27" t="s">
        <v>133</v>
      </c>
    </row>
    <row r="6" spans="1:12" x14ac:dyDescent="0.25">
      <c r="A6" s="5" t="s">
        <v>751</v>
      </c>
      <c r="B6" s="5" t="s">
        <v>752</v>
      </c>
      <c r="C6" s="6"/>
      <c r="D6" s="6"/>
      <c r="E6" s="6"/>
      <c r="F6" s="6"/>
      <c r="G6" s="6"/>
      <c r="H6" s="6"/>
      <c r="I6" s="6"/>
      <c r="J6" s="6"/>
      <c r="K6" s="6"/>
    </row>
    <row r="7" spans="1:12" x14ac:dyDescent="0.25">
      <c r="A7" s="5" t="s">
        <v>695</v>
      </c>
      <c r="B7" s="5" t="s">
        <v>696</v>
      </c>
      <c r="C7" s="12"/>
      <c r="D7" s="10"/>
      <c r="E7" s="14" t="s">
        <v>7</v>
      </c>
      <c r="F7" s="12"/>
      <c r="G7" s="12"/>
      <c r="H7" s="12"/>
      <c r="I7" s="12"/>
      <c r="J7" s="12"/>
      <c r="K7" s="12"/>
    </row>
    <row r="8" spans="1:12" x14ac:dyDescent="0.25">
      <c r="A8" s="5" t="s">
        <v>88</v>
      </c>
      <c r="B8" s="5" t="s">
        <v>696</v>
      </c>
      <c r="C8" s="10"/>
      <c r="D8" s="10"/>
      <c r="E8" s="14" t="s">
        <v>7</v>
      </c>
      <c r="F8" s="10"/>
      <c r="G8" s="10"/>
      <c r="H8" s="10"/>
      <c r="I8" s="10"/>
      <c r="J8" s="10"/>
      <c r="K8" s="73"/>
    </row>
    <row r="9" spans="1:12" x14ac:dyDescent="0.25">
      <c r="A9" s="5" t="s">
        <v>91</v>
      </c>
      <c r="B9" s="5" t="s">
        <v>696</v>
      </c>
      <c r="C9" s="10"/>
      <c r="D9" s="10"/>
      <c r="E9" s="14" t="s">
        <v>7</v>
      </c>
      <c r="F9" s="10"/>
      <c r="G9" s="10"/>
      <c r="H9" s="10"/>
      <c r="I9" s="10"/>
      <c r="J9" s="10"/>
      <c r="K9" s="73"/>
    </row>
    <row r="10" spans="1:12" x14ac:dyDescent="0.25">
      <c r="A10" s="5" t="s">
        <v>91</v>
      </c>
      <c r="B10" s="5" t="s">
        <v>696</v>
      </c>
      <c r="C10" s="10"/>
      <c r="D10" s="10"/>
      <c r="E10" s="14" t="s">
        <v>7</v>
      </c>
      <c r="F10" s="10"/>
      <c r="G10" s="10"/>
      <c r="H10" s="10"/>
      <c r="I10" s="10"/>
      <c r="J10" s="10"/>
      <c r="K10" s="73"/>
    </row>
    <row r="11" spans="1:12" x14ac:dyDescent="0.25">
      <c r="A11" s="28" t="s">
        <v>91</v>
      </c>
      <c r="B11" s="28" t="s">
        <v>696</v>
      </c>
      <c r="C11" s="49"/>
      <c r="D11" s="49"/>
      <c r="E11" s="14" t="s">
        <v>7</v>
      </c>
      <c r="F11" s="49"/>
      <c r="G11" s="49"/>
      <c r="H11" s="49"/>
      <c r="I11" s="49"/>
      <c r="J11" s="49"/>
      <c r="K11" s="50"/>
    </row>
  </sheetData>
  <mergeCells count="5">
    <mergeCell ref="A2:B5"/>
    <mergeCell ref="C2:D2"/>
    <mergeCell ref="F2:I2"/>
    <mergeCell ref="J2:K2"/>
    <mergeCell ref="G3:H3"/>
  </mergeCell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0">
        <x14:dataValidation type="list" errorStyle="warning" showErrorMessage="1" xr:uid="{00000000-0002-0000-2200-000000000000}">
          <x14:formula1>
            <xm:f>Enums!H1:H2</xm:f>
          </x14:formula1>
          <xm:sqref>A7</xm:sqref>
        </x14:dataValidation>
        <x14:dataValidation type="list" errorStyle="warning" showErrorMessage="1" xr:uid="{00000000-0002-0000-2200-000001000000}">
          <x14:formula1>
            <xm:f>Enums!H1:H2</xm:f>
          </x14:formula1>
          <xm:sqref>A8</xm:sqref>
        </x14:dataValidation>
        <x14:dataValidation type="list" errorStyle="warning" showErrorMessage="1" xr:uid="{00000000-0002-0000-2200-000002000000}">
          <x14:formula1>
            <xm:f>Enums!C1:C2</xm:f>
          </x14:formula1>
          <xm:sqref>D7</xm:sqref>
        </x14:dataValidation>
        <x14:dataValidation type="list" errorStyle="warning" showErrorMessage="1" xr:uid="{00000000-0002-0000-2200-000003000000}">
          <x14:formula1>
            <xm:f>Enums!H1:H2</xm:f>
          </x14:formula1>
          <xm:sqref>A10</xm:sqref>
        </x14:dataValidation>
        <x14:dataValidation type="list" errorStyle="warning" showErrorMessage="1" xr:uid="{00000000-0002-0000-2200-000004000000}">
          <x14:formula1>
            <xm:f>Enums!C1:C2</xm:f>
          </x14:formula1>
          <xm:sqref>D11</xm:sqref>
        </x14:dataValidation>
        <x14:dataValidation type="list" errorStyle="warning" showErrorMessage="1" xr:uid="{C17AD261-E487-44AA-AB05-84103751578B}">
          <x14:formula1>
            <xm:f>Enums!H1:H2</xm:f>
          </x14:formula1>
          <xm:sqref>A9</xm:sqref>
        </x14:dataValidation>
        <x14:dataValidation type="list" errorStyle="warning" showErrorMessage="1" xr:uid="{D4C80216-9A6C-46BB-B00E-B14699B05DD6}">
          <x14:formula1>
            <xm:f>Enums!H1:H2</xm:f>
          </x14:formula1>
          <xm:sqref>A11</xm:sqref>
        </x14:dataValidation>
        <x14:dataValidation type="list" errorStyle="warning" showErrorMessage="1" xr:uid="{B90592FC-DB11-46DA-9C84-8949909C0A40}">
          <x14:formula1>
            <xm:f>Enums!C1:C2</xm:f>
          </x14:formula1>
          <xm:sqref>D8</xm:sqref>
        </x14:dataValidation>
        <x14:dataValidation type="list" errorStyle="warning" showErrorMessage="1" xr:uid="{46B2D357-1F4D-4541-BBE7-801713E61E48}">
          <x14:formula1>
            <xm:f>Enums!C1:C2</xm:f>
          </x14:formula1>
          <xm:sqref>D9</xm:sqref>
        </x14:dataValidation>
        <x14:dataValidation type="list" errorStyle="warning" showErrorMessage="1" xr:uid="{929CFD7C-ACCD-4CCA-A79E-63D0057D87E4}">
          <x14:formula1>
            <xm:f>Enums!C1:C2</xm:f>
          </x14:formula1>
          <xm:sqref>D10</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E10"/>
  <sheetViews>
    <sheetView workbookViewId="0">
      <selection activeCell="E7" sqref="E7"/>
    </sheetView>
  </sheetViews>
  <sheetFormatPr defaultRowHeight="15" x14ac:dyDescent="0.25"/>
  <cols>
    <col min="1" max="1" width="10" customWidth="1"/>
    <col min="2" max="2" width="50" customWidth="1"/>
    <col min="3" max="4" width="25" customWidth="1"/>
    <col min="5" max="5" width="98.85546875" bestFit="1" customWidth="1"/>
  </cols>
  <sheetData>
    <row r="2" spans="1:5" x14ac:dyDescent="0.25">
      <c r="A2" s="108" t="s">
        <v>83</v>
      </c>
      <c r="B2" s="110" t="s">
        <v>83</v>
      </c>
      <c r="C2" s="104" t="s">
        <v>753</v>
      </c>
      <c r="D2" s="105" t="s">
        <v>753</v>
      </c>
      <c r="E2" s="42" t="s">
        <v>754</v>
      </c>
    </row>
    <row r="3" spans="1:5" x14ac:dyDescent="0.25">
      <c r="A3" s="111" t="s">
        <v>83</v>
      </c>
      <c r="B3" s="100" t="s">
        <v>83</v>
      </c>
      <c r="C3" s="41" t="s">
        <v>689</v>
      </c>
      <c r="D3" s="41" t="s">
        <v>722</v>
      </c>
      <c r="E3" s="42" t="s">
        <v>755</v>
      </c>
    </row>
    <row r="4" spans="1:5" x14ac:dyDescent="0.25">
      <c r="A4" s="112" t="s">
        <v>83</v>
      </c>
      <c r="B4" s="103" t="s">
        <v>83</v>
      </c>
      <c r="C4" s="7" t="s">
        <v>108</v>
      </c>
      <c r="D4" s="7" t="s">
        <v>109</v>
      </c>
      <c r="E4" s="27" t="s">
        <v>110</v>
      </c>
    </row>
    <row r="5" spans="1:5" x14ac:dyDescent="0.25">
      <c r="A5" s="5" t="s">
        <v>695</v>
      </c>
      <c r="B5" s="5" t="s">
        <v>807</v>
      </c>
      <c r="C5" s="87"/>
      <c r="D5" s="10"/>
      <c r="E5" s="87"/>
    </row>
    <row r="6" spans="1:5" x14ac:dyDescent="0.25">
      <c r="A6" s="5" t="s">
        <v>695</v>
      </c>
      <c r="B6" s="5" t="s">
        <v>696</v>
      </c>
      <c r="C6" s="12"/>
      <c r="D6" s="10"/>
      <c r="E6" s="12"/>
    </row>
    <row r="7" spans="1:5" x14ac:dyDescent="0.25">
      <c r="A7" s="5" t="s">
        <v>88</v>
      </c>
      <c r="B7" s="5" t="s">
        <v>696</v>
      </c>
      <c r="C7" s="10"/>
      <c r="D7" s="10"/>
      <c r="E7" s="73"/>
    </row>
    <row r="8" spans="1:5" x14ac:dyDescent="0.25">
      <c r="A8" s="5" t="s">
        <v>91</v>
      </c>
      <c r="B8" s="5" t="s">
        <v>696</v>
      </c>
      <c r="C8" s="10"/>
      <c r="D8" s="10"/>
      <c r="E8" s="73"/>
    </row>
    <row r="9" spans="1:5" x14ac:dyDescent="0.25">
      <c r="A9" s="5" t="s">
        <v>91</v>
      </c>
      <c r="B9" s="5" t="s">
        <v>696</v>
      </c>
      <c r="C9" s="10"/>
      <c r="D9" s="10"/>
      <c r="E9" s="73"/>
    </row>
    <row r="10" spans="1:5" x14ac:dyDescent="0.25">
      <c r="A10" s="79"/>
      <c r="B10" s="80"/>
      <c r="C10" s="86"/>
      <c r="D10" s="86"/>
      <c r="E10" s="86"/>
    </row>
  </sheetData>
  <mergeCells count="2">
    <mergeCell ref="A2:B4"/>
    <mergeCell ref="C2:D2"/>
  </mergeCell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2">
        <x14:dataValidation type="list" errorStyle="warning" showErrorMessage="1" xr:uid="{00000000-0002-0000-2300-000000000000}">
          <x14:formula1>
            <xm:f>Enums!B1:B2</xm:f>
          </x14:formula1>
          <xm:sqref>A6</xm:sqref>
        </x14:dataValidation>
        <x14:dataValidation type="list" errorStyle="warning" showErrorMessage="1" xr:uid="{00000000-0002-0000-2300-000001000000}">
          <x14:formula1>
            <xm:f>Enums!B1:B2</xm:f>
          </x14:formula1>
          <xm:sqref>A7</xm:sqref>
        </x14:dataValidation>
        <x14:dataValidation type="list" errorStyle="warning" showErrorMessage="1" xr:uid="{00000000-0002-0000-2300-000002000000}">
          <x14:formula1>
            <xm:f>Enums!C1:C2</xm:f>
          </x14:formula1>
          <xm:sqref>D5</xm:sqref>
        </x14:dataValidation>
        <x14:dataValidation type="list" errorStyle="warning" showErrorMessage="1" xr:uid="{00000000-0002-0000-2300-000003000000}">
          <x14:formula1>
            <xm:f>Enums!B1:B2</xm:f>
          </x14:formula1>
          <xm:sqref>A9</xm:sqref>
        </x14:dataValidation>
        <x14:dataValidation type="list" errorStyle="warning" showErrorMessage="1" xr:uid="{00000000-0002-0000-2300-000004000000}">
          <x14:formula1>
            <xm:f>Enums!C3:C5</xm:f>
          </x14:formula1>
          <xm:sqref>D10</xm:sqref>
        </x14:dataValidation>
        <x14:dataValidation type="list" errorStyle="warning" showErrorMessage="1" xr:uid="{133857FF-85FD-4C97-A572-58D28D710D7C}">
          <x14:formula1>
            <xm:f>Enums!B1:B2</xm:f>
          </x14:formula1>
          <xm:sqref>A8</xm:sqref>
        </x14:dataValidation>
        <x14:dataValidation type="list" errorStyle="warning" showErrorMessage="1" xr:uid="{CC549186-9413-4A2E-938E-495C300026DF}">
          <x14:formula1>
            <xm:f>Enums!B1:B2</xm:f>
          </x14:formula1>
          <xm:sqref>A10</xm:sqref>
        </x14:dataValidation>
        <x14:dataValidation type="list" errorStyle="warning" showErrorMessage="1" xr:uid="{995C8ED3-9695-4DFB-B722-A4615AFCED3F}">
          <x14:formula1>
            <xm:f>Enums!B1:B2</xm:f>
          </x14:formula1>
          <xm:sqref>A5</xm:sqref>
        </x14:dataValidation>
        <x14:dataValidation type="list" errorStyle="warning" showErrorMessage="1" xr:uid="{6F7A4EC6-4783-4F7D-B2B6-2A3FA9B5C67C}">
          <x14:formula1>
            <xm:f>Enums!C1:C2</xm:f>
          </x14:formula1>
          <xm:sqref>D7</xm:sqref>
        </x14:dataValidation>
        <x14:dataValidation type="list" errorStyle="warning" showErrorMessage="1" xr:uid="{9F9F586E-5ED0-460D-83A1-3166828E416B}">
          <x14:formula1>
            <xm:f>Enums!C1:C2</xm:f>
          </x14:formula1>
          <xm:sqref>D6</xm:sqref>
        </x14:dataValidation>
        <x14:dataValidation type="list" errorStyle="warning" showErrorMessage="1" xr:uid="{8D9A68D3-E454-46C1-8340-D963358BA4B0}">
          <x14:formula1>
            <xm:f>Enums!C1:C2</xm:f>
          </x14:formula1>
          <xm:sqref>D8</xm:sqref>
        </x14:dataValidation>
        <x14:dataValidation type="list" errorStyle="warning" showErrorMessage="1" xr:uid="{C900BAD6-882D-4029-8974-AC7340F749BC}">
          <x14:formula1>
            <xm:f>Enums!C1:C2</xm:f>
          </x14:formula1>
          <xm:sqref>D9</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2:E10"/>
  <sheetViews>
    <sheetView workbookViewId="0">
      <selection activeCell="C15" sqref="C15"/>
    </sheetView>
  </sheetViews>
  <sheetFormatPr defaultRowHeight="15" x14ac:dyDescent="0.25"/>
  <cols>
    <col min="1" max="1" width="10" customWidth="1"/>
    <col min="2" max="2" width="50" customWidth="1"/>
    <col min="3" max="4" width="25" customWidth="1"/>
    <col min="5" max="5" width="112.85546875" bestFit="1" customWidth="1"/>
  </cols>
  <sheetData>
    <row r="2" spans="1:5" x14ac:dyDescent="0.25">
      <c r="A2" s="108" t="s">
        <v>85</v>
      </c>
      <c r="B2" s="110" t="s">
        <v>85</v>
      </c>
      <c r="C2" s="104" t="s">
        <v>753</v>
      </c>
      <c r="D2" s="105" t="s">
        <v>753</v>
      </c>
      <c r="E2" s="42" t="s">
        <v>758</v>
      </c>
    </row>
    <row r="3" spans="1:5" x14ac:dyDescent="0.25">
      <c r="A3" s="111" t="s">
        <v>85</v>
      </c>
      <c r="B3" s="100" t="s">
        <v>85</v>
      </c>
      <c r="C3" s="41" t="s">
        <v>689</v>
      </c>
      <c r="D3" s="41" t="s">
        <v>722</v>
      </c>
      <c r="E3" s="42" t="s">
        <v>759</v>
      </c>
    </row>
    <row r="4" spans="1:5" x14ac:dyDescent="0.25">
      <c r="A4" s="112" t="s">
        <v>85</v>
      </c>
      <c r="B4" s="103" t="s">
        <v>85</v>
      </c>
      <c r="C4" s="7" t="s">
        <v>108</v>
      </c>
      <c r="D4" s="7" t="s">
        <v>109</v>
      </c>
      <c r="E4" s="27" t="s">
        <v>110</v>
      </c>
    </row>
    <row r="5" spans="1:5" x14ac:dyDescent="0.25">
      <c r="A5" s="5" t="s">
        <v>756</v>
      </c>
      <c r="B5" s="5" t="s">
        <v>757</v>
      </c>
      <c r="C5" s="6"/>
      <c r="D5" s="6"/>
      <c r="E5" s="6"/>
    </row>
    <row r="6" spans="1:5" x14ac:dyDescent="0.25">
      <c r="A6" s="5" t="s">
        <v>695</v>
      </c>
      <c r="B6" s="5" t="s">
        <v>696</v>
      </c>
      <c r="C6" s="12"/>
      <c r="D6" s="10"/>
      <c r="E6" s="12"/>
    </row>
    <row r="7" spans="1:5" x14ac:dyDescent="0.25">
      <c r="A7" s="5" t="s">
        <v>88</v>
      </c>
      <c r="B7" s="5" t="s">
        <v>696</v>
      </c>
      <c r="C7" s="10"/>
      <c r="D7" s="10"/>
      <c r="E7" s="73"/>
    </row>
    <row r="8" spans="1:5" x14ac:dyDescent="0.25">
      <c r="A8" s="5" t="s">
        <v>91</v>
      </c>
      <c r="B8" s="5" t="s">
        <v>696</v>
      </c>
      <c r="C8" s="10"/>
      <c r="D8" s="10"/>
      <c r="E8" s="73"/>
    </row>
    <row r="9" spans="1:5" x14ac:dyDescent="0.25">
      <c r="A9" s="5" t="s">
        <v>91</v>
      </c>
      <c r="B9" s="5" t="s">
        <v>696</v>
      </c>
      <c r="C9" s="10"/>
      <c r="D9" s="10"/>
      <c r="E9" s="73"/>
    </row>
    <row r="10" spans="1:5" x14ac:dyDescent="0.25">
      <c r="A10" s="28" t="s">
        <v>91</v>
      </c>
      <c r="B10" s="28" t="s">
        <v>696</v>
      </c>
      <c r="C10" s="49"/>
      <c r="D10" s="49"/>
      <c r="E10" s="50"/>
    </row>
  </sheetData>
  <mergeCells count="2">
    <mergeCell ref="A2:B4"/>
    <mergeCell ref="C2:D2"/>
  </mergeCell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0">
        <x14:dataValidation type="list" errorStyle="warning" showErrorMessage="1" xr:uid="{00000000-0002-0000-2400-000000000000}">
          <x14:formula1>
            <xm:f>Enums!I1:I2</xm:f>
          </x14:formula1>
          <xm:sqref>A6</xm:sqref>
        </x14:dataValidation>
        <x14:dataValidation type="list" errorStyle="warning" showErrorMessage="1" xr:uid="{00000000-0002-0000-2400-000001000000}">
          <x14:formula1>
            <xm:f>Enums!I1:I2</xm:f>
          </x14:formula1>
          <xm:sqref>A7</xm:sqref>
        </x14:dataValidation>
        <x14:dataValidation type="list" errorStyle="warning" showErrorMessage="1" xr:uid="{00000000-0002-0000-2400-000002000000}">
          <x14:formula1>
            <xm:f>Enums!C1:C2</xm:f>
          </x14:formula1>
          <xm:sqref>D6</xm:sqref>
        </x14:dataValidation>
        <x14:dataValidation type="list" errorStyle="warning" showErrorMessage="1" xr:uid="{00000000-0002-0000-2400-000003000000}">
          <x14:formula1>
            <xm:f>Enums!I1:I2</xm:f>
          </x14:formula1>
          <xm:sqref>A9</xm:sqref>
        </x14:dataValidation>
        <x14:dataValidation type="list" errorStyle="warning" showErrorMessage="1" xr:uid="{00000000-0002-0000-2400-000004000000}">
          <x14:formula1>
            <xm:f>Enums!C1:C2</xm:f>
          </x14:formula1>
          <xm:sqref>D10</xm:sqref>
        </x14:dataValidation>
        <x14:dataValidation type="list" errorStyle="warning" showErrorMessage="1" xr:uid="{AEE9264E-BD1B-48F0-BE9B-432990AD958D}">
          <x14:formula1>
            <xm:f>Enums!I1:I2</xm:f>
          </x14:formula1>
          <xm:sqref>A8</xm:sqref>
        </x14:dataValidation>
        <x14:dataValidation type="list" errorStyle="warning" showErrorMessage="1" xr:uid="{EB1D3A8F-5DF2-4AC5-BB3D-B415E5A7778A}">
          <x14:formula1>
            <xm:f>Enums!I1:I2</xm:f>
          </x14:formula1>
          <xm:sqref>A10</xm:sqref>
        </x14:dataValidation>
        <x14:dataValidation type="list" errorStyle="warning" showErrorMessage="1" xr:uid="{B907C943-1957-4BAA-AB7B-D87591AB5965}">
          <x14:formula1>
            <xm:f>Enums!C1:C2</xm:f>
          </x14:formula1>
          <xm:sqref>D7</xm:sqref>
        </x14:dataValidation>
        <x14:dataValidation type="list" errorStyle="warning" showErrorMessage="1" xr:uid="{835833A7-EA86-4DD5-948C-7769CB042FE4}">
          <x14:formula1>
            <xm:f>Enums!C1:C2</xm:f>
          </x14:formula1>
          <xm:sqref>D8</xm:sqref>
        </x14:dataValidation>
        <x14:dataValidation type="list" errorStyle="warning" showErrorMessage="1" xr:uid="{F8B10C37-03F6-4943-9390-8E9D9BED807D}">
          <x14:formula1>
            <xm:f>Enums!C1:C2</xm:f>
          </x14:formula1>
          <xm:sqref>D9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E33"/>
  <sheetViews>
    <sheetView workbookViewId="0">
      <selection activeCell="E26" sqref="E26"/>
    </sheetView>
  </sheetViews>
  <sheetFormatPr defaultRowHeight="15" x14ac:dyDescent="0.25"/>
  <cols>
    <col min="1" max="2" width="10" customWidth="1"/>
    <col min="3" max="3" width="50" customWidth="1"/>
    <col min="5" max="5" width="25" customWidth="1"/>
  </cols>
  <sheetData>
    <row r="2" spans="1:5" x14ac:dyDescent="0.25">
      <c r="A2" s="108" t="s">
        <v>87</v>
      </c>
      <c r="B2" s="109" t="s">
        <v>87</v>
      </c>
      <c r="C2" s="109" t="s">
        <v>87</v>
      </c>
      <c r="D2" s="110" t="s">
        <v>87</v>
      </c>
      <c r="E2" s="42" t="s">
        <v>495</v>
      </c>
    </row>
    <row r="3" spans="1:5" x14ac:dyDescent="0.25">
      <c r="A3" s="112" t="s">
        <v>87</v>
      </c>
      <c r="B3" s="102" t="s">
        <v>87</v>
      </c>
      <c r="C3" s="102" t="s">
        <v>87</v>
      </c>
      <c r="D3" s="103" t="s">
        <v>87</v>
      </c>
      <c r="E3" s="27" t="s">
        <v>106</v>
      </c>
    </row>
    <row r="4" spans="1:5" x14ac:dyDescent="0.25">
      <c r="A4" s="91" t="s">
        <v>760</v>
      </c>
      <c r="B4" s="92" t="s">
        <v>760</v>
      </c>
      <c r="C4" s="92" t="s">
        <v>760</v>
      </c>
      <c r="D4" s="7" t="s">
        <v>106</v>
      </c>
      <c r="E4" s="78">
        <f>1/3*'I_03.00'!E4</f>
        <v>0</v>
      </c>
    </row>
    <row r="5" spans="1:5" x14ac:dyDescent="0.25">
      <c r="A5" s="91" t="s">
        <v>761</v>
      </c>
      <c r="B5" s="92" t="s">
        <v>761</v>
      </c>
      <c r="C5" s="92" t="s">
        <v>761</v>
      </c>
      <c r="D5" s="7" t="s">
        <v>107</v>
      </c>
      <c r="E5" s="73"/>
    </row>
    <row r="6" spans="1:5" x14ac:dyDescent="0.25">
      <c r="A6" s="91" t="s">
        <v>762</v>
      </c>
      <c r="B6" s="92" t="s">
        <v>762</v>
      </c>
      <c r="C6" s="92" t="s">
        <v>762</v>
      </c>
      <c r="D6" s="7" t="s">
        <v>108</v>
      </c>
      <c r="E6" s="72">
        <f>E7+E8+E9+E20+E26+E32+E33</f>
        <v>0</v>
      </c>
    </row>
    <row r="7" spans="1:5" x14ac:dyDescent="0.25">
      <c r="A7" s="4" t="s">
        <v>7</v>
      </c>
      <c r="B7" s="91" t="s">
        <v>763</v>
      </c>
      <c r="C7" s="92" t="s">
        <v>763</v>
      </c>
      <c r="D7" s="7" t="s">
        <v>109</v>
      </c>
      <c r="E7" s="73"/>
    </row>
    <row r="8" spans="1:5" x14ac:dyDescent="0.25">
      <c r="A8" s="8"/>
      <c r="B8" s="91" t="s">
        <v>764</v>
      </c>
      <c r="C8" s="92" t="s">
        <v>764</v>
      </c>
      <c r="D8" s="7" t="s">
        <v>110</v>
      </c>
      <c r="E8" s="73"/>
    </row>
    <row r="9" spans="1:5" x14ac:dyDescent="0.25">
      <c r="A9" s="8"/>
      <c r="B9" s="91" t="s">
        <v>765</v>
      </c>
      <c r="C9" s="92" t="s">
        <v>765</v>
      </c>
      <c r="D9" s="7" t="s">
        <v>111</v>
      </c>
      <c r="E9" s="72">
        <f>SUM(E10:E19)</f>
        <v>0</v>
      </c>
    </row>
    <row r="10" spans="1:5" x14ac:dyDescent="0.25">
      <c r="A10" s="8"/>
      <c r="B10" s="4" t="s">
        <v>7</v>
      </c>
      <c r="C10" s="5" t="s">
        <v>766</v>
      </c>
      <c r="D10" s="7" t="s">
        <v>112</v>
      </c>
      <c r="E10" s="73"/>
    </row>
    <row r="11" spans="1:5" x14ac:dyDescent="0.25">
      <c r="A11" s="8"/>
      <c r="B11" s="8"/>
      <c r="C11" s="5" t="s">
        <v>767</v>
      </c>
      <c r="D11" s="7" t="s">
        <v>127</v>
      </c>
      <c r="E11" s="73"/>
    </row>
    <row r="12" spans="1:5" x14ac:dyDescent="0.25">
      <c r="A12" s="8"/>
      <c r="B12" s="8"/>
      <c r="C12" s="5" t="s">
        <v>768</v>
      </c>
      <c r="D12" s="7" t="s">
        <v>129</v>
      </c>
      <c r="E12" s="73"/>
    </row>
    <row r="13" spans="1:5" x14ac:dyDescent="0.25">
      <c r="A13" s="8"/>
      <c r="B13" s="8"/>
      <c r="C13" s="5" t="s">
        <v>769</v>
      </c>
      <c r="D13" s="7" t="s">
        <v>131</v>
      </c>
      <c r="E13" s="73"/>
    </row>
    <row r="14" spans="1:5" x14ac:dyDescent="0.25">
      <c r="A14" s="8"/>
      <c r="B14" s="8"/>
      <c r="C14" s="5" t="s">
        <v>770</v>
      </c>
      <c r="D14" s="7" t="s">
        <v>133</v>
      </c>
      <c r="E14" s="73"/>
    </row>
    <row r="15" spans="1:5" x14ac:dyDescent="0.25">
      <c r="A15" s="8"/>
      <c r="B15" s="8"/>
      <c r="C15" s="5" t="s">
        <v>771</v>
      </c>
      <c r="D15" s="7" t="s">
        <v>135</v>
      </c>
      <c r="E15" s="73"/>
    </row>
    <row r="16" spans="1:5" x14ac:dyDescent="0.25">
      <c r="A16" s="8"/>
      <c r="B16" s="8"/>
      <c r="C16" s="5" t="s">
        <v>772</v>
      </c>
      <c r="D16" s="7" t="s">
        <v>137</v>
      </c>
      <c r="E16" s="73"/>
    </row>
    <row r="17" spans="1:5" x14ac:dyDescent="0.25">
      <c r="A17" s="8"/>
      <c r="B17" s="8"/>
      <c r="C17" s="5" t="s">
        <v>773</v>
      </c>
      <c r="D17" s="7" t="s">
        <v>139</v>
      </c>
      <c r="E17" s="73"/>
    </row>
    <row r="18" spans="1:5" x14ac:dyDescent="0.25">
      <c r="A18" s="8"/>
      <c r="B18" s="8"/>
      <c r="C18" s="5" t="s">
        <v>774</v>
      </c>
      <c r="D18" s="7" t="s">
        <v>141</v>
      </c>
      <c r="E18" s="73"/>
    </row>
    <row r="19" spans="1:5" x14ac:dyDescent="0.25">
      <c r="A19" s="8"/>
      <c r="B19" s="8"/>
      <c r="C19" s="5" t="s">
        <v>775</v>
      </c>
      <c r="D19" s="7" t="s">
        <v>143</v>
      </c>
      <c r="E19" s="73"/>
    </row>
    <row r="20" spans="1:5" x14ac:dyDescent="0.25">
      <c r="A20" s="8"/>
      <c r="B20" s="91" t="s">
        <v>776</v>
      </c>
      <c r="C20" s="92" t="s">
        <v>776</v>
      </c>
      <c r="D20" s="7" t="s">
        <v>145</v>
      </c>
      <c r="E20" s="72">
        <f>SUM(E21:E25)</f>
        <v>0</v>
      </c>
    </row>
    <row r="21" spans="1:5" x14ac:dyDescent="0.25">
      <c r="A21" s="8"/>
      <c r="B21" s="4" t="s">
        <v>7</v>
      </c>
      <c r="C21" s="5" t="s">
        <v>777</v>
      </c>
      <c r="D21" s="7" t="s">
        <v>147</v>
      </c>
      <c r="E21" s="73"/>
    </row>
    <row r="22" spans="1:5" x14ac:dyDescent="0.25">
      <c r="A22" s="8"/>
      <c r="B22" s="8"/>
      <c r="C22" s="5" t="s">
        <v>778</v>
      </c>
      <c r="D22" s="7" t="s">
        <v>149</v>
      </c>
      <c r="E22" s="73"/>
    </row>
    <row r="23" spans="1:5" x14ac:dyDescent="0.25">
      <c r="A23" s="8"/>
      <c r="B23" s="8"/>
      <c r="C23" s="5" t="s">
        <v>779</v>
      </c>
      <c r="D23" s="7" t="s">
        <v>151</v>
      </c>
      <c r="E23" s="73"/>
    </row>
    <row r="24" spans="1:5" x14ac:dyDescent="0.25">
      <c r="A24" s="8"/>
      <c r="B24" s="8"/>
      <c r="C24" s="5" t="s">
        <v>780</v>
      </c>
      <c r="D24" s="7" t="s">
        <v>153</v>
      </c>
      <c r="E24" s="73"/>
    </row>
    <row r="25" spans="1:5" x14ac:dyDescent="0.25">
      <c r="A25" s="8"/>
      <c r="B25" s="8"/>
      <c r="C25" s="5" t="s">
        <v>781</v>
      </c>
      <c r="D25" s="7" t="s">
        <v>154</v>
      </c>
      <c r="E25" s="73"/>
    </row>
    <row r="26" spans="1:5" x14ac:dyDescent="0.25">
      <c r="A26" s="8"/>
      <c r="B26" s="91" t="s">
        <v>782</v>
      </c>
      <c r="C26" s="92" t="s">
        <v>782</v>
      </c>
      <c r="D26" s="7" t="s">
        <v>156</v>
      </c>
      <c r="E26" s="72">
        <f>SUM(E27:E31)</f>
        <v>0</v>
      </c>
    </row>
    <row r="27" spans="1:5" x14ac:dyDescent="0.25">
      <c r="A27" s="8"/>
      <c r="B27" s="4" t="s">
        <v>7</v>
      </c>
      <c r="C27" s="5" t="s">
        <v>783</v>
      </c>
      <c r="D27" s="7" t="s">
        <v>158</v>
      </c>
      <c r="E27" s="73"/>
    </row>
    <row r="28" spans="1:5" x14ac:dyDescent="0.25">
      <c r="A28" s="8"/>
      <c r="B28" s="8"/>
      <c r="C28" s="5" t="s">
        <v>784</v>
      </c>
      <c r="D28" s="7" t="s">
        <v>160</v>
      </c>
      <c r="E28" s="73"/>
    </row>
    <row r="29" spans="1:5" x14ac:dyDescent="0.25">
      <c r="A29" s="8"/>
      <c r="B29" s="8"/>
      <c r="C29" s="5" t="s">
        <v>785</v>
      </c>
      <c r="D29" s="7" t="s">
        <v>164</v>
      </c>
      <c r="E29" s="73"/>
    </row>
    <row r="30" spans="1:5" x14ac:dyDescent="0.25">
      <c r="A30" s="8"/>
      <c r="B30" s="8"/>
      <c r="C30" s="5" t="s">
        <v>786</v>
      </c>
      <c r="D30" s="7" t="s">
        <v>166</v>
      </c>
      <c r="E30" s="73"/>
    </row>
    <row r="31" spans="1:5" x14ac:dyDescent="0.25">
      <c r="A31" s="8"/>
      <c r="B31" s="8"/>
      <c r="C31" s="5" t="s">
        <v>787</v>
      </c>
      <c r="D31" s="7" t="s">
        <v>168</v>
      </c>
      <c r="E31" s="73"/>
    </row>
    <row r="32" spans="1:5" x14ac:dyDescent="0.25">
      <c r="A32" s="8"/>
      <c r="B32" s="91" t="s">
        <v>788</v>
      </c>
      <c r="C32" s="92" t="s">
        <v>788</v>
      </c>
      <c r="D32" s="7" t="s">
        <v>170</v>
      </c>
      <c r="E32" s="73"/>
    </row>
    <row r="33" spans="1:5" x14ac:dyDescent="0.25">
      <c r="A33" s="17"/>
      <c r="B33" s="106" t="s">
        <v>789</v>
      </c>
      <c r="C33" s="107" t="s">
        <v>789</v>
      </c>
      <c r="D33" s="7" t="s">
        <v>172</v>
      </c>
      <c r="E33" s="50"/>
    </row>
  </sheetData>
  <mergeCells count="11">
    <mergeCell ref="A2:D3"/>
    <mergeCell ref="A4:C4"/>
    <mergeCell ref="A5:C5"/>
    <mergeCell ref="A6:C6"/>
    <mergeCell ref="B7:C7"/>
    <mergeCell ref="B33:C33"/>
    <mergeCell ref="B8:C8"/>
    <mergeCell ref="B9:C9"/>
    <mergeCell ref="B20:C20"/>
    <mergeCell ref="B26:C26"/>
    <mergeCell ref="B32:C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C18"/>
  <sheetViews>
    <sheetView zoomScaleNormal="100" workbookViewId="0">
      <pane xSplit="4" ySplit="4" topLeftCell="E5" activePane="bottomRight" state="frozen"/>
      <selection pane="topRight" activeCell="E1" sqref="E1"/>
      <selection pane="bottomLeft" activeCell="A5" sqref="A5"/>
      <selection pane="bottomRight" activeCell="D32" sqref="D32"/>
    </sheetView>
  </sheetViews>
  <sheetFormatPr defaultRowHeight="15" x14ac:dyDescent="0.25"/>
  <cols>
    <col min="1" max="2" width="10" customWidth="1"/>
    <col min="3" max="3" width="50" customWidth="1"/>
    <col min="5" max="55" width="25" customWidth="1"/>
  </cols>
  <sheetData>
    <row r="2" spans="1:55" x14ac:dyDescent="0.25">
      <c r="A2" s="108" t="s">
        <v>19</v>
      </c>
      <c r="B2" s="109" t="s">
        <v>19</v>
      </c>
      <c r="C2" s="109" t="s">
        <v>19</v>
      </c>
      <c r="D2" s="110" t="s">
        <v>19</v>
      </c>
      <c r="E2" s="104" t="s">
        <v>101</v>
      </c>
      <c r="F2" s="105" t="s">
        <v>101</v>
      </c>
      <c r="G2" s="104" t="s">
        <v>218</v>
      </c>
      <c r="H2" s="105" t="s">
        <v>218</v>
      </c>
      <c r="I2" s="104" t="s">
        <v>102</v>
      </c>
      <c r="J2" s="105" t="s">
        <v>102</v>
      </c>
      <c r="K2" s="104" t="s">
        <v>219</v>
      </c>
      <c r="L2" s="105" t="s">
        <v>219</v>
      </c>
      <c r="M2" s="105" t="s">
        <v>219</v>
      </c>
      <c r="N2" s="105" t="s">
        <v>219</v>
      </c>
      <c r="O2" s="105" t="s">
        <v>219</v>
      </c>
      <c r="P2" s="105" t="s">
        <v>219</v>
      </c>
      <c r="Q2" s="105" t="s">
        <v>219</v>
      </c>
      <c r="R2" s="105" t="s">
        <v>219</v>
      </c>
      <c r="S2" s="105" t="s">
        <v>219</v>
      </c>
      <c r="T2" s="105" t="s">
        <v>219</v>
      </c>
      <c r="U2" s="105" t="s">
        <v>219</v>
      </c>
      <c r="V2" s="105" t="s">
        <v>219</v>
      </c>
      <c r="W2" s="105" t="s">
        <v>219</v>
      </c>
      <c r="X2" s="105" t="s">
        <v>219</v>
      </c>
      <c r="Y2" s="105" t="s">
        <v>219</v>
      </c>
      <c r="Z2" s="105" t="s">
        <v>219</v>
      </c>
      <c r="AA2" s="105" t="s">
        <v>219</v>
      </c>
      <c r="AB2" s="105" t="s">
        <v>219</v>
      </c>
      <c r="AC2" s="104" t="s">
        <v>220</v>
      </c>
      <c r="AD2" s="105" t="s">
        <v>220</v>
      </c>
      <c r="AE2" s="105" t="s">
        <v>220</v>
      </c>
      <c r="AF2" s="105" t="s">
        <v>220</v>
      </c>
      <c r="AG2" s="105" t="s">
        <v>220</v>
      </c>
      <c r="AH2" s="105" t="s">
        <v>220</v>
      </c>
      <c r="AI2" s="105" t="s">
        <v>220</v>
      </c>
      <c r="AJ2" s="105" t="s">
        <v>220</v>
      </c>
      <c r="AK2" s="105" t="s">
        <v>220</v>
      </c>
      <c r="AL2" s="105" t="s">
        <v>220</v>
      </c>
      <c r="AM2" s="105" t="s">
        <v>220</v>
      </c>
      <c r="AN2" s="105" t="s">
        <v>220</v>
      </c>
      <c r="AO2" s="105" t="s">
        <v>220</v>
      </c>
      <c r="AP2" s="105" t="s">
        <v>220</v>
      </c>
      <c r="AQ2" s="105" t="s">
        <v>220</v>
      </c>
      <c r="AR2" s="105" t="s">
        <v>220</v>
      </c>
      <c r="AS2" s="105" t="s">
        <v>220</v>
      </c>
      <c r="AT2" s="105" t="s">
        <v>220</v>
      </c>
      <c r="AU2" s="104" t="s">
        <v>221</v>
      </c>
      <c r="AV2" s="105" t="s">
        <v>221</v>
      </c>
      <c r="AW2" s="105" t="s">
        <v>221</v>
      </c>
      <c r="AX2" s="105" t="s">
        <v>221</v>
      </c>
      <c r="AY2" s="105" t="s">
        <v>221</v>
      </c>
      <c r="AZ2" s="104" t="s">
        <v>222</v>
      </c>
      <c r="BA2" s="105" t="s">
        <v>222</v>
      </c>
      <c r="BB2" s="41" t="s">
        <v>223</v>
      </c>
      <c r="BC2" s="42" t="s">
        <v>224</v>
      </c>
    </row>
    <row r="3" spans="1:55" x14ac:dyDescent="0.25">
      <c r="A3" s="111" t="s">
        <v>19</v>
      </c>
      <c r="B3" s="99" t="s">
        <v>19</v>
      </c>
      <c r="C3" s="99" t="s">
        <v>19</v>
      </c>
      <c r="D3" s="100" t="s">
        <v>19</v>
      </c>
      <c r="E3" s="41" t="s">
        <v>104</v>
      </c>
      <c r="F3" s="41" t="s">
        <v>105</v>
      </c>
      <c r="G3" s="41" t="s">
        <v>225</v>
      </c>
      <c r="H3" s="41" t="s">
        <v>226</v>
      </c>
      <c r="I3" s="41" t="s">
        <v>104</v>
      </c>
      <c r="J3" s="41" t="s">
        <v>105</v>
      </c>
      <c r="K3" s="41" t="s">
        <v>227</v>
      </c>
      <c r="L3" s="41" t="s">
        <v>228</v>
      </c>
      <c r="M3" s="41" t="s">
        <v>229</v>
      </c>
      <c r="N3" s="41" t="s">
        <v>230</v>
      </c>
      <c r="O3" s="41" t="s">
        <v>231</v>
      </c>
      <c r="P3" s="41" t="s">
        <v>232</v>
      </c>
      <c r="Q3" s="41" t="s">
        <v>233</v>
      </c>
      <c r="R3" s="41" t="s">
        <v>234</v>
      </c>
      <c r="S3" s="41" t="s">
        <v>235</v>
      </c>
      <c r="T3" s="41" t="s">
        <v>236</v>
      </c>
      <c r="U3" s="41" t="s">
        <v>237</v>
      </c>
      <c r="V3" s="41" t="s">
        <v>238</v>
      </c>
      <c r="W3" s="41" t="s">
        <v>239</v>
      </c>
      <c r="X3" s="41" t="s">
        <v>240</v>
      </c>
      <c r="Y3" s="41" t="s">
        <v>241</v>
      </c>
      <c r="Z3" s="41" t="s">
        <v>242</v>
      </c>
      <c r="AA3" s="41" t="s">
        <v>243</v>
      </c>
      <c r="AB3" s="41" t="s">
        <v>244</v>
      </c>
      <c r="AC3" s="41" t="s">
        <v>227</v>
      </c>
      <c r="AD3" s="41" t="s">
        <v>228</v>
      </c>
      <c r="AE3" s="41" t="s">
        <v>229</v>
      </c>
      <c r="AF3" s="41" t="s">
        <v>230</v>
      </c>
      <c r="AG3" s="41" t="s">
        <v>231</v>
      </c>
      <c r="AH3" s="41" t="s">
        <v>232</v>
      </c>
      <c r="AI3" s="41" t="s">
        <v>233</v>
      </c>
      <c r="AJ3" s="41" t="s">
        <v>234</v>
      </c>
      <c r="AK3" s="41" t="s">
        <v>235</v>
      </c>
      <c r="AL3" s="41" t="s">
        <v>236</v>
      </c>
      <c r="AM3" s="41" t="s">
        <v>237</v>
      </c>
      <c r="AN3" s="41" t="s">
        <v>238</v>
      </c>
      <c r="AO3" s="41" t="s">
        <v>239</v>
      </c>
      <c r="AP3" s="41" t="s">
        <v>240</v>
      </c>
      <c r="AQ3" s="41" t="s">
        <v>241</v>
      </c>
      <c r="AR3" s="41" t="s">
        <v>242</v>
      </c>
      <c r="AS3" s="41" t="s">
        <v>243</v>
      </c>
      <c r="AT3" s="41" t="s">
        <v>244</v>
      </c>
      <c r="AU3" s="41" t="s">
        <v>245</v>
      </c>
      <c r="AV3" s="41" t="s">
        <v>246</v>
      </c>
      <c r="AW3" s="41" t="s">
        <v>247</v>
      </c>
      <c r="AX3" s="41" t="s">
        <v>248</v>
      </c>
      <c r="AY3" s="41" t="s">
        <v>249</v>
      </c>
      <c r="AZ3" s="41" t="s">
        <v>250</v>
      </c>
      <c r="BA3" s="41" t="s">
        <v>251</v>
      </c>
      <c r="BB3" s="45"/>
      <c r="BC3" s="45"/>
    </row>
    <row r="4" spans="1:55" x14ac:dyDescent="0.25">
      <c r="A4" s="112" t="s">
        <v>19</v>
      </c>
      <c r="B4" s="102" t="s">
        <v>19</v>
      </c>
      <c r="C4" s="102" t="s">
        <v>19</v>
      </c>
      <c r="D4" s="103" t="s">
        <v>19</v>
      </c>
      <c r="E4" s="7" t="s">
        <v>106</v>
      </c>
      <c r="F4" s="7" t="s">
        <v>107</v>
      </c>
      <c r="G4" s="7" t="s">
        <v>108</v>
      </c>
      <c r="H4" s="7" t="s">
        <v>109</v>
      </c>
      <c r="I4" s="7" t="s">
        <v>110</v>
      </c>
      <c r="J4" s="7" t="s">
        <v>111</v>
      </c>
      <c r="K4" s="7" t="s">
        <v>252</v>
      </c>
      <c r="L4" s="7" t="s">
        <v>253</v>
      </c>
      <c r="M4" s="7" t="s">
        <v>254</v>
      </c>
      <c r="N4" s="7" t="s">
        <v>255</v>
      </c>
      <c r="O4" s="7" t="s">
        <v>256</v>
      </c>
      <c r="P4" s="7" t="s">
        <v>257</v>
      </c>
      <c r="Q4" s="7" t="s">
        <v>258</v>
      </c>
      <c r="R4" s="7" t="s">
        <v>259</v>
      </c>
      <c r="S4" s="7" t="s">
        <v>260</v>
      </c>
      <c r="T4" s="7" t="s">
        <v>261</v>
      </c>
      <c r="U4" s="7" t="s">
        <v>262</v>
      </c>
      <c r="V4" s="7" t="s">
        <v>263</v>
      </c>
      <c r="W4" s="7" t="s">
        <v>264</v>
      </c>
      <c r="X4" s="7" t="s">
        <v>265</v>
      </c>
      <c r="Y4" s="7" t="s">
        <v>266</v>
      </c>
      <c r="Z4" s="7" t="s">
        <v>267</v>
      </c>
      <c r="AA4" s="7" t="s">
        <v>268</v>
      </c>
      <c r="AB4" s="7" t="s">
        <v>269</v>
      </c>
      <c r="AC4" s="7" t="s">
        <v>270</v>
      </c>
      <c r="AD4" s="7" t="s">
        <v>271</v>
      </c>
      <c r="AE4" s="7" t="s">
        <v>272</v>
      </c>
      <c r="AF4" s="7" t="s">
        <v>273</v>
      </c>
      <c r="AG4" s="7" t="s">
        <v>274</v>
      </c>
      <c r="AH4" s="7" t="s">
        <v>275</v>
      </c>
      <c r="AI4" s="7" t="s">
        <v>276</v>
      </c>
      <c r="AJ4" s="7" t="s">
        <v>277</v>
      </c>
      <c r="AK4" s="7" t="s">
        <v>278</v>
      </c>
      <c r="AL4" s="7" t="s">
        <v>279</v>
      </c>
      <c r="AM4" s="7" t="s">
        <v>280</v>
      </c>
      <c r="AN4" s="7" t="s">
        <v>281</v>
      </c>
      <c r="AO4" s="7" t="s">
        <v>282</v>
      </c>
      <c r="AP4" s="7" t="s">
        <v>283</v>
      </c>
      <c r="AQ4" s="7" t="s">
        <v>284</v>
      </c>
      <c r="AR4" s="7" t="s">
        <v>285</v>
      </c>
      <c r="AS4" s="7" t="s">
        <v>286</v>
      </c>
      <c r="AT4" s="7" t="s">
        <v>287</v>
      </c>
      <c r="AU4" s="7" t="s">
        <v>288</v>
      </c>
      <c r="AV4" s="7" t="s">
        <v>289</v>
      </c>
      <c r="AW4" s="7" t="s">
        <v>290</v>
      </c>
      <c r="AX4" s="7" t="s">
        <v>291</v>
      </c>
      <c r="AY4" s="7" t="s">
        <v>292</v>
      </c>
      <c r="AZ4" s="7" t="s">
        <v>293</v>
      </c>
      <c r="BA4" s="7" t="s">
        <v>294</v>
      </c>
      <c r="BB4" s="7" t="s">
        <v>295</v>
      </c>
      <c r="BC4" s="27" t="s">
        <v>296</v>
      </c>
    </row>
    <row r="5" spans="1:55" x14ac:dyDescent="0.25">
      <c r="A5" s="93" t="s">
        <v>297</v>
      </c>
      <c r="B5" s="94" t="s">
        <v>297</v>
      </c>
      <c r="C5" s="94" t="s">
        <v>297</v>
      </c>
      <c r="D5" s="7" t="s">
        <v>106</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73"/>
    </row>
    <row r="6" spans="1:55" x14ac:dyDescent="0.25">
      <c r="A6" s="4" t="s">
        <v>7</v>
      </c>
      <c r="B6" s="91" t="s">
        <v>298</v>
      </c>
      <c r="C6" s="92" t="s">
        <v>298</v>
      </c>
      <c r="D6" s="7" t="s">
        <v>107</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9"/>
      <c r="BA6" s="9"/>
      <c r="BB6" s="10"/>
      <c r="BC6" s="73"/>
    </row>
    <row r="7" spans="1:55" x14ac:dyDescent="0.25">
      <c r="A7" s="93" t="s">
        <v>299</v>
      </c>
      <c r="B7" s="94" t="s">
        <v>299</v>
      </c>
      <c r="C7" s="94" t="s">
        <v>299</v>
      </c>
      <c r="D7" s="7" t="s">
        <v>108</v>
      </c>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73"/>
    </row>
    <row r="8" spans="1:55" x14ac:dyDescent="0.25">
      <c r="A8" s="4" t="s">
        <v>7</v>
      </c>
      <c r="B8" s="91" t="s">
        <v>300</v>
      </c>
      <c r="C8" s="92" t="s">
        <v>300</v>
      </c>
      <c r="D8" s="7" t="s">
        <v>109</v>
      </c>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73"/>
    </row>
    <row r="9" spans="1:55" x14ac:dyDescent="0.25">
      <c r="A9" s="8"/>
      <c r="B9" s="4" t="s">
        <v>7</v>
      </c>
      <c r="C9" s="5" t="s">
        <v>301</v>
      </c>
      <c r="D9" s="7" t="s">
        <v>302</v>
      </c>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73"/>
    </row>
    <row r="10" spans="1:55" x14ac:dyDescent="0.25">
      <c r="A10" s="8"/>
      <c r="B10" s="91" t="s">
        <v>303</v>
      </c>
      <c r="C10" s="92" t="s">
        <v>303</v>
      </c>
      <c r="D10" s="7" t="s">
        <v>110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9"/>
      <c r="BA10" s="9"/>
      <c r="BB10" s="10"/>
      <c r="BC10" s="73"/>
    </row>
    <row r="11" spans="1:55" x14ac:dyDescent="0.25">
      <c r="A11" s="93" t="s">
        <v>304</v>
      </c>
      <c r="B11" s="94" t="s">
        <v>304</v>
      </c>
      <c r="C11" s="94" t="s">
        <v>304</v>
      </c>
      <c r="D11" s="7" t="s">
        <v>111</v>
      </c>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73"/>
    </row>
    <row r="12" spans="1:55" x14ac:dyDescent="0.25">
      <c r="A12" s="4" t="s">
        <v>7</v>
      </c>
      <c r="B12" s="91" t="s">
        <v>300</v>
      </c>
      <c r="C12" s="92" t="s">
        <v>300</v>
      </c>
      <c r="D12" s="7" t="s">
        <v>112</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73"/>
    </row>
    <row r="13" spans="1:55" x14ac:dyDescent="0.25">
      <c r="A13" s="8"/>
      <c r="B13" s="4" t="s">
        <v>7</v>
      </c>
      <c r="C13" s="5" t="s">
        <v>301</v>
      </c>
      <c r="D13" s="7" t="s">
        <v>258</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73"/>
    </row>
    <row r="14" spans="1:55" x14ac:dyDescent="0.25">
      <c r="A14" s="8"/>
      <c r="B14" s="91" t="s">
        <v>303</v>
      </c>
      <c r="C14" s="92" t="s">
        <v>303</v>
      </c>
      <c r="D14" s="7" t="s">
        <v>127</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9"/>
      <c r="BA14" s="9"/>
      <c r="BB14" s="10"/>
      <c r="BC14" s="73"/>
    </row>
    <row r="15" spans="1:55" x14ac:dyDescent="0.25">
      <c r="A15" s="93" t="s">
        <v>305</v>
      </c>
      <c r="B15" s="94" t="s">
        <v>305</v>
      </c>
      <c r="C15" s="94" t="s">
        <v>305</v>
      </c>
      <c r="D15" s="7" t="s">
        <v>129</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9"/>
      <c r="BA15" s="9"/>
      <c r="BB15" s="10"/>
      <c r="BC15" s="73"/>
    </row>
    <row r="16" spans="1:55" x14ac:dyDescent="0.25">
      <c r="A16" s="4" t="s">
        <v>7</v>
      </c>
      <c r="B16" s="91" t="s">
        <v>300</v>
      </c>
      <c r="C16" s="92" t="s">
        <v>300</v>
      </c>
      <c r="D16" s="7" t="s">
        <v>131</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9"/>
      <c r="BA16" s="9"/>
      <c r="BB16" s="10"/>
      <c r="BC16" s="73"/>
    </row>
    <row r="17" spans="1:55" x14ac:dyDescent="0.25">
      <c r="A17" s="8"/>
      <c r="B17" s="4" t="s">
        <v>7</v>
      </c>
      <c r="C17" s="5" t="s">
        <v>301</v>
      </c>
      <c r="D17" s="7" t="s">
        <v>284</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9"/>
      <c r="BA17" s="9"/>
      <c r="BB17" s="10"/>
      <c r="BC17" s="73"/>
    </row>
    <row r="18" spans="1:55" x14ac:dyDescent="0.25">
      <c r="A18" s="17"/>
      <c r="B18" s="106" t="s">
        <v>303</v>
      </c>
      <c r="C18" s="107" t="s">
        <v>303</v>
      </c>
      <c r="D18" s="7" t="s">
        <v>133</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9"/>
      <c r="BA18" s="9"/>
      <c r="BB18" s="49"/>
      <c r="BC18" s="50"/>
    </row>
  </sheetData>
  <mergeCells count="19">
    <mergeCell ref="AC2:AT2"/>
    <mergeCell ref="AU2:AY2"/>
    <mergeCell ref="AZ2:BA2"/>
    <mergeCell ref="A5:C5"/>
    <mergeCell ref="B6:C6"/>
    <mergeCell ref="A2:D4"/>
    <mergeCell ref="E2:F2"/>
    <mergeCell ref="G2:H2"/>
    <mergeCell ref="I2:J2"/>
    <mergeCell ref="K2:AB2"/>
    <mergeCell ref="B14:C14"/>
    <mergeCell ref="A15:C15"/>
    <mergeCell ref="B16:C16"/>
    <mergeCell ref="B18:C18"/>
    <mergeCell ref="A7:C7"/>
    <mergeCell ref="B8:C8"/>
    <mergeCell ref="B10:C10"/>
    <mergeCell ref="A11:C11"/>
    <mergeCell ref="B12:C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16"/>
  <sheetViews>
    <sheetView workbookViewId="0">
      <selection activeCell="B15" sqref="B15:C15"/>
    </sheetView>
  </sheetViews>
  <sheetFormatPr defaultRowHeight="15" x14ac:dyDescent="0.25"/>
  <cols>
    <col min="1" max="1" width="30.7109375" bestFit="1" customWidth="1"/>
    <col min="2" max="2" width="10" customWidth="1"/>
    <col min="3" max="3" width="50" customWidth="1"/>
    <col min="4" max="9" width="12.28515625" customWidth="1"/>
    <col min="10" max="30" width="13.28515625" customWidth="1"/>
    <col min="31" max="37" width="12.42578125" customWidth="1"/>
    <col min="38" max="38" width="30.28515625" bestFit="1" customWidth="1"/>
    <col min="39" max="39" width="31.140625" bestFit="1" customWidth="1"/>
    <col min="40" max="40" width="30.28515625" bestFit="1" customWidth="1"/>
    <col min="41" max="41" width="31.140625" bestFit="1" customWidth="1"/>
    <col min="42" max="42" width="33" bestFit="1" customWidth="1"/>
  </cols>
  <sheetData>
    <row r="2" spans="1:42" x14ac:dyDescent="0.25">
      <c r="A2" s="95" t="s">
        <v>21</v>
      </c>
      <c r="B2" s="96" t="s">
        <v>21</v>
      </c>
      <c r="C2" s="96" t="s">
        <v>21</v>
      </c>
      <c r="D2" s="97" t="s">
        <v>21</v>
      </c>
      <c r="E2" s="104" t="s">
        <v>101</v>
      </c>
      <c r="F2" s="105" t="s">
        <v>101</v>
      </c>
      <c r="G2" s="104" t="s">
        <v>218</v>
      </c>
      <c r="H2" s="105" t="s">
        <v>218</v>
      </c>
      <c r="I2" s="104" t="s">
        <v>102</v>
      </c>
      <c r="J2" s="105" t="s">
        <v>102</v>
      </c>
      <c r="K2" s="104" t="s">
        <v>306</v>
      </c>
      <c r="L2" s="105" t="s">
        <v>306</v>
      </c>
      <c r="M2" s="105" t="s">
        <v>306</v>
      </c>
      <c r="N2" s="105" t="s">
        <v>306</v>
      </c>
      <c r="O2" s="105" t="s">
        <v>306</v>
      </c>
      <c r="P2" s="105" t="s">
        <v>306</v>
      </c>
      <c r="Q2" s="105" t="s">
        <v>306</v>
      </c>
      <c r="R2" s="105" t="s">
        <v>306</v>
      </c>
      <c r="S2" s="105" t="s">
        <v>306</v>
      </c>
      <c r="T2" s="105" t="s">
        <v>306</v>
      </c>
      <c r="U2" s="105" t="s">
        <v>306</v>
      </c>
      <c r="V2" s="104" t="s">
        <v>307</v>
      </c>
      <c r="W2" s="105" t="s">
        <v>307</v>
      </c>
      <c r="X2" s="105" t="s">
        <v>307</v>
      </c>
      <c r="Y2" s="105" t="s">
        <v>307</v>
      </c>
      <c r="Z2" s="105" t="s">
        <v>307</v>
      </c>
      <c r="AA2" s="105" t="s">
        <v>307</v>
      </c>
      <c r="AB2" s="105" t="s">
        <v>307</v>
      </c>
      <c r="AC2" s="105" t="s">
        <v>307</v>
      </c>
      <c r="AD2" s="105" t="s">
        <v>307</v>
      </c>
      <c r="AE2" s="105" t="s">
        <v>307</v>
      </c>
      <c r="AF2" s="105" t="s">
        <v>307</v>
      </c>
      <c r="AG2" s="104" t="s">
        <v>221</v>
      </c>
      <c r="AH2" s="105" t="s">
        <v>221</v>
      </c>
      <c r="AI2" s="105" t="s">
        <v>221</v>
      </c>
      <c r="AJ2" s="105" t="s">
        <v>221</v>
      </c>
      <c r="AK2" s="105" t="s">
        <v>221</v>
      </c>
      <c r="AL2" s="104" t="s">
        <v>223</v>
      </c>
      <c r="AM2" s="105" t="s">
        <v>223</v>
      </c>
      <c r="AN2" s="104" t="s">
        <v>224</v>
      </c>
      <c r="AO2" s="104" t="s">
        <v>224</v>
      </c>
      <c r="AP2" s="42" t="s">
        <v>308</v>
      </c>
    </row>
    <row r="3" spans="1:42" x14ac:dyDescent="0.25">
      <c r="A3" s="98" t="s">
        <v>21</v>
      </c>
      <c r="B3" s="99" t="s">
        <v>21</v>
      </c>
      <c r="C3" s="99" t="s">
        <v>21</v>
      </c>
      <c r="D3" s="100" t="s">
        <v>21</v>
      </c>
      <c r="E3" s="41" t="s">
        <v>104</v>
      </c>
      <c r="F3" s="41" t="s">
        <v>105</v>
      </c>
      <c r="G3" s="41" t="s">
        <v>225</v>
      </c>
      <c r="H3" s="41" t="s">
        <v>226</v>
      </c>
      <c r="I3" s="41" t="s">
        <v>104</v>
      </c>
      <c r="J3" s="41" t="s">
        <v>105</v>
      </c>
      <c r="K3" s="41" t="s">
        <v>227</v>
      </c>
      <c r="L3" s="41" t="s">
        <v>228</v>
      </c>
      <c r="M3" s="41" t="s">
        <v>229</v>
      </c>
      <c r="N3" s="41" t="s">
        <v>230</v>
      </c>
      <c r="O3" s="41" t="s">
        <v>231</v>
      </c>
      <c r="P3" s="41" t="s">
        <v>309</v>
      </c>
      <c r="Q3" s="41" t="s">
        <v>310</v>
      </c>
      <c r="R3" s="41" t="s">
        <v>238</v>
      </c>
      <c r="S3" s="41" t="s">
        <v>311</v>
      </c>
      <c r="T3" s="41" t="s">
        <v>312</v>
      </c>
      <c r="U3" s="41" t="s">
        <v>244</v>
      </c>
      <c r="V3" s="41" t="s">
        <v>227</v>
      </c>
      <c r="W3" s="41" t="s">
        <v>228</v>
      </c>
      <c r="X3" s="41" t="s">
        <v>229</v>
      </c>
      <c r="Y3" s="41" t="s">
        <v>230</v>
      </c>
      <c r="Z3" s="41" t="s">
        <v>231</v>
      </c>
      <c r="AA3" s="41" t="s">
        <v>309</v>
      </c>
      <c r="AB3" s="41" t="s">
        <v>310</v>
      </c>
      <c r="AC3" s="41" t="s">
        <v>238</v>
      </c>
      <c r="AD3" s="41" t="s">
        <v>311</v>
      </c>
      <c r="AE3" s="41" t="s">
        <v>312</v>
      </c>
      <c r="AF3" s="41" t="s">
        <v>244</v>
      </c>
      <c r="AG3" s="41" t="s">
        <v>245</v>
      </c>
      <c r="AH3" s="41" t="s">
        <v>246</v>
      </c>
      <c r="AI3" s="41" t="s">
        <v>247</v>
      </c>
      <c r="AJ3" s="41" t="s">
        <v>248</v>
      </c>
      <c r="AK3" s="41" t="s">
        <v>249</v>
      </c>
      <c r="AL3" s="41" t="s">
        <v>250</v>
      </c>
      <c r="AM3" s="41" t="s">
        <v>251</v>
      </c>
      <c r="AN3" s="41" t="s">
        <v>250</v>
      </c>
      <c r="AO3" s="41" t="s">
        <v>251</v>
      </c>
      <c r="AP3" s="43"/>
    </row>
    <row r="4" spans="1:42" x14ac:dyDescent="0.25">
      <c r="A4" s="101" t="s">
        <v>21</v>
      </c>
      <c r="B4" s="102" t="s">
        <v>21</v>
      </c>
      <c r="C4" s="102" t="s">
        <v>21</v>
      </c>
      <c r="D4" s="103" t="s">
        <v>21</v>
      </c>
      <c r="E4" s="7" t="s">
        <v>106</v>
      </c>
      <c r="F4" s="7" t="s">
        <v>107</v>
      </c>
      <c r="G4" s="7" t="s">
        <v>108</v>
      </c>
      <c r="H4" s="7" t="s">
        <v>109</v>
      </c>
      <c r="I4" s="7" t="s">
        <v>110</v>
      </c>
      <c r="J4" s="7" t="s">
        <v>111</v>
      </c>
      <c r="K4" s="7" t="s">
        <v>258</v>
      </c>
      <c r="L4" s="7" t="s">
        <v>259</v>
      </c>
      <c r="M4" s="7" t="s">
        <v>260</v>
      </c>
      <c r="N4" s="7" t="s">
        <v>261</v>
      </c>
      <c r="O4" s="7" t="s">
        <v>262</v>
      </c>
      <c r="P4" s="7" t="s">
        <v>263</v>
      </c>
      <c r="Q4" s="7" t="s">
        <v>264</v>
      </c>
      <c r="R4" s="7" t="s">
        <v>265</v>
      </c>
      <c r="S4" s="7" t="s">
        <v>266</v>
      </c>
      <c r="T4" s="7" t="s">
        <v>267</v>
      </c>
      <c r="U4" s="7" t="s">
        <v>268</v>
      </c>
      <c r="V4" s="7" t="s">
        <v>271</v>
      </c>
      <c r="W4" s="7" t="s">
        <v>272</v>
      </c>
      <c r="X4" s="7" t="s">
        <v>273</v>
      </c>
      <c r="Y4" s="7" t="s">
        <v>274</v>
      </c>
      <c r="Z4" s="7" t="s">
        <v>275</v>
      </c>
      <c r="AA4" s="7" t="s">
        <v>276</v>
      </c>
      <c r="AB4" s="7" t="s">
        <v>277</v>
      </c>
      <c r="AC4" s="7" t="s">
        <v>278</v>
      </c>
      <c r="AD4" s="7" t="s">
        <v>279</v>
      </c>
      <c r="AE4" s="7" t="s">
        <v>280</v>
      </c>
      <c r="AF4" s="7" t="s">
        <v>281</v>
      </c>
      <c r="AG4" s="7" t="s">
        <v>288</v>
      </c>
      <c r="AH4" s="7" t="s">
        <v>289</v>
      </c>
      <c r="AI4" s="7" t="s">
        <v>290</v>
      </c>
      <c r="AJ4" s="7" t="s">
        <v>291</v>
      </c>
      <c r="AK4" s="7" t="s">
        <v>292</v>
      </c>
      <c r="AL4" s="7" t="s">
        <v>313</v>
      </c>
      <c r="AM4" s="7" t="s">
        <v>314</v>
      </c>
      <c r="AN4" s="7" t="s">
        <v>315</v>
      </c>
      <c r="AO4" s="7" t="s">
        <v>316</v>
      </c>
      <c r="AP4" s="27" t="s">
        <v>317</v>
      </c>
    </row>
    <row r="5" spans="1:42" x14ac:dyDescent="0.25">
      <c r="A5" s="93" t="s">
        <v>297</v>
      </c>
      <c r="B5" s="94" t="s">
        <v>297</v>
      </c>
      <c r="C5" s="94" t="s">
        <v>297</v>
      </c>
      <c r="D5" s="7" t="s">
        <v>106</v>
      </c>
      <c r="E5" s="24">
        <f>E6+E9+E12+E15+E16</f>
        <v>0</v>
      </c>
      <c r="F5" s="24">
        <f t="shared" ref="F5:J5" si="0">F6+F9+F12+F15+F16</f>
        <v>0</v>
      </c>
      <c r="G5" s="24">
        <f t="shared" si="0"/>
        <v>0</v>
      </c>
      <c r="H5" s="24">
        <f t="shared" si="0"/>
        <v>0</v>
      </c>
      <c r="I5" s="24">
        <f t="shared" si="0"/>
        <v>0</v>
      </c>
      <c r="J5" s="24">
        <f t="shared" si="0"/>
        <v>0</v>
      </c>
      <c r="K5" s="10"/>
      <c r="L5" s="24">
        <f t="shared" ref="L5" si="1">L6+L9+L12+L15+L16</f>
        <v>0</v>
      </c>
      <c r="M5" s="24">
        <f t="shared" ref="M5" si="2">M6+M9+M12+M15+M16</f>
        <v>0</v>
      </c>
      <c r="N5" s="24">
        <f t="shared" ref="N5" si="3">N6+N9+N12+N15+N16</f>
        <v>0</v>
      </c>
      <c r="O5" s="24">
        <f t="shared" ref="O5" si="4">O6+O9+O12+O15+O16</f>
        <v>0</v>
      </c>
      <c r="P5" s="24">
        <f t="shared" ref="P5:Q5" si="5">P6+P9+P12+P15+P16</f>
        <v>0</v>
      </c>
      <c r="Q5" s="24">
        <f t="shared" si="5"/>
        <v>0</v>
      </c>
      <c r="R5" s="24">
        <f t="shared" ref="R5" si="6">R6+R9+R12+R15+R16</f>
        <v>0</v>
      </c>
      <c r="S5" s="24">
        <f t="shared" ref="S5" si="7">S6+S9+S12+S15+S16</f>
        <v>0</v>
      </c>
      <c r="T5" s="24">
        <f t="shared" ref="T5" si="8">T6+T9+T12+T15+T16</f>
        <v>0</v>
      </c>
      <c r="U5" s="24">
        <f t="shared" ref="U5" si="9">U6+U9+U12+U15+U16</f>
        <v>0</v>
      </c>
      <c r="V5" s="24">
        <f>V6+V9+V12+V15+V16</f>
        <v>0</v>
      </c>
      <c r="W5" s="24">
        <f t="shared" ref="W5" si="10">W6+W9+W12+W15+W16</f>
        <v>0</v>
      </c>
      <c r="X5" s="24">
        <f t="shared" ref="X5" si="11">X6+X9+X12+X15+X16</f>
        <v>0</v>
      </c>
      <c r="Y5" s="24">
        <f t="shared" ref="Y5" si="12">Y6+Y9+Y12+Y15+Y16</f>
        <v>0</v>
      </c>
      <c r="Z5" s="24">
        <f t="shared" ref="Z5" si="13">Z6+Z9+Z12+Z15+Z16</f>
        <v>0</v>
      </c>
      <c r="AA5" s="24">
        <f t="shared" ref="AA5" si="14">AA6+AA9+AA12+AA15+AA16</f>
        <v>0</v>
      </c>
      <c r="AB5" s="24">
        <f t="shared" ref="AB5:AC5" si="15">AB6+AB9+AB12+AB15+AB16</f>
        <v>0</v>
      </c>
      <c r="AC5" s="24">
        <f t="shared" si="15"/>
        <v>0</v>
      </c>
      <c r="AD5" s="24">
        <f t="shared" ref="AD5" si="16">AD6+AD9+AD12+AD15+AD16</f>
        <v>0</v>
      </c>
      <c r="AE5" s="24">
        <f t="shared" ref="AE5" si="17">AE6+AE9+AE12+AE15+AE16</f>
        <v>0</v>
      </c>
      <c r="AF5" s="24">
        <f t="shared" ref="AF5" si="18">AF6+AF9+AF12+AF15+AF16</f>
        <v>0</v>
      </c>
      <c r="AG5" s="10"/>
      <c r="AH5" s="10"/>
      <c r="AI5" s="10"/>
      <c r="AJ5" s="10"/>
      <c r="AK5" s="10"/>
      <c r="AL5" s="24">
        <f t="shared" ref="AL5" si="19">AL6+AL9+AL12+AL15+AL16</f>
        <v>0</v>
      </c>
      <c r="AM5" s="24">
        <f t="shared" ref="AM5" si="20">AM6+AM9+AM12+AM15+AM16</f>
        <v>0</v>
      </c>
      <c r="AN5" s="24">
        <f t="shared" ref="AN5" si="21">AN6+AN9+AN12+AN15+AN16</f>
        <v>0</v>
      </c>
      <c r="AO5" s="24">
        <f t="shared" ref="AO5" si="22">AO6+AO9+AO12+AO15+AO16</f>
        <v>0</v>
      </c>
      <c r="AP5" s="25">
        <f>MAX(AN5,AO5)</f>
        <v>0</v>
      </c>
    </row>
    <row r="6" spans="1:42" x14ac:dyDescent="0.25">
      <c r="A6" s="18" t="s">
        <v>318</v>
      </c>
      <c r="B6" s="93" t="s">
        <v>299</v>
      </c>
      <c r="C6" s="94" t="s">
        <v>299</v>
      </c>
      <c r="D6" s="7" t="s">
        <v>107</v>
      </c>
      <c r="E6" s="24">
        <f t="shared" ref="E6:J6" si="23">E7+E8</f>
        <v>0</v>
      </c>
      <c r="F6" s="24">
        <f t="shared" si="23"/>
        <v>0</v>
      </c>
      <c r="G6" s="24">
        <f t="shared" si="23"/>
        <v>0</v>
      </c>
      <c r="H6" s="24">
        <f t="shared" si="23"/>
        <v>0</v>
      </c>
      <c r="I6" s="24">
        <f t="shared" si="23"/>
        <v>0</v>
      </c>
      <c r="J6" s="24">
        <f t="shared" si="23"/>
        <v>0</v>
      </c>
      <c r="K6" s="10"/>
      <c r="L6" s="24">
        <f t="shared" ref="L6:T6" si="24">L7+L8</f>
        <v>0</v>
      </c>
      <c r="M6" s="24">
        <f t="shared" si="24"/>
        <v>0</v>
      </c>
      <c r="N6" s="24">
        <f t="shared" si="24"/>
        <v>0</v>
      </c>
      <c r="O6" s="24">
        <f t="shared" si="24"/>
        <v>0</v>
      </c>
      <c r="P6" s="24">
        <f t="shared" si="24"/>
        <v>0</v>
      </c>
      <c r="Q6" s="24">
        <f t="shared" si="24"/>
        <v>0</v>
      </c>
      <c r="R6" s="24">
        <f t="shared" si="24"/>
        <v>0</v>
      </c>
      <c r="S6" s="24">
        <f t="shared" si="24"/>
        <v>0</v>
      </c>
      <c r="T6" s="24">
        <f t="shared" si="24"/>
        <v>0</v>
      </c>
      <c r="U6" s="24">
        <f>U8</f>
        <v>0</v>
      </c>
      <c r="V6" s="10"/>
      <c r="W6" s="24">
        <f t="shared" ref="W6:AE6" si="25">W7+W8</f>
        <v>0</v>
      </c>
      <c r="X6" s="24">
        <f t="shared" si="25"/>
        <v>0</v>
      </c>
      <c r="Y6" s="24">
        <f t="shared" si="25"/>
        <v>0</v>
      </c>
      <c r="Z6" s="24">
        <f t="shared" si="25"/>
        <v>0</v>
      </c>
      <c r="AA6" s="24">
        <f t="shared" si="25"/>
        <v>0</v>
      </c>
      <c r="AB6" s="24">
        <f t="shared" si="25"/>
        <v>0</v>
      </c>
      <c r="AC6" s="24">
        <f t="shared" si="25"/>
        <v>0</v>
      </c>
      <c r="AD6" s="24">
        <f t="shared" si="25"/>
        <v>0</v>
      </c>
      <c r="AE6" s="24">
        <f t="shared" si="25"/>
        <v>0</v>
      </c>
      <c r="AF6" s="24">
        <f>AF8</f>
        <v>0</v>
      </c>
      <c r="AG6" s="10"/>
      <c r="AH6" s="10"/>
      <c r="AI6" s="10"/>
      <c r="AJ6" s="10"/>
      <c r="AK6" s="10"/>
      <c r="AL6" s="10"/>
      <c r="AM6" s="10"/>
      <c r="AN6" s="10"/>
      <c r="AO6" s="10"/>
      <c r="AP6" s="9"/>
    </row>
    <row r="7" spans="1:42" x14ac:dyDescent="0.25">
      <c r="A7" s="8"/>
      <c r="B7" s="4" t="s">
        <v>7</v>
      </c>
      <c r="C7" s="5" t="s">
        <v>300</v>
      </c>
      <c r="D7" s="7" t="s">
        <v>108</v>
      </c>
      <c r="E7" s="10"/>
      <c r="F7" s="10"/>
      <c r="G7" s="10"/>
      <c r="H7" s="10"/>
      <c r="I7" s="24">
        <f>SUM(L7:T7)</f>
        <v>0</v>
      </c>
      <c r="J7" s="24">
        <f>SUM(W7:AE7)</f>
        <v>0</v>
      </c>
      <c r="K7" s="10"/>
      <c r="L7" s="10"/>
      <c r="M7" s="10"/>
      <c r="N7" s="10"/>
      <c r="O7" s="10"/>
      <c r="P7" s="10"/>
      <c r="Q7" s="10"/>
      <c r="R7" s="10"/>
      <c r="S7" s="10"/>
      <c r="T7" s="10"/>
      <c r="U7" s="7"/>
      <c r="V7" s="10"/>
      <c r="W7" s="10"/>
      <c r="X7" s="10"/>
      <c r="Y7" s="10"/>
      <c r="Z7" s="10"/>
      <c r="AA7" s="10"/>
      <c r="AB7" s="10"/>
      <c r="AC7" s="10"/>
      <c r="AD7" s="10"/>
      <c r="AE7" s="10"/>
      <c r="AF7" s="7"/>
      <c r="AG7" s="10"/>
      <c r="AH7" s="10"/>
      <c r="AI7" s="10"/>
      <c r="AJ7" s="10"/>
      <c r="AK7" s="10"/>
      <c r="AL7" s="10"/>
      <c r="AM7" s="10"/>
      <c r="AN7" s="10"/>
      <c r="AO7" s="10"/>
      <c r="AP7" s="9"/>
    </row>
    <row r="8" spans="1:42" x14ac:dyDescent="0.25">
      <c r="A8" s="8"/>
      <c r="B8" s="8"/>
      <c r="C8" s="5" t="s">
        <v>319</v>
      </c>
      <c r="D8" s="7" t="s">
        <v>109</v>
      </c>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9"/>
    </row>
    <row r="9" spans="1:42" x14ac:dyDescent="0.25">
      <c r="A9" s="8"/>
      <c r="B9" s="93" t="s">
        <v>304</v>
      </c>
      <c r="C9" s="94" t="s">
        <v>304</v>
      </c>
      <c r="D9" s="7" t="s">
        <v>110</v>
      </c>
      <c r="E9" s="24">
        <f t="shared" ref="E9:J9" si="26">E10+E11</f>
        <v>0</v>
      </c>
      <c r="F9" s="24">
        <f t="shared" si="26"/>
        <v>0</v>
      </c>
      <c r="G9" s="24">
        <f t="shared" si="26"/>
        <v>0</v>
      </c>
      <c r="H9" s="24">
        <f t="shared" si="26"/>
        <v>0</v>
      </c>
      <c r="I9" s="24">
        <f t="shared" si="26"/>
        <v>0</v>
      </c>
      <c r="J9" s="24">
        <f t="shared" si="26"/>
        <v>0</v>
      </c>
      <c r="K9" s="10"/>
      <c r="L9" s="24">
        <f t="shared" ref="L9:T9" si="27">L10+L11</f>
        <v>0</v>
      </c>
      <c r="M9" s="24">
        <f t="shared" si="27"/>
        <v>0</v>
      </c>
      <c r="N9" s="24">
        <f t="shared" si="27"/>
        <v>0</v>
      </c>
      <c r="O9" s="24">
        <f t="shared" si="27"/>
        <v>0</v>
      </c>
      <c r="P9" s="24">
        <f t="shared" si="27"/>
        <v>0</v>
      </c>
      <c r="Q9" s="24">
        <f t="shared" si="27"/>
        <v>0</v>
      </c>
      <c r="R9" s="24">
        <f t="shared" si="27"/>
        <v>0</v>
      </c>
      <c r="S9" s="24">
        <f t="shared" si="27"/>
        <v>0</v>
      </c>
      <c r="T9" s="24">
        <f t="shared" si="27"/>
        <v>0</v>
      </c>
      <c r="U9" s="24">
        <f>U11</f>
        <v>0</v>
      </c>
      <c r="V9" s="10"/>
      <c r="W9" s="24">
        <f t="shared" ref="W9:AE9" si="28">W10+W11</f>
        <v>0</v>
      </c>
      <c r="X9" s="24">
        <f t="shared" si="28"/>
        <v>0</v>
      </c>
      <c r="Y9" s="24">
        <f t="shared" si="28"/>
        <v>0</v>
      </c>
      <c r="Z9" s="24">
        <f t="shared" si="28"/>
        <v>0</v>
      </c>
      <c r="AA9" s="24">
        <f t="shared" si="28"/>
        <v>0</v>
      </c>
      <c r="AB9" s="24">
        <f t="shared" si="28"/>
        <v>0</v>
      </c>
      <c r="AC9" s="24">
        <f t="shared" si="28"/>
        <v>0</v>
      </c>
      <c r="AD9" s="24">
        <f t="shared" si="28"/>
        <v>0</v>
      </c>
      <c r="AE9" s="24">
        <f t="shared" si="28"/>
        <v>0</v>
      </c>
      <c r="AF9" s="24">
        <f>AF11</f>
        <v>0</v>
      </c>
      <c r="AG9" s="10"/>
      <c r="AH9" s="10"/>
      <c r="AI9" s="10"/>
      <c r="AJ9" s="10"/>
      <c r="AK9" s="10"/>
      <c r="AL9" s="10"/>
      <c r="AM9" s="10"/>
      <c r="AN9" s="10"/>
      <c r="AO9" s="10"/>
      <c r="AP9" s="9"/>
    </row>
    <row r="10" spans="1:42" x14ac:dyDescent="0.25">
      <c r="A10" s="8"/>
      <c r="B10" s="4" t="s">
        <v>7</v>
      </c>
      <c r="C10" s="5" t="s">
        <v>300</v>
      </c>
      <c r="D10" s="7" t="s">
        <v>111</v>
      </c>
      <c r="E10" s="10"/>
      <c r="F10" s="10"/>
      <c r="G10" s="10"/>
      <c r="H10" s="10"/>
      <c r="I10" s="24">
        <f>SUM(L10:T10)</f>
        <v>0</v>
      </c>
      <c r="J10" s="24">
        <f>SUM(W10:AE10)</f>
        <v>0</v>
      </c>
      <c r="K10" s="10"/>
      <c r="L10" s="10"/>
      <c r="M10" s="10"/>
      <c r="N10" s="10"/>
      <c r="O10" s="10"/>
      <c r="P10" s="10"/>
      <c r="Q10" s="10"/>
      <c r="R10" s="10"/>
      <c r="S10" s="10"/>
      <c r="T10" s="10"/>
      <c r="U10" s="7"/>
      <c r="V10" s="10"/>
      <c r="W10" s="10"/>
      <c r="X10" s="10"/>
      <c r="Y10" s="10"/>
      <c r="Z10" s="10"/>
      <c r="AA10" s="10"/>
      <c r="AB10" s="10"/>
      <c r="AC10" s="10"/>
      <c r="AD10" s="10"/>
      <c r="AE10" s="10"/>
      <c r="AF10" s="7"/>
      <c r="AG10" s="10"/>
      <c r="AH10" s="10"/>
      <c r="AI10" s="10"/>
      <c r="AJ10" s="10"/>
      <c r="AK10" s="10"/>
      <c r="AL10" s="10"/>
      <c r="AM10" s="10"/>
      <c r="AN10" s="10"/>
      <c r="AO10" s="10"/>
      <c r="AP10" s="9"/>
    </row>
    <row r="11" spans="1:42" x14ac:dyDescent="0.25">
      <c r="A11" s="8"/>
      <c r="B11" s="8"/>
      <c r="C11" s="5" t="s">
        <v>319</v>
      </c>
      <c r="D11" s="7" t="s">
        <v>112</v>
      </c>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9"/>
    </row>
    <row r="12" spans="1:42" x14ac:dyDescent="0.25">
      <c r="A12" s="8"/>
      <c r="B12" s="93" t="s">
        <v>305</v>
      </c>
      <c r="C12" s="94" t="s">
        <v>305</v>
      </c>
      <c r="D12" s="7" t="s">
        <v>127</v>
      </c>
      <c r="E12" s="24">
        <f>E13+E14</f>
        <v>0</v>
      </c>
      <c r="F12" s="24">
        <f t="shared" ref="F12:T12" si="29">F13+F14</f>
        <v>0</v>
      </c>
      <c r="G12" s="24">
        <f t="shared" si="29"/>
        <v>0</v>
      </c>
      <c r="H12" s="24">
        <f t="shared" si="29"/>
        <v>0</v>
      </c>
      <c r="I12" s="24">
        <f t="shared" si="29"/>
        <v>0</v>
      </c>
      <c r="J12" s="24">
        <f t="shared" si="29"/>
        <v>0</v>
      </c>
      <c r="K12" s="10"/>
      <c r="L12" s="24">
        <f t="shared" si="29"/>
        <v>0</v>
      </c>
      <c r="M12" s="24">
        <f t="shared" si="29"/>
        <v>0</v>
      </c>
      <c r="N12" s="24">
        <f t="shared" si="29"/>
        <v>0</v>
      </c>
      <c r="O12" s="24">
        <f t="shared" si="29"/>
        <v>0</v>
      </c>
      <c r="P12" s="24">
        <f t="shared" si="29"/>
        <v>0</v>
      </c>
      <c r="Q12" s="24">
        <f t="shared" si="29"/>
        <v>0</v>
      </c>
      <c r="R12" s="24">
        <f t="shared" si="29"/>
        <v>0</v>
      </c>
      <c r="S12" s="24">
        <f t="shared" si="29"/>
        <v>0</v>
      </c>
      <c r="T12" s="24">
        <f t="shared" si="29"/>
        <v>0</v>
      </c>
      <c r="U12" s="24">
        <f>U14</f>
        <v>0</v>
      </c>
      <c r="V12" s="10"/>
      <c r="W12" s="24">
        <f t="shared" ref="W12:AE12" si="30">W13+W14</f>
        <v>0</v>
      </c>
      <c r="X12" s="24">
        <f t="shared" si="30"/>
        <v>0</v>
      </c>
      <c r="Y12" s="24">
        <f t="shared" si="30"/>
        <v>0</v>
      </c>
      <c r="Z12" s="24">
        <f t="shared" si="30"/>
        <v>0</v>
      </c>
      <c r="AA12" s="24">
        <f t="shared" si="30"/>
        <v>0</v>
      </c>
      <c r="AB12" s="24">
        <f t="shared" si="30"/>
        <v>0</v>
      </c>
      <c r="AC12" s="24">
        <f t="shared" si="30"/>
        <v>0</v>
      </c>
      <c r="AD12" s="24">
        <f t="shared" si="30"/>
        <v>0</v>
      </c>
      <c r="AE12" s="24">
        <f t="shared" si="30"/>
        <v>0</v>
      </c>
      <c r="AF12" s="24">
        <f>AF14</f>
        <v>0</v>
      </c>
      <c r="AG12" s="10"/>
      <c r="AH12" s="10"/>
      <c r="AI12" s="10"/>
      <c r="AJ12" s="10"/>
      <c r="AK12" s="10"/>
      <c r="AL12" s="10"/>
      <c r="AM12" s="10"/>
      <c r="AN12" s="10"/>
      <c r="AO12" s="10"/>
      <c r="AP12" s="9"/>
    </row>
    <row r="13" spans="1:42" x14ac:dyDescent="0.25">
      <c r="A13" s="8"/>
      <c r="B13" s="4" t="s">
        <v>7</v>
      </c>
      <c r="C13" s="5" t="s">
        <v>300</v>
      </c>
      <c r="D13" s="7" t="s">
        <v>129</v>
      </c>
      <c r="E13" s="10"/>
      <c r="F13" s="10"/>
      <c r="G13" s="10"/>
      <c r="H13" s="10"/>
      <c r="I13" s="24">
        <f>SUM(L13:T13)</f>
        <v>0</v>
      </c>
      <c r="J13" s="24">
        <f>SUM(W13:AE13)</f>
        <v>0</v>
      </c>
      <c r="K13" s="10"/>
      <c r="L13" s="10"/>
      <c r="M13" s="10"/>
      <c r="N13" s="10"/>
      <c r="O13" s="10"/>
      <c r="P13" s="10"/>
      <c r="Q13" s="10"/>
      <c r="R13" s="10"/>
      <c r="S13" s="10"/>
      <c r="T13" s="10"/>
      <c r="U13" s="7"/>
      <c r="V13" s="10"/>
      <c r="W13" s="10"/>
      <c r="X13" s="10"/>
      <c r="Y13" s="10"/>
      <c r="Z13" s="10"/>
      <c r="AA13" s="10"/>
      <c r="AB13" s="10"/>
      <c r="AC13" s="10"/>
      <c r="AD13" s="10"/>
      <c r="AE13" s="10"/>
      <c r="AF13" s="7"/>
      <c r="AG13" s="10"/>
      <c r="AH13" s="10"/>
      <c r="AI13" s="10"/>
      <c r="AJ13" s="10"/>
      <c r="AK13" s="10"/>
      <c r="AL13" s="10"/>
      <c r="AM13" s="10"/>
      <c r="AN13" s="10"/>
      <c r="AO13" s="10"/>
      <c r="AP13" s="9"/>
    </row>
    <row r="14" spans="1:42" x14ac:dyDescent="0.25">
      <c r="A14" s="8"/>
      <c r="B14" s="8"/>
      <c r="C14" s="5" t="s">
        <v>319</v>
      </c>
      <c r="D14" s="7" t="s">
        <v>131</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9"/>
    </row>
    <row r="15" spans="1:42" x14ac:dyDescent="0.25">
      <c r="A15" s="19" t="s">
        <v>320</v>
      </c>
      <c r="B15" s="91" t="s">
        <v>320</v>
      </c>
      <c r="C15" s="92" t="s">
        <v>320</v>
      </c>
      <c r="D15" s="7" t="s">
        <v>133</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9"/>
    </row>
    <row r="16" spans="1:42" x14ac:dyDescent="0.25">
      <c r="A16" s="17"/>
      <c r="B16" s="106" t="s">
        <v>319</v>
      </c>
      <c r="C16" s="107" t="s">
        <v>319</v>
      </c>
      <c r="D16" s="7" t="s">
        <v>135</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9"/>
    </row>
  </sheetData>
  <mergeCells count="15">
    <mergeCell ref="V2:AF2"/>
    <mergeCell ref="AG2:AK2"/>
    <mergeCell ref="AL2:AM2"/>
    <mergeCell ref="AN2:AO2"/>
    <mergeCell ref="A5:C5"/>
    <mergeCell ref="A2:D4"/>
    <mergeCell ref="E2:F2"/>
    <mergeCell ref="G2:H2"/>
    <mergeCell ref="I2:J2"/>
    <mergeCell ref="K2:U2"/>
    <mergeCell ref="B6:C6"/>
    <mergeCell ref="B9:C9"/>
    <mergeCell ref="B12:C12"/>
    <mergeCell ref="B15:C15"/>
    <mergeCell ref="B16:C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49"/>
  <sheetViews>
    <sheetView zoomScaleNormal="100" workbookViewId="0">
      <selection activeCell="I5" sqref="I5"/>
    </sheetView>
  </sheetViews>
  <sheetFormatPr defaultRowHeight="15" x14ac:dyDescent="0.25"/>
  <cols>
    <col min="1" max="1" width="10" customWidth="1"/>
    <col min="2" max="2" width="79.140625" bestFit="1" customWidth="1"/>
    <col min="4" max="7" width="25" customWidth="1"/>
    <col min="8" max="8" width="31.5703125" bestFit="1" customWidth="1"/>
    <col min="9" max="9" width="23.5703125" bestFit="1" customWidth="1"/>
    <col min="10" max="10" width="25.5703125" bestFit="1" customWidth="1"/>
  </cols>
  <sheetData>
    <row r="1" spans="1:10" x14ac:dyDescent="0.25">
      <c r="A1" s="3" t="s">
        <v>96</v>
      </c>
      <c r="B1" t="s">
        <v>97</v>
      </c>
    </row>
    <row r="2" spans="1:10" x14ac:dyDescent="0.25">
      <c r="A2" s="95" t="s">
        <v>23</v>
      </c>
      <c r="B2" s="96" t="s">
        <v>23</v>
      </c>
      <c r="C2" s="97" t="s">
        <v>23</v>
      </c>
      <c r="D2" s="104" t="s">
        <v>101</v>
      </c>
      <c r="E2" s="105" t="s">
        <v>101</v>
      </c>
      <c r="F2" s="104" t="s">
        <v>102</v>
      </c>
      <c r="G2" s="105" t="s">
        <v>102</v>
      </c>
      <c r="H2" s="46" t="s">
        <v>103</v>
      </c>
      <c r="I2" s="41" t="s">
        <v>99</v>
      </c>
      <c r="J2" s="42" t="s">
        <v>100</v>
      </c>
    </row>
    <row r="3" spans="1:10" x14ac:dyDescent="0.25">
      <c r="A3" s="98" t="s">
        <v>23</v>
      </c>
      <c r="B3" s="99" t="s">
        <v>23</v>
      </c>
      <c r="C3" s="100" t="s">
        <v>23</v>
      </c>
      <c r="D3" s="41" t="s">
        <v>104</v>
      </c>
      <c r="E3" s="41" t="s">
        <v>105</v>
      </c>
      <c r="F3" s="20" t="s">
        <v>104</v>
      </c>
      <c r="G3" s="47" t="s">
        <v>105</v>
      </c>
      <c r="H3" s="45"/>
      <c r="I3" s="45"/>
      <c r="J3" s="43"/>
    </row>
    <row r="4" spans="1:10" x14ac:dyDescent="0.25">
      <c r="A4" s="101" t="s">
        <v>23</v>
      </c>
      <c r="B4" s="102" t="s">
        <v>23</v>
      </c>
      <c r="C4" s="103" t="s">
        <v>23</v>
      </c>
      <c r="D4" s="7" t="s">
        <v>106</v>
      </c>
      <c r="E4" s="7" t="s">
        <v>107</v>
      </c>
      <c r="F4" s="7" t="s">
        <v>108</v>
      </c>
      <c r="G4" s="7" t="s">
        <v>109</v>
      </c>
      <c r="H4" s="7" t="s">
        <v>110</v>
      </c>
      <c r="I4" s="7" t="s">
        <v>111</v>
      </c>
      <c r="J4" s="27" t="s">
        <v>112</v>
      </c>
    </row>
    <row r="5" spans="1:10" x14ac:dyDescent="0.25">
      <c r="A5" s="93" t="s">
        <v>321</v>
      </c>
      <c r="B5" s="94" t="s">
        <v>321</v>
      </c>
      <c r="C5" s="7" t="s">
        <v>106</v>
      </c>
      <c r="D5" s="9"/>
      <c r="E5" s="9"/>
      <c r="F5" s="9"/>
      <c r="G5" s="9"/>
      <c r="H5" s="9"/>
      <c r="I5" s="24">
        <f>I6+I11+I12</f>
        <v>0</v>
      </c>
      <c r="J5" s="25">
        <f>I5*12.5</f>
        <v>0</v>
      </c>
    </row>
    <row r="6" spans="1:10" x14ac:dyDescent="0.25">
      <c r="A6" s="93" t="s">
        <v>114</v>
      </c>
      <c r="B6" s="94" t="s">
        <v>114</v>
      </c>
      <c r="C6" s="7" t="s">
        <v>107</v>
      </c>
      <c r="D6" s="24">
        <f>D24+D42+D60+D78+D96+D114+D132+D150+D168+D186+D204+D222+D240+D258+D276+D294+D312+D330+D348+D366+D384+D402+D420+D438</f>
        <v>0</v>
      </c>
      <c r="E6" s="24">
        <f>E24+E42+E60+E78+E96+E114+E132+E150+E168+E186+E204+E222+E240+E258+E276+E294+E312+E330+E348+E366+E384+E402+E420+E438</f>
        <v>0</v>
      </c>
      <c r="F6" s="24">
        <f>F9+F10</f>
        <v>0</v>
      </c>
      <c r="G6" s="24">
        <f>G9+G10</f>
        <v>0</v>
      </c>
      <c r="H6" s="24">
        <f>H24+H42+H60+H78+H96+H114+H132+H150+H168+H186+H204+H222+H240+H258+H276+H294+H312+H330+H348+H366+H384+H402+H420+H438</f>
        <v>0</v>
      </c>
      <c r="I6" s="24">
        <f>H6*8%</f>
        <v>0</v>
      </c>
      <c r="J6" s="9"/>
    </row>
    <row r="7" spans="1:10" x14ac:dyDescent="0.25">
      <c r="A7" s="4" t="s">
        <v>7</v>
      </c>
      <c r="B7" s="5" t="s">
        <v>116</v>
      </c>
      <c r="C7" s="7" t="s">
        <v>322</v>
      </c>
      <c r="D7" s="24">
        <f t="shared" ref="D7" si="0">D25+D43+D61+D79+D97+D115+D133+D151+D169+D187+D205+D223+D241+D259+D277+D295+D313+D331+D349+D367+D385+D403+D421+D439</f>
        <v>0</v>
      </c>
      <c r="E7" s="24">
        <f>E25+E43+E61+E79+E97+E115+E133+E151+E169+E187+E205+E223+E241+E259+E277+E295+E313+E331+E349+E367+E385+E403+E421+E439</f>
        <v>0</v>
      </c>
      <c r="F7" s="9"/>
      <c r="G7" s="9"/>
      <c r="H7" s="9"/>
      <c r="I7" s="9"/>
      <c r="J7" s="9"/>
    </row>
    <row r="8" spans="1:10" x14ac:dyDescent="0.25">
      <c r="A8" s="8"/>
      <c r="B8" s="5" t="s">
        <v>118</v>
      </c>
      <c r="C8" s="7" t="s">
        <v>323</v>
      </c>
      <c r="D8" s="24">
        <f t="shared" ref="D8:E8" si="1">D26+D44+D62+D80+D98+D116+D134+D152+D170+D188+D206+D224+D242+D260+D278+D296+D314+D332+D350+D368+D386+D404+D422+D440</f>
        <v>0</v>
      </c>
      <c r="E8" s="24">
        <f t="shared" si="1"/>
        <v>0</v>
      </c>
      <c r="F8" s="9"/>
      <c r="G8" s="9"/>
      <c r="H8" s="9"/>
      <c r="I8" s="9"/>
      <c r="J8" s="9"/>
    </row>
    <row r="9" spans="1:10" x14ac:dyDescent="0.25">
      <c r="A9" s="8"/>
      <c r="B9" s="5" t="s">
        <v>324</v>
      </c>
      <c r="C9" s="7" t="s">
        <v>108</v>
      </c>
      <c r="D9" s="24">
        <f t="shared" ref="D9:E9" si="2">D27+D45+D63+D81+D99+D117+D135+D153+D171+D189+D207+D225+D243+D261+D279+D297+D315+D333+D351+D369+D387+D405+D423+D441</f>
        <v>0</v>
      </c>
      <c r="E9" s="24">
        <f t="shared" si="2"/>
        <v>0</v>
      </c>
      <c r="F9" s="24">
        <f>F27+F45+F63+F81+F99+F117+F135+F153+F171+F189+F207+F225+F243+F261+F279+F297+F315+F333+F351+F369+F387+F405+F423+F441</f>
        <v>0</v>
      </c>
      <c r="G9" s="24">
        <f>G27+G45+G63+G81+G99+G117+G135+G153+G171+G189+G207+G225+G243+G261+G279+G297+G315+G333+G351+G369+G387+G405+G423+G441</f>
        <v>0</v>
      </c>
      <c r="H9" s="9"/>
      <c r="I9" s="9"/>
      <c r="J9" s="9"/>
    </row>
    <row r="10" spans="1:10" x14ac:dyDescent="0.25">
      <c r="A10" s="8"/>
      <c r="B10" s="5" t="s">
        <v>325</v>
      </c>
      <c r="C10" s="7" t="s">
        <v>109</v>
      </c>
      <c r="D10" s="24">
        <f t="shared" ref="D10:G10" si="3">D28+D46+D64+D82+D100+D118+D136+D154+D172+D190+D208+D226+D244+D262+D280+D298+D316+D334+D352+D370+D388+D406+D424+D442</f>
        <v>0</v>
      </c>
      <c r="E10" s="24">
        <f t="shared" si="3"/>
        <v>0</v>
      </c>
      <c r="F10" s="24">
        <f t="shared" si="3"/>
        <v>0</v>
      </c>
      <c r="G10" s="24">
        <f t="shared" si="3"/>
        <v>0</v>
      </c>
      <c r="H10" s="9"/>
      <c r="I10" s="9"/>
      <c r="J10" s="9"/>
    </row>
    <row r="11" spans="1:10" x14ac:dyDescent="0.25">
      <c r="A11" s="93" t="s">
        <v>159</v>
      </c>
      <c r="B11" s="94" t="s">
        <v>159</v>
      </c>
      <c r="C11" s="7" t="s">
        <v>110</v>
      </c>
      <c r="D11" s="24">
        <f t="shared" ref="D11:G11" si="4">D29+D47+D65+D83+D101+D119+D137+D155+D173+D191+D209+D227+D245+D263+D281+D299+D317+D335+D353+D371+D389+D407+D425+D443</f>
        <v>0</v>
      </c>
      <c r="E11" s="24">
        <f t="shared" si="4"/>
        <v>0</v>
      </c>
      <c r="F11" s="24">
        <f t="shared" si="4"/>
        <v>0</v>
      </c>
      <c r="G11" s="24">
        <f t="shared" si="4"/>
        <v>0</v>
      </c>
      <c r="H11" s="24">
        <f>H29+H47+H65+H83+H101+H119+H137+H155+H173+H191+H209+H227+H245+H263+H281+H299+H317+H335+H353+H371+H389+H407+H425+H443</f>
        <v>0</v>
      </c>
      <c r="I11" s="24">
        <f>H11*8%</f>
        <v>0</v>
      </c>
      <c r="J11" s="9"/>
    </row>
    <row r="12" spans="1:10" x14ac:dyDescent="0.25">
      <c r="A12" s="93" t="s">
        <v>183</v>
      </c>
      <c r="B12" s="94" t="s">
        <v>183</v>
      </c>
      <c r="C12" s="7" t="s">
        <v>129</v>
      </c>
      <c r="D12" s="9"/>
      <c r="E12" s="9"/>
      <c r="F12" s="9"/>
      <c r="G12" s="9"/>
      <c r="H12" s="9"/>
      <c r="I12" s="24">
        <f>I13+I14+I15+I16+I17</f>
        <v>0</v>
      </c>
      <c r="J12" s="9"/>
    </row>
    <row r="13" spans="1:10" x14ac:dyDescent="0.25">
      <c r="A13" s="4" t="s">
        <v>7</v>
      </c>
      <c r="B13" s="5" t="s">
        <v>185</v>
      </c>
      <c r="C13" s="7" t="s">
        <v>131</v>
      </c>
      <c r="D13" s="9"/>
      <c r="E13" s="9"/>
      <c r="F13" s="9"/>
      <c r="G13" s="9"/>
      <c r="H13" s="9"/>
      <c r="I13" s="24">
        <f>I31+I49+I67+I85+I103+I121+I139+I157+I175+I193+I211+I229+I247+I265+I283+I301+I319+I337+I355+I373+I391+I409+I427+I445</f>
        <v>0</v>
      </c>
      <c r="J13" s="9"/>
    </row>
    <row r="14" spans="1:10" x14ac:dyDescent="0.25">
      <c r="A14" s="8"/>
      <c r="B14" s="5" t="s">
        <v>187</v>
      </c>
      <c r="C14" s="7" t="s">
        <v>133</v>
      </c>
      <c r="D14" s="9"/>
      <c r="E14" s="9"/>
      <c r="F14" s="9"/>
      <c r="G14" s="9"/>
      <c r="H14" s="9"/>
      <c r="I14" s="24">
        <f t="shared" ref="I14:I17" si="5">I32+I50+I68+I86+I104+I122+I140+I158+I176+I194+I212+I230+I248+I266+I284+I302+I320+I338+I356+I374+I392+I410+I428+I446</f>
        <v>0</v>
      </c>
      <c r="J14" s="9"/>
    </row>
    <row r="15" spans="1:10" x14ac:dyDescent="0.25">
      <c r="A15" s="8"/>
      <c r="B15" s="5" t="s">
        <v>189</v>
      </c>
      <c r="C15" s="7" t="s">
        <v>135</v>
      </c>
      <c r="D15" s="9"/>
      <c r="E15" s="9"/>
      <c r="F15" s="9"/>
      <c r="G15" s="9"/>
      <c r="H15" s="9"/>
      <c r="I15" s="24">
        <f t="shared" si="5"/>
        <v>0</v>
      </c>
      <c r="J15" s="9"/>
    </row>
    <row r="16" spans="1:10" x14ac:dyDescent="0.25">
      <c r="A16" s="8"/>
      <c r="B16" s="5" t="s">
        <v>191</v>
      </c>
      <c r="C16" s="7" t="s">
        <v>326</v>
      </c>
      <c r="D16" s="9"/>
      <c r="E16" s="9"/>
      <c r="F16" s="9"/>
      <c r="G16" s="9"/>
      <c r="H16" s="9"/>
      <c r="I16" s="24">
        <f t="shared" si="5"/>
        <v>0</v>
      </c>
      <c r="J16" s="9"/>
    </row>
    <row r="17" spans="1:10" x14ac:dyDescent="0.25">
      <c r="A17" s="8"/>
      <c r="B17" s="5" t="s">
        <v>193</v>
      </c>
      <c r="C17" s="7" t="s">
        <v>137</v>
      </c>
      <c r="D17" s="9"/>
      <c r="E17" s="9"/>
      <c r="F17" s="9"/>
      <c r="G17" s="9"/>
      <c r="H17" s="9"/>
      <c r="I17" s="24">
        <f t="shared" si="5"/>
        <v>0</v>
      </c>
      <c r="J17" s="9"/>
    </row>
    <row r="19" spans="1:10" x14ac:dyDescent="0.25">
      <c r="A19" s="3" t="s">
        <v>96</v>
      </c>
      <c r="B19" t="s">
        <v>327</v>
      </c>
    </row>
    <row r="20" spans="1:10" x14ac:dyDescent="0.25">
      <c r="A20" s="95" t="s">
        <v>23</v>
      </c>
      <c r="B20" s="96" t="s">
        <v>23</v>
      </c>
      <c r="C20" s="113" t="s">
        <v>23</v>
      </c>
      <c r="D20" s="104" t="s">
        <v>101</v>
      </c>
      <c r="E20" s="105" t="s">
        <v>101</v>
      </c>
      <c r="F20" s="104" t="s">
        <v>102</v>
      </c>
      <c r="G20" s="104" t="s">
        <v>102</v>
      </c>
      <c r="H20" s="42" t="s">
        <v>103</v>
      </c>
      <c r="I20" s="41" t="s">
        <v>99</v>
      </c>
      <c r="J20" s="42" t="s">
        <v>100</v>
      </c>
    </row>
    <row r="21" spans="1:10" x14ac:dyDescent="0.25">
      <c r="A21" s="98" t="s">
        <v>23</v>
      </c>
      <c r="B21" s="99" t="s">
        <v>23</v>
      </c>
      <c r="C21" s="114" t="s">
        <v>23</v>
      </c>
      <c r="D21" s="41" t="s">
        <v>104</v>
      </c>
      <c r="E21" s="41" t="s">
        <v>105</v>
      </c>
      <c r="F21" s="41" t="s">
        <v>104</v>
      </c>
      <c r="G21" s="41" t="s">
        <v>105</v>
      </c>
      <c r="H21" s="43"/>
      <c r="I21" s="45"/>
      <c r="J21" s="45"/>
    </row>
    <row r="22" spans="1:10" x14ac:dyDescent="0.25">
      <c r="A22" s="101" t="s">
        <v>23</v>
      </c>
      <c r="B22" s="102" t="s">
        <v>23</v>
      </c>
      <c r="C22" s="115" t="s">
        <v>23</v>
      </c>
      <c r="D22" s="21" t="s">
        <v>106</v>
      </c>
      <c r="E22" s="21" t="s">
        <v>107</v>
      </c>
      <c r="F22" s="21" t="s">
        <v>108</v>
      </c>
      <c r="G22" s="21" t="s">
        <v>109</v>
      </c>
      <c r="H22" s="21" t="s">
        <v>110</v>
      </c>
      <c r="I22" s="21" t="s">
        <v>111</v>
      </c>
      <c r="J22" s="23" t="s">
        <v>112</v>
      </c>
    </row>
    <row r="23" spans="1:10" x14ac:dyDescent="0.25">
      <c r="A23" s="93" t="s">
        <v>321</v>
      </c>
      <c r="B23" s="94" t="s">
        <v>321</v>
      </c>
      <c r="C23" s="7" t="s">
        <v>106</v>
      </c>
      <c r="D23" s="17"/>
      <c r="E23" s="17"/>
      <c r="F23" s="17"/>
      <c r="G23" s="17"/>
      <c r="H23" s="17"/>
      <c r="I23" s="25">
        <f>I24+I29+I30</f>
        <v>0</v>
      </c>
      <c r="J23" s="25">
        <f>I23*12.5</f>
        <v>0</v>
      </c>
    </row>
    <row r="24" spans="1:10" x14ac:dyDescent="0.25">
      <c r="A24" s="93" t="s">
        <v>114</v>
      </c>
      <c r="B24" s="94" t="s">
        <v>114</v>
      </c>
      <c r="C24" s="7" t="s">
        <v>107</v>
      </c>
      <c r="D24" s="24">
        <f>D27+D28</f>
        <v>0</v>
      </c>
      <c r="E24" s="24">
        <f t="shared" ref="E24:G24" si="6">E27+E28</f>
        <v>0</v>
      </c>
      <c r="F24" s="24">
        <f t="shared" si="6"/>
        <v>0</v>
      </c>
      <c r="G24" s="24">
        <f t="shared" si="6"/>
        <v>0</v>
      </c>
      <c r="H24" s="24">
        <f>ABS(F24-G24)</f>
        <v>0</v>
      </c>
      <c r="I24" s="24">
        <f>H24*8%</f>
        <v>0</v>
      </c>
      <c r="J24" s="9"/>
    </row>
    <row r="25" spans="1:10" x14ac:dyDescent="0.25">
      <c r="A25" s="4" t="s">
        <v>7</v>
      </c>
      <c r="B25" s="5" t="s">
        <v>116</v>
      </c>
      <c r="C25" s="7" t="s">
        <v>322</v>
      </c>
      <c r="D25" s="10"/>
      <c r="E25" s="10"/>
      <c r="F25" s="9"/>
      <c r="G25" s="9"/>
      <c r="H25" s="9"/>
      <c r="I25" s="9"/>
      <c r="J25" s="9"/>
    </row>
    <row r="26" spans="1:10" x14ac:dyDescent="0.25">
      <c r="A26" s="8"/>
      <c r="B26" s="5" t="s">
        <v>118</v>
      </c>
      <c r="C26" s="7" t="s">
        <v>323</v>
      </c>
      <c r="D26" s="10"/>
      <c r="E26" s="10"/>
      <c r="F26" s="9"/>
      <c r="G26" s="9"/>
      <c r="H26" s="9"/>
      <c r="I26" s="9"/>
      <c r="J26" s="9"/>
    </row>
    <row r="27" spans="1:10" x14ac:dyDescent="0.25">
      <c r="A27" s="8"/>
      <c r="B27" s="5" t="s">
        <v>324</v>
      </c>
      <c r="C27" s="7" t="s">
        <v>108</v>
      </c>
      <c r="D27" s="10"/>
      <c r="E27" s="10"/>
      <c r="F27" s="10"/>
      <c r="G27" s="10"/>
      <c r="H27" s="9"/>
      <c r="I27" s="9"/>
      <c r="J27" s="9"/>
    </row>
    <row r="28" spans="1:10" x14ac:dyDescent="0.25">
      <c r="A28" s="8"/>
      <c r="B28" s="5" t="s">
        <v>325</v>
      </c>
      <c r="C28" s="7" t="s">
        <v>109</v>
      </c>
      <c r="D28" s="10"/>
      <c r="E28" s="10"/>
      <c r="F28" s="10"/>
      <c r="G28" s="10"/>
      <c r="H28" s="9"/>
      <c r="I28" s="9"/>
      <c r="J28" s="9"/>
    </row>
    <row r="29" spans="1:10" x14ac:dyDescent="0.25">
      <c r="A29" s="93" t="s">
        <v>159</v>
      </c>
      <c r="B29" s="94" t="s">
        <v>159</v>
      </c>
      <c r="C29" s="7" t="s">
        <v>110</v>
      </c>
      <c r="D29" s="10"/>
      <c r="E29" s="10"/>
      <c r="F29" s="10"/>
      <c r="G29" s="10"/>
      <c r="H29" s="24">
        <f>ABS(F29+G29)</f>
        <v>0</v>
      </c>
      <c r="I29" s="24">
        <f>H29*8%</f>
        <v>0</v>
      </c>
      <c r="J29" s="9"/>
    </row>
    <row r="30" spans="1:10" x14ac:dyDescent="0.25">
      <c r="A30" s="93" t="s">
        <v>183</v>
      </c>
      <c r="B30" s="94" t="s">
        <v>183</v>
      </c>
      <c r="C30" s="7" t="s">
        <v>129</v>
      </c>
      <c r="D30" s="9"/>
      <c r="E30" s="9"/>
      <c r="F30" s="9"/>
      <c r="G30" s="9"/>
      <c r="H30" s="9"/>
      <c r="I30" s="24">
        <f>I31+I32+I33+I34+I35</f>
        <v>0</v>
      </c>
      <c r="J30" s="9"/>
    </row>
    <row r="31" spans="1:10" x14ac:dyDescent="0.25">
      <c r="A31" s="4" t="s">
        <v>7</v>
      </c>
      <c r="B31" s="5" t="s">
        <v>185</v>
      </c>
      <c r="C31" s="7" t="s">
        <v>131</v>
      </c>
      <c r="D31" s="9"/>
      <c r="E31" s="9"/>
      <c r="F31" s="9"/>
      <c r="G31" s="9"/>
      <c r="H31" s="9"/>
      <c r="I31" s="10"/>
      <c r="J31" s="9"/>
    </row>
    <row r="32" spans="1:10" x14ac:dyDescent="0.25">
      <c r="A32" s="8"/>
      <c r="B32" s="5" t="s">
        <v>187</v>
      </c>
      <c r="C32" s="7" t="s">
        <v>133</v>
      </c>
      <c r="D32" s="9"/>
      <c r="E32" s="9"/>
      <c r="F32" s="9"/>
      <c r="G32" s="9"/>
      <c r="H32" s="9"/>
      <c r="I32" s="10"/>
      <c r="J32" s="9"/>
    </row>
    <row r="33" spans="1:10" x14ac:dyDescent="0.25">
      <c r="A33" s="8"/>
      <c r="B33" s="5" t="s">
        <v>189</v>
      </c>
      <c r="C33" s="7" t="s">
        <v>135</v>
      </c>
      <c r="D33" s="9"/>
      <c r="E33" s="9"/>
      <c r="F33" s="9"/>
      <c r="G33" s="9"/>
      <c r="H33" s="9"/>
      <c r="I33" s="10"/>
      <c r="J33" s="9"/>
    </row>
    <row r="34" spans="1:10" x14ac:dyDescent="0.25">
      <c r="A34" s="8"/>
      <c r="B34" s="5" t="s">
        <v>191</v>
      </c>
      <c r="C34" s="7" t="s">
        <v>326</v>
      </c>
      <c r="D34" s="9"/>
      <c r="E34" s="9"/>
      <c r="F34" s="9"/>
      <c r="G34" s="9"/>
      <c r="H34" s="9"/>
      <c r="I34" s="10"/>
      <c r="J34" s="9"/>
    </row>
    <row r="35" spans="1:10" x14ac:dyDescent="0.25">
      <c r="A35" s="8"/>
      <c r="B35" s="5" t="s">
        <v>193</v>
      </c>
      <c r="C35" s="7" t="s">
        <v>137</v>
      </c>
      <c r="D35" s="9"/>
      <c r="E35" s="9"/>
      <c r="F35" s="9"/>
      <c r="G35" s="9"/>
      <c r="H35" s="9"/>
      <c r="I35" s="10"/>
      <c r="J35" s="9"/>
    </row>
    <row r="37" spans="1:10" x14ac:dyDescent="0.25">
      <c r="A37" s="3" t="s">
        <v>96</v>
      </c>
      <c r="B37" t="s">
        <v>328</v>
      </c>
    </row>
    <row r="38" spans="1:10" x14ac:dyDescent="0.25">
      <c r="A38" s="95" t="s">
        <v>23</v>
      </c>
      <c r="B38" s="96" t="s">
        <v>23</v>
      </c>
      <c r="C38" s="113" t="s">
        <v>23</v>
      </c>
      <c r="D38" s="104" t="s">
        <v>101</v>
      </c>
      <c r="E38" s="105" t="s">
        <v>101</v>
      </c>
      <c r="F38" s="104" t="s">
        <v>102</v>
      </c>
      <c r="G38" s="104" t="s">
        <v>102</v>
      </c>
      <c r="H38" s="42" t="s">
        <v>103</v>
      </c>
      <c r="I38" s="41" t="s">
        <v>99</v>
      </c>
      <c r="J38" s="42" t="s">
        <v>100</v>
      </c>
    </row>
    <row r="39" spans="1:10" x14ac:dyDescent="0.25">
      <c r="A39" s="98" t="s">
        <v>23</v>
      </c>
      <c r="B39" s="99" t="s">
        <v>23</v>
      </c>
      <c r="C39" s="114" t="s">
        <v>23</v>
      </c>
      <c r="D39" s="20" t="s">
        <v>104</v>
      </c>
      <c r="E39" s="20" t="s">
        <v>105</v>
      </c>
      <c r="F39" s="20" t="s">
        <v>104</v>
      </c>
      <c r="G39" s="20" t="s">
        <v>105</v>
      </c>
      <c r="H39" s="43"/>
      <c r="I39" s="48"/>
      <c r="J39" s="48"/>
    </row>
    <row r="40" spans="1:10" x14ac:dyDescent="0.25">
      <c r="A40" s="101" t="s">
        <v>23</v>
      </c>
      <c r="B40" s="102" t="s">
        <v>23</v>
      </c>
      <c r="C40" s="103" t="s">
        <v>23</v>
      </c>
      <c r="D40" s="7" t="s">
        <v>106</v>
      </c>
      <c r="E40" s="7" t="s">
        <v>107</v>
      </c>
      <c r="F40" s="7" t="s">
        <v>108</v>
      </c>
      <c r="G40" s="7" t="s">
        <v>109</v>
      </c>
      <c r="H40" s="7" t="s">
        <v>110</v>
      </c>
      <c r="I40" s="7" t="s">
        <v>111</v>
      </c>
      <c r="J40" s="27" t="s">
        <v>112</v>
      </c>
    </row>
    <row r="41" spans="1:10" x14ac:dyDescent="0.25">
      <c r="A41" s="93" t="s">
        <v>321</v>
      </c>
      <c r="B41" s="94" t="s">
        <v>321</v>
      </c>
      <c r="C41" s="7" t="s">
        <v>106</v>
      </c>
      <c r="D41" s="9"/>
      <c r="E41" s="9"/>
      <c r="F41" s="9"/>
      <c r="G41" s="9"/>
      <c r="H41" s="9"/>
      <c r="I41" s="24">
        <f>I42+I47+I48</f>
        <v>0</v>
      </c>
      <c r="J41" s="25">
        <f>I41*12.5</f>
        <v>0</v>
      </c>
    </row>
    <row r="42" spans="1:10" x14ac:dyDescent="0.25">
      <c r="A42" s="93" t="s">
        <v>114</v>
      </c>
      <c r="B42" s="94" t="s">
        <v>114</v>
      </c>
      <c r="C42" s="7" t="s">
        <v>107</v>
      </c>
      <c r="D42" s="24">
        <f>D45+D46</f>
        <v>0</v>
      </c>
      <c r="E42" s="24">
        <f t="shared" ref="E42:G42" si="7">E45+E46</f>
        <v>0</v>
      </c>
      <c r="F42" s="24">
        <f t="shared" si="7"/>
        <v>0</v>
      </c>
      <c r="G42" s="24">
        <f t="shared" si="7"/>
        <v>0</v>
      </c>
      <c r="H42" s="24">
        <f>ABS(F42-G42)</f>
        <v>0</v>
      </c>
      <c r="I42" s="24">
        <f>H42*8%</f>
        <v>0</v>
      </c>
      <c r="J42" s="9"/>
    </row>
    <row r="43" spans="1:10" x14ac:dyDescent="0.25">
      <c r="A43" s="4" t="s">
        <v>7</v>
      </c>
      <c r="B43" s="5" t="s">
        <v>116</v>
      </c>
      <c r="C43" s="7" t="s">
        <v>322</v>
      </c>
      <c r="D43" s="10"/>
      <c r="E43" s="10"/>
      <c r="F43" s="9"/>
      <c r="G43" s="9"/>
      <c r="H43" s="9"/>
      <c r="I43" s="9"/>
      <c r="J43" s="9"/>
    </row>
    <row r="44" spans="1:10" x14ac:dyDescent="0.25">
      <c r="A44" s="8"/>
      <c r="B44" s="5" t="s">
        <v>118</v>
      </c>
      <c r="C44" s="7" t="s">
        <v>323</v>
      </c>
      <c r="D44" s="10"/>
      <c r="E44" s="10"/>
      <c r="F44" s="9"/>
      <c r="G44" s="9"/>
      <c r="H44" s="9"/>
      <c r="I44" s="9"/>
      <c r="J44" s="9"/>
    </row>
    <row r="45" spans="1:10" x14ac:dyDescent="0.25">
      <c r="A45" s="8"/>
      <c r="B45" s="5" t="s">
        <v>324</v>
      </c>
      <c r="C45" s="7" t="s">
        <v>108</v>
      </c>
      <c r="D45" s="10"/>
      <c r="E45" s="10"/>
      <c r="F45" s="10"/>
      <c r="G45" s="10"/>
      <c r="H45" s="9"/>
      <c r="I45" s="9"/>
      <c r="J45" s="9"/>
    </row>
    <row r="46" spans="1:10" x14ac:dyDescent="0.25">
      <c r="A46" s="8"/>
      <c r="B46" s="5" t="s">
        <v>325</v>
      </c>
      <c r="C46" s="7" t="s">
        <v>109</v>
      </c>
      <c r="D46" s="10"/>
      <c r="E46" s="10"/>
      <c r="F46" s="10"/>
      <c r="G46" s="10"/>
      <c r="H46" s="9"/>
      <c r="I46" s="9"/>
      <c r="J46" s="9"/>
    </row>
    <row r="47" spans="1:10" x14ac:dyDescent="0.25">
      <c r="A47" s="93" t="s">
        <v>159</v>
      </c>
      <c r="B47" s="94" t="s">
        <v>159</v>
      </c>
      <c r="C47" s="7" t="s">
        <v>110</v>
      </c>
      <c r="D47" s="10"/>
      <c r="E47" s="10"/>
      <c r="F47" s="10"/>
      <c r="G47" s="10"/>
      <c r="H47" s="24">
        <f>ABS(F47+G47)</f>
        <v>0</v>
      </c>
      <c r="I47" s="24">
        <f>H47*8%</f>
        <v>0</v>
      </c>
      <c r="J47" s="9"/>
    </row>
    <row r="48" spans="1:10" x14ac:dyDescent="0.25">
      <c r="A48" s="93" t="s">
        <v>183</v>
      </c>
      <c r="B48" s="94" t="s">
        <v>183</v>
      </c>
      <c r="C48" s="7" t="s">
        <v>129</v>
      </c>
      <c r="D48" s="9"/>
      <c r="E48" s="9"/>
      <c r="F48" s="9"/>
      <c r="G48" s="9"/>
      <c r="H48" s="9"/>
      <c r="I48" s="24">
        <f>I49+I50+I51+I52+I53</f>
        <v>0</v>
      </c>
      <c r="J48" s="9"/>
    </row>
    <row r="49" spans="1:10" x14ac:dyDescent="0.25">
      <c r="A49" s="4" t="s">
        <v>7</v>
      </c>
      <c r="B49" s="5" t="s">
        <v>185</v>
      </c>
      <c r="C49" s="7" t="s">
        <v>131</v>
      </c>
      <c r="D49" s="9"/>
      <c r="E49" s="9"/>
      <c r="F49" s="9"/>
      <c r="G49" s="9"/>
      <c r="H49" s="9"/>
      <c r="I49" s="10"/>
      <c r="J49" s="9"/>
    </row>
    <row r="50" spans="1:10" x14ac:dyDescent="0.25">
      <c r="A50" s="8"/>
      <c r="B50" s="5" t="s">
        <v>187</v>
      </c>
      <c r="C50" s="7" t="s">
        <v>133</v>
      </c>
      <c r="D50" s="9"/>
      <c r="E50" s="9"/>
      <c r="F50" s="9"/>
      <c r="G50" s="9"/>
      <c r="H50" s="9"/>
      <c r="I50" s="10"/>
      <c r="J50" s="9"/>
    </row>
    <row r="51" spans="1:10" x14ac:dyDescent="0.25">
      <c r="A51" s="8"/>
      <c r="B51" s="5" t="s">
        <v>189</v>
      </c>
      <c r="C51" s="7" t="s">
        <v>135</v>
      </c>
      <c r="D51" s="9"/>
      <c r="E51" s="9"/>
      <c r="F51" s="9"/>
      <c r="G51" s="9"/>
      <c r="H51" s="9"/>
      <c r="I51" s="10"/>
      <c r="J51" s="9"/>
    </row>
    <row r="52" spans="1:10" x14ac:dyDescent="0.25">
      <c r="A52" s="8"/>
      <c r="B52" s="5" t="s">
        <v>191</v>
      </c>
      <c r="C52" s="7" t="s">
        <v>326</v>
      </c>
      <c r="D52" s="9"/>
      <c r="E52" s="9"/>
      <c r="F52" s="9"/>
      <c r="G52" s="9"/>
      <c r="H52" s="9"/>
      <c r="I52" s="10"/>
      <c r="J52" s="9"/>
    </row>
    <row r="53" spans="1:10" x14ac:dyDescent="0.25">
      <c r="A53" s="8"/>
      <c r="B53" s="5" t="s">
        <v>193</v>
      </c>
      <c r="C53" s="7" t="s">
        <v>137</v>
      </c>
      <c r="D53" s="9"/>
      <c r="E53" s="9"/>
      <c r="F53" s="9"/>
      <c r="G53" s="9"/>
      <c r="H53" s="9"/>
      <c r="I53" s="10"/>
      <c r="J53" s="9"/>
    </row>
    <row r="55" spans="1:10" x14ac:dyDescent="0.25">
      <c r="A55" s="3" t="s">
        <v>96</v>
      </c>
      <c r="B55" t="s">
        <v>329</v>
      </c>
    </row>
    <row r="56" spans="1:10" x14ac:dyDescent="0.25">
      <c r="A56" s="95" t="s">
        <v>23</v>
      </c>
      <c r="B56" s="96" t="s">
        <v>23</v>
      </c>
      <c r="C56" s="97" t="s">
        <v>23</v>
      </c>
      <c r="D56" s="104" t="s">
        <v>101</v>
      </c>
      <c r="E56" s="105" t="s">
        <v>101</v>
      </c>
      <c r="F56" s="104" t="s">
        <v>102</v>
      </c>
      <c r="G56" s="104" t="s">
        <v>102</v>
      </c>
      <c r="H56" s="41" t="s">
        <v>103</v>
      </c>
      <c r="I56" s="41" t="s">
        <v>99</v>
      </c>
      <c r="J56" s="42" t="s">
        <v>100</v>
      </c>
    </row>
    <row r="57" spans="1:10" x14ac:dyDescent="0.25">
      <c r="A57" s="98" t="s">
        <v>23</v>
      </c>
      <c r="B57" s="99" t="s">
        <v>23</v>
      </c>
      <c r="C57" s="100" t="s">
        <v>23</v>
      </c>
      <c r="D57" s="41" t="s">
        <v>104</v>
      </c>
      <c r="E57" s="41" t="s">
        <v>105</v>
      </c>
      <c r="F57" s="41" t="s">
        <v>104</v>
      </c>
      <c r="G57" s="41" t="s">
        <v>105</v>
      </c>
      <c r="H57" s="43"/>
      <c r="I57" s="48"/>
      <c r="J57" s="48"/>
    </row>
    <row r="58" spans="1:10" x14ac:dyDescent="0.25">
      <c r="A58" s="101" t="s">
        <v>23</v>
      </c>
      <c r="B58" s="102" t="s">
        <v>23</v>
      </c>
      <c r="C58" s="103" t="s">
        <v>23</v>
      </c>
      <c r="D58" s="7" t="s">
        <v>106</v>
      </c>
      <c r="E58" s="7" t="s">
        <v>107</v>
      </c>
      <c r="F58" s="7" t="s">
        <v>108</v>
      </c>
      <c r="G58" s="7" t="s">
        <v>109</v>
      </c>
      <c r="H58" s="7" t="s">
        <v>110</v>
      </c>
      <c r="I58" s="7" t="s">
        <v>111</v>
      </c>
      <c r="J58" s="27" t="s">
        <v>112</v>
      </c>
    </row>
    <row r="59" spans="1:10" x14ac:dyDescent="0.25">
      <c r="A59" s="93" t="s">
        <v>321</v>
      </c>
      <c r="B59" s="94" t="s">
        <v>321</v>
      </c>
      <c r="C59" s="7" t="s">
        <v>106</v>
      </c>
      <c r="D59" s="9"/>
      <c r="E59" s="9"/>
      <c r="F59" s="9"/>
      <c r="G59" s="9"/>
      <c r="H59" s="9"/>
      <c r="I59" s="24">
        <f>I60+I65+I66</f>
        <v>0</v>
      </c>
      <c r="J59" s="25">
        <f>I59*12.5</f>
        <v>0</v>
      </c>
    </row>
    <row r="60" spans="1:10" x14ac:dyDescent="0.25">
      <c r="A60" s="93" t="s">
        <v>114</v>
      </c>
      <c r="B60" s="94" t="s">
        <v>114</v>
      </c>
      <c r="C60" s="7" t="s">
        <v>107</v>
      </c>
      <c r="D60" s="24">
        <f>D63+D64</f>
        <v>0</v>
      </c>
      <c r="E60" s="24">
        <f t="shared" ref="E60:G60" si="8">E63+E64</f>
        <v>0</v>
      </c>
      <c r="F60" s="24">
        <f t="shared" si="8"/>
        <v>0</v>
      </c>
      <c r="G60" s="24">
        <f t="shared" si="8"/>
        <v>0</v>
      </c>
      <c r="H60" s="24">
        <f>ABS(F60-G60)</f>
        <v>0</v>
      </c>
      <c r="I60" s="24">
        <f>H60*8%</f>
        <v>0</v>
      </c>
      <c r="J60" s="9"/>
    </row>
    <row r="61" spans="1:10" x14ac:dyDescent="0.25">
      <c r="A61" s="4" t="s">
        <v>7</v>
      </c>
      <c r="B61" s="5" t="s">
        <v>116</v>
      </c>
      <c r="C61" s="7" t="s">
        <v>322</v>
      </c>
      <c r="D61" s="10"/>
      <c r="E61" s="10"/>
      <c r="F61" s="9"/>
      <c r="G61" s="9"/>
      <c r="H61" s="9"/>
      <c r="I61" s="9"/>
      <c r="J61" s="9"/>
    </row>
    <row r="62" spans="1:10" x14ac:dyDescent="0.25">
      <c r="A62" s="8"/>
      <c r="B62" s="5" t="s">
        <v>118</v>
      </c>
      <c r="C62" s="7" t="s">
        <v>323</v>
      </c>
      <c r="D62" s="10"/>
      <c r="E62" s="10"/>
      <c r="F62" s="9"/>
      <c r="G62" s="9"/>
      <c r="H62" s="9"/>
      <c r="I62" s="9"/>
      <c r="J62" s="9"/>
    </row>
    <row r="63" spans="1:10" x14ac:dyDescent="0.25">
      <c r="A63" s="8"/>
      <c r="B63" s="5" t="s">
        <v>324</v>
      </c>
      <c r="C63" s="7" t="s">
        <v>108</v>
      </c>
      <c r="D63" s="10"/>
      <c r="E63" s="10"/>
      <c r="F63" s="10"/>
      <c r="G63" s="10"/>
      <c r="H63" s="9"/>
      <c r="I63" s="9"/>
      <c r="J63" s="9"/>
    </row>
    <row r="64" spans="1:10" x14ac:dyDescent="0.25">
      <c r="A64" s="8"/>
      <c r="B64" s="5" t="s">
        <v>325</v>
      </c>
      <c r="C64" s="7" t="s">
        <v>109</v>
      </c>
      <c r="D64" s="10"/>
      <c r="E64" s="10"/>
      <c r="F64" s="10"/>
      <c r="G64" s="10"/>
      <c r="H64" s="9"/>
      <c r="I64" s="9"/>
      <c r="J64" s="9"/>
    </row>
    <row r="65" spans="1:10" x14ac:dyDescent="0.25">
      <c r="A65" s="93" t="s">
        <v>159</v>
      </c>
      <c r="B65" s="94" t="s">
        <v>159</v>
      </c>
      <c r="C65" s="7" t="s">
        <v>110</v>
      </c>
      <c r="D65" s="10"/>
      <c r="E65" s="10"/>
      <c r="F65" s="10"/>
      <c r="G65" s="10"/>
      <c r="H65" s="24">
        <f>ABS(F65+G65)</f>
        <v>0</v>
      </c>
      <c r="I65" s="24">
        <f>H65*8%</f>
        <v>0</v>
      </c>
      <c r="J65" s="9"/>
    </row>
    <row r="66" spans="1:10" x14ac:dyDescent="0.25">
      <c r="A66" s="93" t="s">
        <v>183</v>
      </c>
      <c r="B66" s="94" t="s">
        <v>183</v>
      </c>
      <c r="C66" s="7" t="s">
        <v>129</v>
      </c>
      <c r="D66" s="9"/>
      <c r="E66" s="9"/>
      <c r="F66" s="9"/>
      <c r="G66" s="9"/>
      <c r="H66" s="9"/>
      <c r="I66" s="24">
        <f>I67+I68+I69+I70+I71</f>
        <v>0</v>
      </c>
      <c r="J66" s="9"/>
    </row>
    <row r="67" spans="1:10" x14ac:dyDescent="0.25">
      <c r="A67" s="4" t="s">
        <v>7</v>
      </c>
      <c r="B67" s="5" t="s">
        <v>185</v>
      </c>
      <c r="C67" s="7" t="s">
        <v>131</v>
      </c>
      <c r="D67" s="9"/>
      <c r="E67" s="9"/>
      <c r="F67" s="9"/>
      <c r="G67" s="9"/>
      <c r="H67" s="9"/>
      <c r="I67" s="10"/>
      <c r="J67" s="9"/>
    </row>
    <row r="68" spans="1:10" x14ac:dyDescent="0.25">
      <c r="A68" s="8"/>
      <c r="B68" s="5" t="s">
        <v>187</v>
      </c>
      <c r="C68" s="7" t="s">
        <v>133</v>
      </c>
      <c r="D68" s="9"/>
      <c r="E68" s="9"/>
      <c r="F68" s="9"/>
      <c r="G68" s="9"/>
      <c r="H68" s="9"/>
      <c r="I68" s="10"/>
      <c r="J68" s="9"/>
    </row>
    <row r="69" spans="1:10" x14ac:dyDescent="0.25">
      <c r="A69" s="8"/>
      <c r="B69" s="5" t="s">
        <v>189</v>
      </c>
      <c r="C69" s="7" t="s">
        <v>135</v>
      </c>
      <c r="D69" s="9"/>
      <c r="E69" s="9"/>
      <c r="F69" s="9"/>
      <c r="G69" s="9"/>
      <c r="H69" s="9"/>
      <c r="I69" s="10"/>
      <c r="J69" s="9"/>
    </row>
    <row r="70" spans="1:10" x14ac:dyDescent="0.25">
      <c r="A70" s="8"/>
      <c r="B70" s="5" t="s">
        <v>191</v>
      </c>
      <c r="C70" s="7" t="s">
        <v>326</v>
      </c>
      <c r="D70" s="9"/>
      <c r="E70" s="9"/>
      <c r="F70" s="9"/>
      <c r="G70" s="9"/>
      <c r="H70" s="9"/>
      <c r="I70" s="10"/>
      <c r="J70" s="9"/>
    </row>
    <row r="71" spans="1:10" x14ac:dyDescent="0.25">
      <c r="A71" s="8"/>
      <c r="B71" s="5" t="s">
        <v>193</v>
      </c>
      <c r="C71" s="7" t="s">
        <v>137</v>
      </c>
      <c r="D71" s="9"/>
      <c r="E71" s="9"/>
      <c r="F71" s="9"/>
      <c r="G71" s="9"/>
      <c r="H71" s="9"/>
      <c r="I71" s="10"/>
      <c r="J71" s="9"/>
    </row>
    <row r="73" spans="1:10" x14ac:dyDescent="0.25">
      <c r="A73" s="3" t="s">
        <v>96</v>
      </c>
      <c r="B73" t="s">
        <v>330</v>
      </c>
    </row>
    <row r="74" spans="1:10" x14ac:dyDescent="0.25">
      <c r="A74" s="95" t="s">
        <v>23</v>
      </c>
      <c r="B74" s="96" t="s">
        <v>23</v>
      </c>
      <c r="C74" s="113" t="s">
        <v>23</v>
      </c>
      <c r="D74" s="104" t="s">
        <v>101</v>
      </c>
      <c r="E74" s="105" t="s">
        <v>101</v>
      </c>
      <c r="F74" s="104" t="s">
        <v>102</v>
      </c>
      <c r="G74" s="104" t="s">
        <v>102</v>
      </c>
      <c r="H74" s="42" t="s">
        <v>103</v>
      </c>
      <c r="I74" s="41" t="s">
        <v>99</v>
      </c>
      <c r="J74" s="42" t="s">
        <v>100</v>
      </c>
    </row>
    <row r="75" spans="1:10" x14ac:dyDescent="0.25">
      <c r="A75" s="98" t="s">
        <v>23</v>
      </c>
      <c r="B75" s="99" t="s">
        <v>23</v>
      </c>
      <c r="C75" s="114" t="s">
        <v>23</v>
      </c>
      <c r="D75" s="41" t="s">
        <v>104</v>
      </c>
      <c r="E75" s="41" t="s">
        <v>105</v>
      </c>
      <c r="F75" s="41" t="s">
        <v>104</v>
      </c>
      <c r="G75" s="41" t="s">
        <v>105</v>
      </c>
      <c r="H75" s="43"/>
      <c r="I75" s="45"/>
      <c r="J75" s="45"/>
    </row>
    <row r="76" spans="1:10" x14ac:dyDescent="0.25">
      <c r="A76" s="101" t="s">
        <v>23</v>
      </c>
      <c r="B76" s="102" t="s">
        <v>23</v>
      </c>
      <c r="C76" s="115" t="s">
        <v>23</v>
      </c>
      <c r="D76" s="7" t="s">
        <v>106</v>
      </c>
      <c r="E76" s="7" t="s">
        <v>107</v>
      </c>
      <c r="F76" s="7" t="s">
        <v>108</v>
      </c>
      <c r="G76" s="7" t="s">
        <v>109</v>
      </c>
      <c r="H76" s="7" t="s">
        <v>110</v>
      </c>
      <c r="I76" s="7" t="s">
        <v>111</v>
      </c>
      <c r="J76" s="27" t="s">
        <v>112</v>
      </c>
    </row>
    <row r="77" spans="1:10" x14ac:dyDescent="0.25">
      <c r="A77" s="93" t="s">
        <v>321</v>
      </c>
      <c r="B77" s="94" t="s">
        <v>321</v>
      </c>
      <c r="C77" s="7" t="s">
        <v>106</v>
      </c>
      <c r="D77" s="17"/>
      <c r="E77" s="17"/>
      <c r="F77" s="17"/>
      <c r="G77" s="17"/>
      <c r="H77" s="17"/>
      <c r="I77" s="25">
        <f>I78+I83+I84</f>
        <v>0</v>
      </c>
      <c r="J77" s="25">
        <f>I77*12.5</f>
        <v>0</v>
      </c>
    </row>
    <row r="78" spans="1:10" x14ac:dyDescent="0.25">
      <c r="A78" s="93" t="s">
        <v>114</v>
      </c>
      <c r="B78" s="94" t="s">
        <v>114</v>
      </c>
      <c r="C78" s="7" t="s">
        <v>107</v>
      </c>
      <c r="D78" s="24">
        <f>D81+D82</f>
        <v>0</v>
      </c>
      <c r="E78" s="24">
        <f t="shared" ref="E78:G78" si="9">E81+E82</f>
        <v>0</v>
      </c>
      <c r="F78" s="24">
        <f t="shared" si="9"/>
        <v>0</v>
      </c>
      <c r="G78" s="24">
        <f t="shared" si="9"/>
        <v>0</v>
      </c>
      <c r="H78" s="24">
        <f>ABS(F78-G78)</f>
        <v>0</v>
      </c>
      <c r="I78" s="24">
        <f>H78*8%</f>
        <v>0</v>
      </c>
      <c r="J78" s="9"/>
    </row>
    <row r="79" spans="1:10" x14ac:dyDescent="0.25">
      <c r="A79" s="4" t="s">
        <v>7</v>
      </c>
      <c r="B79" s="5" t="s">
        <v>116</v>
      </c>
      <c r="C79" s="7" t="s">
        <v>322</v>
      </c>
      <c r="D79" s="10"/>
      <c r="E79" s="10"/>
      <c r="F79" s="9"/>
      <c r="G79" s="9"/>
      <c r="H79" s="9"/>
      <c r="I79" s="9"/>
      <c r="J79" s="9"/>
    </row>
    <row r="80" spans="1:10" x14ac:dyDescent="0.25">
      <c r="A80" s="8"/>
      <c r="B80" s="5" t="s">
        <v>118</v>
      </c>
      <c r="C80" s="7" t="s">
        <v>323</v>
      </c>
      <c r="D80" s="10"/>
      <c r="E80" s="10"/>
      <c r="F80" s="9"/>
      <c r="G80" s="9"/>
      <c r="H80" s="9"/>
      <c r="I80" s="9"/>
      <c r="J80" s="9"/>
    </row>
    <row r="81" spans="1:10" x14ac:dyDescent="0.25">
      <c r="A81" s="8"/>
      <c r="B81" s="5" t="s">
        <v>324</v>
      </c>
      <c r="C81" s="7" t="s">
        <v>108</v>
      </c>
      <c r="D81" s="10"/>
      <c r="E81" s="10"/>
      <c r="F81" s="10"/>
      <c r="G81" s="10"/>
      <c r="H81" s="9"/>
      <c r="I81" s="9"/>
      <c r="J81" s="9"/>
    </row>
    <row r="82" spans="1:10" x14ac:dyDescent="0.25">
      <c r="A82" s="8"/>
      <c r="B82" s="5" t="s">
        <v>325</v>
      </c>
      <c r="C82" s="7" t="s">
        <v>109</v>
      </c>
      <c r="D82" s="10"/>
      <c r="E82" s="10"/>
      <c r="F82" s="10"/>
      <c r="G82" s="10"/>
      <c r="H82" s="9"/>
      <c r="I82" s="9"/>
      <c r="J82" s="9"/>
    </row>
    <row r="83" spans="1:10" x14ac:dyDescent="0.25">
      <c r="A83" s="93" t="s">
        <v>159</v>
      </c>
      <c r="B83" s="94" t="s">
        <v>159</v>
      </c>
      <c r="C83" s="7" t="s">
        <v>110</v>
      </c>
      <c r="D83" s="10"/>
      <c r="E83" s="10"/>
      <c r="F83" s="10"/>
      <c r="G83" s="10"/>
      <c r="H83" s="24">
        <f>ABS(F83+G83)</f>
        <v>0</v>
      </c>
      <c r="I83" s="24">
        <f>H83*8%</f>
        <v>0</v>
      </c>
      <c r="J83" s="9"/>
    </row>
    <row r="84" spans="1:10" x14ac:dyDescent="0.25">
      <c r="A84" s="93" t="s">
        <v>183</v>
      </c>
      <c r="B84" s="94" t="s">
        <v>183</v>
      </c>
      <c r="C84" s="7" t="s">
        <v>129</v>
      </c>
      <c r="D84" s="9"/>
      <c r="E84" s="9"/>
      <c r="F84" s="9"/>
      <c r="G84" s="9"/>
      <c r="H84" s="9"/>
      <c r="I84" s="24">
        <f>I85+I86+I87+I88+I89</f>
        <v>0</v>
      </c>
      <c r="J84" s="9"/>
    </row>
    <row r="85" spans="1:10" x14ac:dyDescent="0.25">
      <c r="A85" s="4" t="s">
        <v>7</v>
      </c>
      <c r="B85" s="5" t="s">
        <v>185</v>
      </c>
      <c r="C85" s="7" t="s">
        <v>131</v>
      </c>
      <c r="D85" s="9"/>
      <c r="E85" s="9"/>
      <c r="F85" s="9"/>
      <c r="G85" s="9"/>
      <c r="H85" s="9"/>
      <c r="I85" s="10"/>
      <c r="J85" s="9"/>
    </row>
    <row r="86" spans="1:10" x14ac:dyDescent="0.25">
      <c r="A86" s="8"/>
      <c r="B86" s="5" t="s">
        <v>187</v>
      </c>
      <c r="C86" s="7" t="s">
        <v>133</v>
      </c>
      <c r="D86" s="9"/>
      <c r="E86" s="9"/>
      <c r="F86" s="9"/>
      <c r="G86" s="9"/>
      <c r="H86" s="9"/>
      <c r="I86" s="10"/>
      <c r="J86" s="9"/>
    </row>
    <row r="87" spans="1:10" x14ac:dyDescent="0.25">
      <c r="A87" s="8"/>
      <c r="B87" s="5" t="s">
        <v>189</v>
      </c>
      <c r="C87" s="7" t="s">
        <v>135</v>
      </c>
      <c r="D87" s="9"/>
      <c r="E87" s="9"/>
      <c r="F87" s="9"/>
      <c r="G87" s="9"/>
      <c r="H87" s="9"/>
      <c r="I87" s="10"/>
      <c r="J87" s="9"/>
    </row>
    <row r="88" spans="1:10" x14ac:dyDescent="0.25">
      <c r="A88" s="8"/>
      <c r="B88" s="5" t="s">
        <v>191</v>
      </c>
      <c r="C88" s="7" t="s">
        <v>326</v>
      </c>
      <c r="D88" s="9"/>
      <c r="E88" s="9"/>
      <c r="F88" s="9"/>
      <c r="G88" s="9"/>
      <c r="H88" s="9"/>
      <c r="I88" s="10"/>
      <c r="J88" s="9"/>
    </row>
    <row r="89" spans="1:10" x14ac:dyDescent="0.25">
      <c r="A89" s="8"/>
      <c r="B89" s="5" t="s">
        <v>193</v>
      </c>
      <c r="C89" s="7" t="s">
        <v>137</v>
      </c>
      <c r="D89" s="9"/>
      <c r="E89" s="9"/>
      <c r="F89" s="9"/>
      <c r="G89" s="9"/>
      <c r="H89" s="9"/>
      <c r="I89" s="10"/>
      <c r="J89" s="9"/>
    </row>
    <row r="91" spans="1:10" x14ac:dyDescent="0.25">
      <c r="A91" s="3" t="s">
        <v>96</v>
      </c>
      <c r="B91" t="s">
        <v>331</v>
      </c>
    </row>
    <row r="92" spans="1:10" x14ac:dyDescent="0.25">
      <c r="A92" s="95" t="s">
        <v>23</v>
      </c>
      <c r="B92" s="96" t="s">
        <v>23</v>
      </c>
      <c r="C92" s="97" t="s">
        <v>23</v>
      </c>
      <c r="D92" s="104" t="s">
        <v>101</v>
      </c>
      <c r="E92" s="105" t="s">
        <v>101</v>
      </c>
      <c r="F92" s="104" t="s">
        <v>102</v>
      </c>
      <c r="G92" s="104" t="s">
        <v>102</v>
      </c>
      <c r="H92" s="41" t="s">
        <v>103</v>
      </c>
      <c r="I92" s="41" t="s">
        <v>99</v>
      </c>
      <c r="J92" s="42" t="s">
        <v>100</v>
      </c>
    </row>
    <row r="93" spans="1:10" x14ac:dyDescent="0.25">
      <c r="A93" s="98" t="s">
        <v>23</v>
      </c>
      <c r="B93" s="99" t="s">
        <v>23</v>
      </c>
      <c r="C93" s="100" t="s">
        <v>23</v>
      </c>
      <c r="D93" s="41" t="s">
        <v>104</v>
      </c>
      <c r="E93" s="41" t="s">
        <v>105</v>
      </c>
      <c r="F93" s="41" t="s">
        <v>104</v>
      </c>
      <c r="G93" s="41" t="s">
        <v>105</v>
      </c>
      <c r="H93" s="44"/>
      <c r="I93" s="45"/>
      <c r="J93" s="45"/>
    </row>
    <row r="94" spans="1:10" x14ac:dyDescent="0.25">
      <c r="A94" s="101" t="s">
        <v>23</v>
      </c>
      <c r="B94" s="102" t="s">
        <v>23</v>
      </c>
      <c r="C94" s="103" t="s">
        <v>23</v>
      </c>
      <c r="D94" s="7" t="s">
        <v>106</v>
      </c>
      <c r="E94" s="7" t="s">
        <v>107</v>
      </c>
      <c r="F94" s="7" t="s">
        <v>108</v>
      </c>
      <c r="G94" s="7" t="s">
        <v>109</v>
      </c>
      <c r="H94" s="7" t="s">
        <v>110</v>
      </c>
      <c r="I94" s="7" t="s">
        <v>111</v>
      </c>
      <c r="J94" s="27" t="s">
        <v>112</v>
      </c>
    </row>
    <row r="95" spans="1:10" x14ac:dyDescent="0.25">
      <c r="A95" s="93" t="s">
        <v>321</v>
      </c>
      <c r="B95" s="94" t="s">
        <v>321</v>
      </c>
      <c r="C95" s="7" t="s">
        <v>106</v>
      </c>
      <c r="D95" s="9"/>
      <c r="E95" s="9"/>
      <c r="F95" s="9"/>
      <c r="G95" s="9"/>
      <c r="H95" s="17"/>
      <c r="I95" s="25">
        <f>I96+I101+I102</f>
        <v>0</v>
      </c>
      <c r="J95" s="25">
        <f>I95*12.5</f>
        <v>0</v>
      </c>
    </row>
    <row r="96" spans="1:10" x14ac:dyDescent="0.25">
      <c r="A96" s="93" t="s">
        <v>114</v>
      </c>
      <c r="B96" s="94" t="s">
        <v>114</v>
      </c>
      <c r="C96" s="7" t="s">
        <v>107</v>
      </c>
      <c r="D96" s="24">
        <f>D99+D100</f>
        <v>0</v>
      </c>
      <c r="E96" s="24">
        <f t="shared" ref="E96:G96" si="10">E99+E100</f>
        <v>0</v>
      </c>
      <c r="F96" s="24">
        <f t="shared" si="10"/>
        <v>0</v>
      </c>
      <c r="G96" s="24">
        <f t="shared" si="10"/>
        <v>0</v>
      </c>
      <c r="H96" s="24">
        <f>ABS(F96-G96)</f>
        <v>0</v>
      </c>
      <c r="I96" s="24">
        <f>H96*8%</f>
        <v>0</v>
      </c>
      <c r="J96" s="9"/>
    </row>
    <row r="97" spans="1:10" x14ac:dyDescent="0.25">
      <c r="A97" s="4" t="s">
        <v>7</v>
      </c>
      <c r="B97" s="5" t="s">
        <v>116</v>
      </c>
      <c r="C97" s="7" t="s">
        <v>322</v>
      </c>
      <c r="D97" s="10"/>
      <c r="E97" s="10"/>
      <c r="F97" s="9"/>
      <c r="G97" s="9"/>
      <c r="H97" s="9"/>
      <c r="I97" s="9"/>
      <c r="J97" s="9"/>
    </row>
    <row r="98" spans="1:10" x14ac:dyDescent="0.25">
      <c r="A98" s="8"/>
      <c r="B98" s="5" t="s">
        <v>118</v>
      </c>
      <c r="C98" s="7" t="s">
        <v>323</v>
      </c>
      <c r="D98" s="10"/>
      <c r="E98" s="10"/>
      <c r="F98" s="9"/>
      <c r="G98" s="9"/>
      <c r="H98" s="9"/>
      <c r="I98" s="9"/>
      <c r="J98" s="9"/>
    </row>
    <row r="99" spans="1:10" x14ac:dyDescent="0.25">
      <c r="A99" s="8"/>
      <c r="B99" s="5" t="s">
        <v>324</v>
      </c>
      <c r="C99" s="7" t="s">
        <v>108</v>
      </c>
      <c r="D99" s="10"/>
      <c r="E99" s="10"/>
      <c r="F99" s="10"/>
      <c r="G99" s="10"/>
      <c r="H99" s="9"/>
      <c r="I99" s="9"/>
      <c r="J99" s="9"/>
    </row>
    <row r="100" spans="1:10" x14ac:dyDescent="0.25">
      <c r="A100" s="8"/>
      <c r="B100" s="5" t="s">
        <v>325</v>
      </c>
      <c r="C100" s="7" t="s">
        <v>109</v>
      </c>
      <c r="D100" s="10"/>
      <c r="E100" s="10"/>
      <c r="F100" s="10"/>
      <c r="G100" s="10"/>
      <c r="H100" s="9"/>
      <c r="I100" s="9"/>
      <c r="J100" s="9"/>
    </row>
    <row r="101" spans="1:10" x14ac:dyDescent="0.25">
      <c r="A101" s="93" t="s">
        <v>159</v>
      </c>
      <c r="B101" s="94" t="s">
        <v>159</v>
      </c>
      <c r="C101" s="7" t="s">
        <v>110</v>
      </c>
      <c r="D101" s="10"/>
      <c r="E101" s="10"/>
      <c r="F101" s="10"/>
      <c r="G101" s="10"/>
      <c r="H101" s="24">
        <f>ABS(F101+G101)</f>
        <v>0</v>
      </c>
      <c r="I101" s="24">
        <f>H101*8%</f>
        <v>0</v>
      </c>
      <c r="J101" s="9"/>
    </row>
    <row r="102" spans="1:10" x14ac:dyDescent="0.25">
      <c r="A102" s="93" t="s">
        <v>183</v>
      </c>
      <c r="B102" s="94" t="s">
        <v>183</v>
      </c>
      <c r="C102" s="7" t="s">
        <v>129</v>
      </c>
      <c r="D102" s="9"/>
      <c r="E102" s="9"/>
      <c r="F102" s="9"/>
      <c r="G102" s="9"/>
      <c r="H102" s="9"/>
      <c r="I102" s="24">
        <f>I103+I104+I105+I106+I107</f>
        <v>0</v>
      </c>
      <c r="J102" s="9"/>
    </row>
    <row r="103" spans="1:10" x14ac:dyDescent="0.25">
      <c r="A103" s="4" t="s">
        <v>7</v>
      </c>
      <c r="B103" s="16" t="s">
        <v>185</v>
      </c>
      <c r="C103" s="7" t="s">
        <v>131</v>
      </c>
      <c r="D103" s="9"/>
      <c r="E103" s="9"/>
      <c r="F103" s="9"/>
      <c r="G103" s="9"/>
      <c r="H103" s="9"/>
      <c r="I103" s="10"/>
      <c r="J103" s="9"/>
    </row>
    <row r="104" spans="1:10" x14ac:dyDescent="0.25">
      <c r="A104" s="8"/>
      <c r="B104" s="16" t="s">
        <v>187</v>
      </c>
      <c r="C104" s="7" t="s">
        <v>133</v>
      </c>
      <c r="D104" s="9"/>
      <c r="E104" s="9"/>
      <c r="F104" s="9"/>
      <c r="G104" s="9"/>
      <c r="H104" s="9"/>
      <c r="I104" s="10"/>
      <c r="J104" s="9"/>
    </row>
    <row r="105" spans="1:10" x14ac:dyDescent="0.25">
      <c r="A105" s="8"/>
      <c r="B105" s="16" t="s">
        <v>189</v>
      </c>
      <c r="C105" s="7" t="s">
        <v>135</v>
      </c>
      <c r="D105" s="9"/>
      <c r="E105" s="9"/>
      <c r="F105" s="9"/>
      <c r="G105" s="9"/>
      <c r="H105" s="9"/>
      <c r="I105" s="10"/>
      <c r="J105" s="9"/>
    </row>
    <row r="106" spans="1:10" x14ac:dyDescent="0.25">
      <c r="A106" s="8"/>
      <c r="B106" s="16" t="s">
        <v>191</v>
      </c>
      <c r="C106" s="7" t="s">
        <v>326</v>
      </c>
      <c r="D106" s="9"/>
      <c r="E106" s="9"/>
      <c r="F106" s="9"/>
      <c r="G106" s="9"/>
      <c r="H106" s="9"/>
      <c r="I106" s="10"/>
      <c r="J106" s="9"/>
    </row>
    <row r="107" spans="1:10" x14ac:dyDescent="0.25">
      <c r="A107" s="17"/>
      <c r="B107" s="9" t="s">
        <v>193</v>
      </c>
      <c r="C107" s="7" t="s">
        <v>137</v>
      </c>
      <c r="D107" s="9"/>
      <c r="E107" s="9"/>
      <c r="F107" s="9"/>
      <c r="G107" s="9"/>
      <c r="H107" s="9"/>
      <c r="I107" s="10"/>
      <c r="J107" s="9"/>
    </row>
    <row r="109" spans="1:10" x14ac:dyDescent="0.25">
      <c r="A109" s="3" t="s">
        <v>96</v>
      </c>
      <c r="B109" t="s">
        <v>332</v>
      </c>
    </row>
    <row r="110" spans="1:10" x14ac:dyDescent="0.25">
      <c r="A110" s="95" t="s">
        <v>23</v>
      </c>
      <c r="B110" s="96" t="s">
        <v>23</v>
      </c>
      <c r="C110" s="113" t="s">
        <v>23</v>
      </c>
      <c r="D110" s="104" t="s">
        <v>101</v>
      </c>
      <c r="E110" s="105" t="s">
        <v>101</v>
      </c>
      <c r="F110" s="104" t="s">
        <v>102</v>
      </c>
      <c r="G110" s="104" t="s">
        <v>102</v>
      </c>
      <c r="H110" s="41" t="s">
        <v>103</v>
      </c>
      <c r="I110" s="41" t="s">
        <v>99</v>
      </c>
      <c r="J110" s="42" t="s">
        <v>100</v>
      </c>
    </row>
    <row r="111" spans="1:10" x14ac:dyDescent="0.25">
      <c r="A111" s="98" t="s">
        <v>23</v>
      </c>
      <c r="B111" s="99" t="s">
        <v>23</v>
      </c>
      <c r="C111" s="114" t="s">
        <v>23</v>
      </c>
      <c r="D111" s="20" t="s">
        <v>104</v>
      </c>
      <c r="E111" s="20" t="s">
        <v>105</v>
      </c>
      <c r="F111" s="20" t="s">
        <v>104</v>
      </c>
      <c r="G111" s="20" t="s">
        <v>105</v>
      </c>
      <c r="H111" s="43"/>
      <c r="I111" s="48"/>
      <c r="J111" s="48"/>
    </row>
    <row r="112" spans="1:10" x14ac:dyDescent="0.25">
      <c r="A112" s="98" t="s">
        <v>23</v>
      </c>
      <c r="B112" s="99" t="s">
        <v>23</v>
      </c>
      <c r="C112" s="103" t="s">
        <v>23</v>
      </c>
      <c r="D112" s="7" t="s">
        <v>106</v>
      </c>
      <c r="E112" s="7" t="s">
        <v>107</v>
      </c>
      <c r="F112" s="7" t="s">
        <v>108</v>
      </c>
      <c r="G112" s="7" t="s">
        <v>109</v>
      </c>
      <c r="H112" s="7" t="s">
        <v>110</v>
      </c>
      <c r="I112" s="7" t="s">
        <v>111</v>
      </c>
      <c r="J112" s="27" t="s">
        <v>112</v>
      </c>
    </row>
    <row r="113" spans="1:10" x14ac:dyDescent="0.25">
      <c r="A113" s="93" t="s">
        <v>321</v>
      </c>
      <c r="B113" s="94" t="s">
        <v>321</v>
      </c>
      <c r="C113" s="7" t="s">
        <v>106</v>
      </c>
      <c r="D113" s="9"/>
      <c r="E113" s="9"/>
      <c r="F113" s="9"/>
      <c r="G113" s="9"/>
      <c r="H113" s="17"/>
      <c r="I113" s="25">
        <f>I114+I119+I120</f>
        <v>0</v>
      </c>
      <c r="J113" s="25">
        <f>I113*12.5</f>
        <v>0</v>
      </c>
    </row>
    <row r="114" spans="1:10" x14ac:dyDescent="0.25">
      <c r="A114" s="93" t="s">
        <v>114</v>
      </c>
      <c r="B114" s="94" t="s">
        <v>114</v>
      </c>
      <c r="C114" s="7" t="s">
        <v>107</v>
      </c>
      <c r="D114" s="24">
        <f>D117+D118</f>
        <v>0</v>
      </c>
      <c r="E114" s="24">
        <f t="shared" ref="E114:G114" si="11">E117+E118</f>
        <v>0</v>
      </c>
      <c r="F114" s="24">
        <f t="shared" si="11"/>
        <v>0</v>
      </c>
      <c r="G114" s="24">
        <f t="shared" si="11"/>
        <v>0</v>
      </c>
      <c r="H114" s="24">
        <f>ABS(F114-G114)</f>
        <v>0</v>
      </c>
      <c r="I114" s="24">
        <f>H114*8%</f>
        <v>0</v>
      </c>
      <c r="J114" s="9"/>
    </row>
    <row r="115" spans="1:10" x14ac:dyDescent="0.25">
      <c r="A115" s="4" t="s">
        <v>7</v>
      </c>
      <c r="B115" s="16" t="s">
        <v>116</v>
      </c>
      <c r="C115" s="7" t="s">
        <v>322</v>
      </c>
      <c r="D115" s="10"/>
      <c r="E115" s="10"/>
      <c r="F115" s="9"/>
      <c r="G115" s="9"/>
      <c r="H115" s="9"/>
      <c r="I115" s="9"/>
      <c r="J115" s="9"/>
    </row>
    <row r="116" spans="1:10" x14ac:dyDescent="0.25">
      <c r="A116" s="8"/>
      <c r="B116" s="16" t="s">
        <v>118</v>
      </c>
      <c r="C116" s="7" t="s">
        <v>323</v>
      </c>
      <c r="D116" s="10"/>
      <c r="E116" s="10"/>
      <c r="F116" s="9"/>
      <c r="G116" s="9"/>
      <c r="H116" s="9"/>
      <c r="I116" s="9"/>
      <c r="J116" s="9"/>
    </row>
    <row r="117" spans="1:10" x14ac:dyDescent="0.25">
      <c r="A117" s="8"/>
      <c r="B117" s="16" t="s">
        <v>324</v>
      </c>
      <c r="C117" s="7" t="s">
        <v>108</v>
      </c>
      <c r="D117" s="10"/>
      <c r="E117" s="10"/>
      <c r="F117" s="10"/>
      <c r="G117" s="10"/>
      <c r="H117" s="9"/>
      <c r="I117" s="9"/>
      <c r="J117" s="9"/>
    </row>
    <row r="118" spans="1:10" x14ac:dyDescent="0.25">
      <c r="A118" s="8"/>
      <c r="B118" s="16" t="s">
        <v>325</v>
      </c>
      <c r="C118" s="7" t="s">
        <v>109</v>
      </c>
      <c r="D118" s="10"/>
      <c r="E118" s="10"/>
      <c r="F118" s="10"/>
      <c r="G118" s="10"/>
      <c r="H118" s="9"/>
      <c r="I118" s="9"/>
      <c r="J118" s="9"/>
    </row>
    <row r="119" spans="1:10" x14ac:dyDescent="0.25">
      <c r="A119" s="93" t="s">
        <v>159</v>
      </c>
      <c r="B119" s="94" t="s">
        <v>159</v>
      </c>
      <c r="C119" s="7" t="s">
        <v>110</v>
      </c>
      <c r="D119" s="10"/>
      <c r="E119" s="10"/>
      <c r="F119" s="10"/>
      <c r="G119" s="10"/>
      <c r="H119" s="24">
        <f>ABS(F119+G119)</f>
        <v>0</v>
      </c>
      <c r="I119" s="24">
        <f>H119*8%</f>
        <v>0</v>
      </c>
      <c r="J119" s="9"/>
    </row>
    <row r="120" spans="1:10" x14ac:dyDescent="0.25">
      <c r="A120" s="93" t="s">
        <v>183</v>
      </c>
      <c r="B120" s="94" t="s">
        <v>183</v>
      </c>
      <c r="C120" s="7" t="s">
        <v>129</v>
      </c>
      <c r="D120" s="9"/>
      <c r="E120" s="9"/>
      <c r="F120" s="9"/>
      <c r="G120" s="9"/>
      <c r="H120" s="9"/>
      <c r="I120" s="24">
        <f>I121+I122+I123+I124+I125</f>
        <v>0</v>
      </c>
      <c r="J120" s="9"/>
    </row>
    <row r="121" spans="1:10" x14ac:dyDescent="0.25">
      <c r="A121" s="4" t="s">
        <v>7</v>
      </c>
      <c r="B121" s="16" t="s">
        <v>185</v>
      </c>
      <c r="C121" s="7" t="s">
        <v>131</v>
      </c>
      <c r="D121" s="9"/>
      <c r="E121" s="9"/>
      <c r="F121" s="9"/>
      <c r="G121" s="9"/>
      <c r="H121" s="9"/>
      <c r="I121" s="10"/>
      <c r="J121" s="9"/>
    </row>
    <row r="122" spans="1:10" x14ac:dyDescent="0.25">
      <c r="A122" s="8"/>
      <c r="B122" s="16" t="s">
        <v>187</v>
      </c>
      <c r="C122" s="7" t="s">
        <v>133</v>
      </c>
      <c r="D122" s="9"/>
      <c r="E122" s="9"/>
      <c r="F122" s="9"/>
      <c r="G122" s="9"/>
      <c r="H122" s="9"/>
      <c r="I122" s="10"/>
      <c r="J122" s="9"/>
    </row>
    <row r="123" spans="1:10" x14ac:dyDescent="0.25">
      <c r="A123" s="8"/>
      <c r="B123" s="16" t="s">
        <v>189</v>
      </c>
      <c r="C123" s="7" t="s">
        <v>135</v>
      </c>
      <c r="D123" s="9"/>
      <c r="E123" s="9"/>
      <c r="F123" s="9"/>
      <c r="G123" s="9"/>
      <c r="H123" s="9"/>
      <c r="I123" s="10"/>
      <c r="J123" s="9"/>
    </row>
    <row r="124" spans="1:10" x14ac:dyDescent="0.25">
      <c r="A124" s="8"/>
      <c r="B124" s="16" t="s">
        <v>191</v>
      </c>
      <c r="C124" s="7" t="s">
        <v>326</v>
      </c>
      <c r="D124" s="9"/>
      <c r="E124" s="9"/>
      <c r="F124" s="9"/>
      <c r="G124" s="9"/>
      <c r="H124" s="9"/>
      <c r="I124" s="10"/>
      <c r="J124" s="9"/>
    </row>
    <row r="125" spans="1:10" x14ac:dyDescent="0.25">
      <c r="A125" s="17"/>
      <c r="B125" s="9" t="s">
        <v>193</v>
      </c>
      <c r="C125" s="7" t="s">
        <v>137</v>
      </c>
      <c r="D125" s="9"/>
      <c r="E125" s="9"/>
      <c r="F125" s="9"/>
      <c r="G125" s="9"/>
      <c r="H125" s="9"/>
      <c r="I125" s="10"/>
      <c r="J125" s="9"/>
    </row>
    <row r="127" spans="1:10" x14ac:dyDescent="0.25">
      <c r="A127" s="3" t="s">
        <v>96</v>
      </c>
      <c r="B127" t="s">
        <v>333</v>
      </c>
    </row>
    <row r="128" spans="1:10" x14ac:dyDescent="0.25">
      <c r="A128" s="95" t="s">
        <v>23</v>
      </c>
      <c r="B128" s="96" t="s">
        <v>23</v>
      </c>
      <c r="C128" s="113" t="s">
        <v>23</v>
      </c>
      <c r="D128" s="104" t="s">
        <v>101</v>
      </c>
      <c r="E128" s="105" t="s">
        <v>101</v>
      </c>
      <c r="F128" s="104" t="s">
        <v>102</v>
      </c>
      <c r="G128" s="104" t="s">
        <v>102</v>
      </c>
      <c r="H128" s="41" t="s">
        <v>103</v>
      </c>
      <c r="I128" s="41" t="s">
        <v>99</v>
      </c>
      <c r="J128" s="42" t="s">
        <v>100</v>
      </c>
    </row>
    <row r="129" spans="1:10" x14ac:dyDescent="0.25">
      <c r="A129" s="98" t="s">
        <v>23</v>
      </c>
      <c r="B129" s="99" t="s">
        <v>23</v>
      </c>
      <c r="C129" s="114" t="s">
        <v>23</v>
      </c>
      <c r="D129" s="20" t="s">
        <v>104</v>
      </c>
      <c r="E129" s="20" t="s">
        <v>105</v>
      </c>
      <c r="F129" s="20" t="s">
        <v>104</v>
      </c>
      <c r="G129" s="20" t="s">
        <v>105</v>
      </c>
      <c r="H129" s="43"/>
      <c r="I129" s="48"/>
      <c r="J129" s="48"/>
    </row>
    <row r="130" spans="1:10" x14ac:dyDescent="0.25">
      <c r="A130" s="101" t="s">
        <v>23</v>
      </c>
      <c r="B130" s="102" t="s">
        <v>23</v>
      </c>
      <c r="C130" s="103" t="s">
        <v>23</v>
      </c>
      <c r="D130" s="7" t="s">
        <v>106</v>
      </c>
      <c r="E130" s="7" t="s">
        <v>107</v>
      </c>
      <c r="F130" s="7" t="s">
        <v>108</v>
      </c>
      <c r="G130" s="7" t="s">
        <v>109</v>
      </c>
      <c r="H130" s="7" t="s">
        <v>110</v>
      </c>
      <c r="I130" s="7" t="s">
        <v>111</v>
      </c>
      <c r="J130" s="27" t="s">
        <v>112</v>
      </c>
    </row>
    <row r="131" spans="1:10" x14ac:dyDescent="0.25">
      <c r="A131" s="93" t="s">
        <v>321</v>
      </c>
      <c r="B131" s="94" t="s">
        <v>321</v>
      </c>
      <c r="C131" s="7" t="s">
        <v>106</v>
      </c>
      <c r="D131" s="9"/>
      <c r="E131" s="9"/>
      <c r="F131" s="9"/>
      <c r="G131" s="28"/>
      <c r="H131" s="9"/>
      <c r="I131" s="51">
        <f>I132+I137+I138</f>
        <v>0</v>
      </c>
      <c r="J131" s="52">
        <f>I131*12.5</f>
        <v>0</v>
      </c>
    </row>
    <row r="132" spans="1:10" x14ac:dyDescent="0.25">
      <c r="A132" s="93" t="s">
        <v>114</v>
      </c>
      <c r="B132" s="94" t="s">
        <v>114</v>
      </c>
      <c r="C132" s="7" t="s">
        <v>107</v>
      </c>
      <c r="D132" s="24">
        <f>D135+D136</f>
        <v>0</v>
      </c>
      <c r="E132" s="24">
        <f t="shared" ref="E132:G132" si="12">E135+E136</f>
        <v>0</v>
      </c>
      <c r="F132" s="24">
        <f t="shared" si="12"/>
        <v>0</v>
      </c>
      <c r="G132" s="24">
        <f t="shared" si="12"/>
        <v>0</v>
      </c>
      <c r="H132" s="24">
        <f>ABS(F132-G132)</f>
        <v>0</v>
      </c>
      <c r="I132" s="25">
        <f>H132*8%</f>
        <v>0</v>
      </c>
      <c r="J132" s="17"/>
    </row>
    <row r="133" spans="1:10" x14ac:dyDescent="0.25">
      <c r="A133" s="4" t="s">
        <v>7</v>
      </c>
      <c r="B133" s="5" t="s">
        <v>116</v>
      </c>
      <c r="C133" s="7" t="s">
        <v>322</v>
      </c>
      <c r="D133" s="10"/>
      <c r="E133" s="10"/>
      <c r="F133" s="9"/>
      <c r="G133" s="9"/>
      <c r="H133" s="9"/>
      <c r="I133" s="9"/>
      <c r="J133" s="9"/>
    </row>
    <row r="134" spans="1:10" x14ac:dyDescent="0.25">
      <c r="A134" s="8"/>
      <c r="B134" s="5" t="s">
        <v>118</v>
      </c>
      <c r="C134" s="7" t="s">
        <v>323</v>
      </c>
      <c r="D134" s="10"/>
      <c r="E134" s="10"/>
      <c r="F134" s="9"/>
      <c r="G134" s="9"/>
      <c r="H134" s="9"/>
      <c r="I134" s="9"/>
      <c r="J134" s="9"/>
    </row>
    <row r="135" spans="1:10" x14ac:dyDescent="0.25">
      <c r="A135" s="8"/>
      <c r="B135" s="5" t="s">
        <v>324</v>
      </c>
      <c r="C135" s="7" t="s">
        <v>108</v>
      </c>
      <c r="D135" s="10"/>
      <c r="E135" s="10"/>
      <c r="F135" s="10"/>
      <c r="G135" s="10"/>
      <c r="H135" s="9"/>
      <c r="I135" s="9"/>
      <c r="J135" s="9"/>
    </row>
    <row r="136" spans="1:10" x14ac:dyDescent="0.25">
      <c r="A136" s="8"/>
      <c r="B136" s="5" t="s">
        <v>325</v>
      </c>
      <c r="C136" s="7" t="s">
        <v>109</v>
      </c>
      <c r="D136" s="10"/>
      <c r="E136" s="10"/>
      <c r="F136" s="10"/>
      <c r="G136" s="10"/>
      <c r="H136" s="9"/>
      <c r="I136" s="9"/>
      <c r="J136" s="9"/>
    </row>
    <row r="137" spans="1:10" x14ac:dyDescent="0.25">
      <c r="A137" s="93" t="s">
        <v>159</v>
      </c>
      <c r="B137" s="94" t="s">
        <v>159</v>
      </c>
      <c r="C137" s="7" t="s">
        <v>110</v>
      </c>
      <c r="D137" s="10"/>
      <c r="E137" s="10"/>
      <c r="F137" s="10"/>
      <c r="G137" s="10"/>
      <c r="H137" s="24">
        <f>ABS(F137+G137)</f>
        <v>0</v>
      </c>
      <c r="I137" s="24">
        <f>H137*8%</f>
        <v>0</v>
      </c>
      <c r="J137" s="9"/>
    </row>
    <row r="138" spans="1:10" x14ac:dyDescent="0.25">
      <c r="A138" s="93" t="s">
        <v>183</v>
      </c>
      <c r="B138" s="94" t="s">
        <v>183</v>
      </c>
      <c r="C138" s="7" t="s">
        <v>129</v>
      </c>
      <c r="D138" s="9"/>
      <c r="E138" s="9"/>
      <c r="F138" s="9"/>
      <c r="G138" s="9"/>
      <c r="H138" s="9"/>
      <c r="I138" s="24">
        <f>I139+I140+I141+I142+I143</f>
        <v>0</v>
      </c>
      <c r="J138" s="9"/>
    </row>
    <row r="139" spans="1:10" x14ac:dyDescent="0.25">
      <c r="A139" s="4" t="s">
        <v>7</v>
      </c>
      <c r="B139" s="5" t="s">
        <v>185</v>
      </c>
      <c r="C139" s="7" t="s">
        <v>131</v>
      </c>
      <c r="D139" s="9"/>
      <c r="E139" s="9"/>
      <c r="F139" s="9"/>
      <c r="G139" s="9"/>
      <c r="H139" s="9"/>
      <c r="I139" s="10"/>
      <c r="J139" s="9"/>
    </row>
    <row r="140" spans="1:10" x14ac:dyDescent="0.25">
      <c r="A140" s="8"/>
      <c r="B140" s="5" t="s">
        <v>187</v>
      </c>
      <c r="C140" s="7" t="s">
        <v>133</v>
      </c>
      <c r="D140" s="9"/>
      <c r="E140" s="9"/>
      <c r="F140" s="9"/>
      <c r="G140" s="9"/>
      <c r="H140" s="9"/>
      <c r="I140" s="10"/>
      <c r="J140" s="9"/>
    </row>
    <row r="141" spans="1:10" x14ac:dyDescent="0.25">
      <c r="A141" s="8"/>
      <c r="B141" s="5" t="s">
        <v>189</v>
      </c>
      <c r="C141" s="7" t="s">
        <v>135</v>
      </c>
      <c r="D141" s="9"/>
      <c r="E141" s="9"/>
      <c r="F141" s="9"/>
      <c r="G141" s="9"/>
      <c r="H141" s="9"/>
      <c r="I141" s="10"/>
      <c r="J141" s="9"/>
    </row>
    <row r="142" spans="1:10" x14ac:dyDescent="0.25">
      <c r="A142" s="8"/>
      <c r="B142" s="5" t="s">
        <v>191</v>
      </c>
      <c r="C142" s="7" t="s">
        <v>326</v>
      </c>
      <c r="D142" s="9"/>
      <c r="E142" s="9"/>
      <c r="F142" s="9"/>
      <c r="G142" s="9"/>
      <c r="H142" s="9"/>
      <c r="I142" s="10"/>
      <c r="J142" s="9"/>
    </row>
    <row r="143" spans="1:10" x14ac:dyDescent="0.25">
      <c r="A143" s="8"/>
      <c r="B143" s="5" t="s">
        <v>193</v>
      </c>
      <c r="C143" s="7" t="s">
        <v>137</v>
      </c>
      <c r="D143" s="9"/>
      <c r="E143" s="9"/>
      <c r="F143" s="9"/>
      <c r="G143" s="9"/>
      <c r="H143" s="9"/>
      <c r="I143" s="10"/>
      <c r="J143" s="9"/>
    </row>
    <row r="145" spans="1:10" x14ac:dyDescent="0.25">
      <c r="A145" s="3" t="s">
        <v>96</v>
      </c>
      <c r="B145" t="s">
        <v>334</v>
      </c>
    </row>
    <row r="146" spans="1:10" x14ac:dyDescent="0.25">
      <c r="A146" s="95" t="s">
        <v>23</v>
      </c>
      <c r="B146" s="96" t="s">
        <v>23</v>
      </c>
      <c r="C146" s="113" t="s">
        <v>23</v>
      </c>
      <c r="D146" s="104" t="s">
        <v>101</v>
      </c>
      <c r="E146" s="105" t="s">
        <v>101</v>
      </c>
      <c r="F146" s="104" t="s">
        <v>102</v>
      </c>
      <c r="G146" s="104" t="s">
        <v>102</v>
      </c>
      <c r="H146" s="41" t="s">
        <v>103</v>
      </c>
      <c r="I146" s="41" t="s">
        <v>99</v>
      </c>
      <c r="J146" s="42" t="s">
        <v>100</v>
      </c>
    </row>
    <row r="147" spans="1:10" x14ac:dyDescent="0.25">
      <c r="A147" s="98" t="s">
        <v>23</v>
      </c>
      <c r="B147" s="99" t="s">
        <v>23</v>
      </c>
      <c r="C147" s="114" t="s">
        <v>23</v>
      </c>
      <c r="D147" s="20" t="s">
        <v>104</v>
      </c>
      <c r="E147" s="20" t="s">
        <v>105</v>
      </c>
      <c r="F147" s="20" t="s">
        <v>104</v>
      </c>
      <c r="G147" s="20" t="s">
        <v>105</v>
      </c>
      <c r="H147" s="43"/>
      <c r="I147" s="48"/>
      <c r="J147" s="48"/>
    </row>
    <row r="148" spans="1:10" x14ac:dyDescent="0.25">
      <c r="A148" s="101" t="s">
        <v>23</v>
      </c>
      <c r="B148" s="102" t="s">
        <v>23</v>
      </c>
      <c r="C148" s="103" t="s">
        <v>23</v>
      </c>
      <c r="D148" s="7" t="s">
        <v>106</v>
      </c>
      <c r="E148" s="7" t="s">
        <v>107</v>
      </c>
      <c r="F148" s="7" t="s">
        <v>108</v>
      </c>
      <c r="G148" s="7" t="s">
        <v>109</v>
      </c>
      <c r="H148" s="7" t="s">
        <v>110</v>
      </c>
      <c r="I148" s="7" t="s">
        <v>111</v>
      </c>
      <c r="J148" s="27" t="s">
        <v>112</v>
      </c>
    </row>
    <row r="149" spans="1:10" x14ac:dyDescent="0.25">
      <c r="A149" s="93" t="s">
        <v>321</v>
      </c>
      <c r="B149" s="94" t="s">
        <v>321</v>
      </c>
      <c r="C149" s="7" t="s">
        <v>106</v>
      </c>
      <c r="D149" s="9"/>
      <c r="E149" s="9"/>
      <c r="F149" s="9"/>
      <c r="G149" s="9"/>
      <c r="H149" s="17"/>
      <c r="I149" s="25">
        <f>I150+I155+I156</f>
        <v>0</v>
      </c>
      <c r="J149" s="25">
        <f>I149*12.5</f>
        <v>0</v>
      </c>
    </row>
    <row r="150" spans="1:10" x14ac:dyDescent="0.25">
      <c r="A150" s="93" t="s">
        <v>114</v>
      </c>
      <c r="B150" s="94" t="s">
        <v>114</v>
      </c>
      <c r="C150" s="7" t="s">
        <v>107</v>
      </c>
      <c r="D150" s="24">
        <f>D153+D154</f>
        <v>0</v>
      </c>
      <c r="E150" s="24">
        <f t="shared" ref="E150:G150" si="13">E153+E154</f>
        <v>0</v>
      </c>
      <c r="F150" s="24">
        <f t="shared" si="13"/>
        <v>0</v>
      </c>
      <c r="G150" s="24">
        <f t="shared" si="13"/>
        <v>0</v>
      </c>
      <c r="H150" s="24">
        <f>ABS(F150-G150)</f>
        <v>0</v>
      </c>
      <c r="I150" s="24">
        <f>H150*8%</f>
        <v>0</v>
      </c>
      <c r="J150" s="9"/>
    </row>
    <row r="151" spans="1:10" x14ac:dyDescent="0.25">
      <c r="A151" s="4" t="s">
        <v>7</v>
      </c>
      <c r="B151" s="5" t="s">
        <v>116</v>
      </c>
      <c r="C151" s="7" t="s">
        <v>322</v>
      </c>
      <c r="D151" s="10"/>
      <c r="E151" s="10"/>
      <c r="F151" s="9"/>
      <c r="G151" s="9"/>
      <c r="H151" s="9"/>
      <c r="I151" s="9"/>
      <c r="J151" s="9"/>
    </row>
    <row r="152" spans="1:10" x14ac:dyDescent="0.25">
      <c r="A152" s="8"/>
      <c r="B152" s="5" t="s">
        <v>118</v>
      </c>
      <c r="C152" s="7" t="s">
        <v>323</v>
      </c>
      <c r="D152" s="10"/>
      <c r="E152" s="10"/>
      <c r="F152" s="9"/>
      <c r="G152" s="9"/>
      <c r="H152" s="9"/>
      <c r="I152" s="9"/>
      <c r="J152" s="9"/>
    </row>
    <row r="153" spans="1:10" x14ac:dyDescent="0.25">
      <c r="A153" s="8"/>
      <c r="B153" s="5" t="s">
        <v>324</v>
      </c>
      <c r="C153" s="7" t="s">
        <v>108</v>
      </c>
      <c r="D153" s="10"/>
      <c r="E153" s="10"/>
      <c r="F153" s="10"/>
      <c r="G153" s="10"/>
      <c r="H153" s="9"/>
      <c r="I153" s="9"/>
      <c r="J153" s="9"/>
    </row>
    <row r="154" spans="1:10" x14ac:dyDescent="0.25">
      <c r="A154" s="8"/>
      <c r="B154" s="5" t="s">
        <v>325</v>
      </c>
      <c r="C154" s="7" t="s">
        <v>109</v>
      </c>
      <c r="D154" s="10"/>
      <c r="E154" s="10"/>
      <c r="F154" s="10"/>
      <c r="G154" s="10"/>
      <c r="H154" s="9"/>
      <c r="I154" s="9"/>
      <c r="J154" s="9"/>
    </row>
    <row r="155" spans="1:10" x14ac:dyDescent="0.25">
      <c r="A155" s="93" t="s">
        <v>159</v>
      </c>
      <c r="B155" s="94" t="s">
        <v>159</v>
      </c>
      <c r="C155" s="7" t="s">
        <v>110</v>
      </c>
      <c r="D155" s="10"/>
      <c r="E155" s="10"/>
      <c r="F155" s="10"/>
      <c r="G155" s="10"/>
      <c r="H155" s="24">
        <f>ABS(F155+G155)</f>
        <v>0</v>
      </c>
      <c r="I155" s="24">
        <f>H155*8%</f>
        <v>0</v>
      </c>
      <c r="J155" s="9"/>
    </row>
    <row r="156" spans="1:10" x14ac:dyDescent="0.25">
      <c r="A156" s="93" t="s">
        <v>183</v>
      </c>
      <c r="B156" s="94" t="s">
        <v>183</v>
      </c>
      <c r="C156" s="7" t="s">
        <v>129</v>
      </c>
      <c r="D156" s="9"/>
      <c r="E156" s="9"/>
      <c r="F156" s="9"/>
      <c r="G156" s="9"/>
      <c r="H156" s="9"/>
      <c r="I156" s="24">
        <f>I157+I158+I159+I160+I161</f>
        <v>0</v>
      </c>
      <c r="J156" s="9"/>
    </row>
    <row r="157" spans="1:10" x14ac:dyDescent="0.25">
      <c r="A157" s="4" t="s">
        <v>7</v>
      </c>
      <c r="B157" s="5" t="s">
        <v>185</v>
      </c>
      <c r="C157" s="7" t="s">
        <v>131</v>
      </c>
      <c r="D157" s="9"/>
      <c r="E157" s="9"/>
      <c r="F157" s="9"/>
      <c r="G157" s="9"/>
      <c r="H157" s="9"/>
      <c r="I157" s="10"/>
      <c r="J157" s="9"/>
    </row>
    <row r="158" spans="1:10" x14ac:dyDescent="0.25">
      <c r="A158" s="8"/>
      <c r="B158" s="5" t="s">
        <v>187</v>
      </c>
      <c r="C158" s="7" t="s">
        <v>133</v>
      </c>
      <c r="D158" s="9"/>
      <c r="E158" s="9"/>
      <c r="F158" s="9"/>
      <c r="G158" s="9"/>
      <c r="H158" s="9"/>
      <c r="I158" s="10"/>
      <c r="J158" s="9"/>
    </row>
    <row r="159" spans="1:10" x14ac:dyDescent="0.25">
      <c r="A159" s="8"/>
      <c r="B159" s="5" t="s">
        <v>189</v>
      </c>
      <c r="C159" s="7" t="s">
        <v>135</v>
      </c>
      <c r="D159" s="9"/>
      <c r="E159" s="9"/>
      <c r="F159" s="9"/>
      <c r="G159" s="9"/>
      <c r="H159" s="9"/>
      <c r="I159" s="10"/>
      <c r="J159" s="9"/>
    </row>
    <row r="160" spans="1:10" x14ac:dyDescent="0.25">
      <c r="A160" s="8"/>
      <c r="B160" s="5" t="s">
        <v>191</v>
      </c>
      <c r="C160" s="7" t="s">
        <v>326</v>
      </c>
      <c r="D160" s="9"/>
      <c r="E160" s="9"/>
      <c r="F160" s="9"/>
      <c r="G160" s="9"/>
      <c r="H160" s="9"/>
      <c r="I160" s="10"/>
      <c r="J160" s="9"/>
    </row>
    <row r="161" spans="1:10" x14ac:dyDescent="0.25">
      <c r="A161" s="8"/>
      <c r="B161" s="5" t="s">
        <v>193</v>
      </c>
      <c r="C161" s="7" t="s">
        <v>137</v>
      </c>
      <c r="D161" s="9"/>
      <c r="E161" s="9"/>
      <c r="F161" s="9"/>
      <c r="G161" s="9"/>
      <c r="H161" s="9"/>
      <c r="I161" s="10"/>
      <c r="J161" s="9"/>
    </row>
    <row r="163" spans="1:10" x14ac:dyDescent="0.25">
      <c r="A163" s="3" t="s">
        <v>96</v>
      </c>
      <c r="B163" t="s">
        <v>335</v>
      </c>
    </row>
    <row r="164" spans="1:10" x14ac:dyDescent="0.25">
      <c r="A164" s="95" t="s">
        <v>23</v>
      </c>
      <c r="B164" s="96" t="s">
        <v>23</v>
      </c>
      <c r="C164" s="113" t="s">
        <v>23</v>
      </c>
      <c r="D164" s="104" t="s">
        <v>101</v>
      </c>
      <c r="E164" s="105" t="s">
        <v>101</v>
      </c>
      <c r="F164" s="104" t="s">
        <v>102</v>
      </c>
      <c r="G164" s="104" t="s">
        <v>102</v>
      </c>
      <c r="H164" s="41" t="s">
        <v>103</v>
      </c>
      <c r="I164" s="41" t="s">
        <v>99</v>
      </c>
      <c r="J164" s="42" t="s">
        <v>100</v>
      </c>
    </row>
    <row r="165" spans="1:10" x14ac:dyDescent="0.25">
      <c r="A165" s="98" t="s">
        <v>23</v>
      </c>
      <c r="B165" s="99" t="s">
        <v>23</v>
      </c>
      <c r="C165" s="114" t="s">
        <v>23</v>
      </c>
      <c r="D165" s="20" t="s">
        <v>104</v>
      </c>
      <c r="E165" s="20" t="s">
        <v>105</v>
      </c>
      <c r="F165" s="20" t="s">
        <v>104</v>
      </c>
      <c r="G165" s="20" t="s">
        <v>105</v>
      </c>
      <c r="H165" s="43"/>
      <c r="I165" s="48"/>
      <c r="J165" s="48"/>
    </row>
    <row r="166" spans="1:10" x14ac:dyDescent="0.25">
      <c r="A166" s="101" t="s">
        <v>23</v>
      </c>
      <c r="B166" s="102" t="s">
        <v>23</v>
      </c>
      <c r="C166" s="103" t="s">
        <v>23</v>
      </c>
      <c r="D166" s="7" t="s">
        <v>106</v>
      </c>
      <c r="E166" s="7" t="s">
        <v>107</v>
      </c>
      <c r="F166" s="7" t="s">
        <v>108</v>
      </c>
      <c r="G166" s="7" t="s">
        <v>109</v>
      </c>
      <c r="H166" s="7" t="s">
        <v>110</v>
      </c>
      <c r="I166" s="7" t="s">
        <v>111</v>
      </c>
      <c r="J166" s="27" t="s">
        <v>112</v>
      </c>
    </row>
    <row r="167" spans="1:10" x14ac:dyDescent="0.25">
      <c r="A167" s="93" t="s">
        <v>321</v>
      </c>
      <c r="B167" s="94" t="s">
        <v>321</v>
      </c>
      <c r="C167" s="7" t="s">
        <v>106</v>
      </c>
      <c r="D167" s="9"/>
      <c r="E167" s="9"/>
      <c r="F167" s="9"/>
      <c r="G167" s="28"/>
      <c r="H167" s="9"/>
      <c r="I167" s="51">
        <f>I168+I173+I174</f>
        <v>0</v>
      </c>
      <c r="J167" s="52">
        <f>I167*12.5</f>
        <v>0</v>
      </c>
    </row>
    <row r="168" spans="1:10" x14ac:dyDescent="0.25">
      <c r="A168" s="93" t="s">
        <v>114</v>
      </c>
      <c r="B168" s="94" t="s">
        <v>114</v>
      </c>
      <c r="C168" s="7" t="s">
        <v>107</v>
      </c>
      <c r="D168" s="24">
        <f>D171+D172</f>
        <v>0</v>
      </c>
      <c r="E168" s="24">
        <f t="shared" ref="E168:G168" si="14">E171+E172</f>
        <v>0</v>
      </c>
      <c r="F168" s="24">
        <f t="shared" si="14"/>
        <v>0</v>
      </c>
      <c r="G168" s="24">
        <f t="shared" si="14"/>
        <v>0</v>
      </c>
      <c r="H168" s="24">
        <f>ABS(F168-G168)</f>
        <v>0</v>
      </c>
      <c r="I168" s="25">
        <f>H168*8%</f>
        <v>0</v>
      </c>
      <c r="J168" s="17"/>
    </row>
    <row r="169" spans="1:10" x14ac:dyDescent="0.25">
      <c r="A169" s="4" t="s">
        <v>7</v>
      </c>
      <c r="B169" s="5" t="s">
        <v>116</v>
      </c>
      <c r="C169" s="7" t="s">
        <v>322</v>
      </c>
      <c r="D169" s="10"/>
      <c r="E169" s="10"/>
      <c r="F169" s="9"/>
      <c r="G169" s="9"/>
      <c r="H169" s="9"/>
      <c r="I169" s="9"/>
      <c r="J169" s="9"/>
    </row>
    <row r="170" spans="1:10" x14ac:dyDescent="0.25">
      <c r="A170" s="8"/>
      <c r="B170" s="5" t="s">
        <v>118</v>
      </c>
      <c r="C170" s="7" t="s">
        <v>323</v>
      </c>
      <c r="D170" s="10"/>
      <c r="E170" s="10"/>
      <c r="F170" s="9"/>
      <c r="G170" s="9"/>
      <c r="H170" s="9"/>
      <c r="I170" s="9"/>
      <c r="J170" s="9"/>
    </row>
    <row r="171" spans="1:10" x14ac:dyDescent="0.25">
      <c r="A171" s="8"/>
      <c r="B171" s="5" t="s">
        <v>324</v>
      </c>
      <c r="C171" s="7" t="s">
        <v>108</v>
      </c>
      <c r="D171" s="10"/>
      <c r="E171" s="10"/>
      <c r="F171" s="10"/>
      <c r="G171" s="10"/>
      <c r="H171" s="9"/>
      <c r="I171" s="9"/>
      <c r="J171" s="9"/>
    </row>
    <row r="172" spans="1:10" x14ac:dyDescent="0.25">
      <c r="A172" s="8"/>
      <c r="B172" s="5" t="s">
        <v>325</v>
      </c>
      <c r="C172" s="7" t="s">
        <v>109</v>
      </c>
      <c r="D172" s="10"/>
      <c r="E172" s="10"/>
      <c r="F172" s="10"/>
      <c r="G172" s="10"/>
      <c r="H172" s="9"/>
      <c r="I172" s="9"/>
      <c r="J172" s="9"/>
    </row>
    <row r="173" spans="1:10" x14ac:dyDescent="0.25">
      <c r="A173" s="93" t="s">
        <v>159</v>
      </c>
      <c r="B173" s="94" t="s">
        <v>159</v>
      </c>
      <c r="C173" s="7" t="s">
        <v>110</v>
      </c>
      <c r="D173" s="10"/>
      <c r="E173" s="10"/>
      <c r="F173" s="10"/>
      <c r="G173" s="10"/>
      <c r="H173" s="24">
        <f>ABS(F173+G173)</f>
        <v>0</v>
      </c>
      <c r="I173" s="24">
        <f>H173*8%</f>
        <v>0</v>
      </c>
      <c r="J173" s="9"/>
    </row>
    <row r="174" spans="1:10" x14ac:dyDescent="0.25">
      <c r="A174" s="93" t="s">
        <v>183</v>
      </c>
      <c r="B174" s="94" t="s">
        <v>183</v>
      </c>
      <c r="C174" s="7" t="s">
        <v>129</v>
      </c>
      <c r="D174" s="9"/>
      <c r="E174" s="9"/>
      <c r="F174" s="9"/>
      <c r="G174" s="9"/>
      <c r="H174" s="9"/>
      <c r="I174" s="24">
        <f>I175+I176+I177+I178+I179</f>
        <v>0</v>
      </c>
      <c r="J174" s="9"/>
    </row>
    <row r="175" spans="1:10" x14ac:dyDescent="0.25">
      <c r="A175" s="4" t="s">
        <v>7</v>
      </c>
      <c r="B175" s="5" t="s">
        <v>185</v>
      </c>
      <c r="C175" s="7" t="s">
        <v>131</v>
      </c>
      <c r="D175" s="9"/>
      <c r="E175" s="9"/>
      <c r="F175" s="9"/>
      <c r="G175" s="9"/>
      <c r="H175" s="9"/>
      <c r="I175" s="10"/>
      <c r="J175" s="9"/>
    </row>
    <row r="176" spans="1:10" x14ac:dyDescent="0.25">
      <c r="A176" s="8"/>
      <c r="B176" s="5" t="s">
        <v>187</v>
      </c>
      <c r="C176" s="7" t="s">
        <v>133</v>
      </c>
      <c r="D176" s="9"/>
      <c r="E176" s="9"/>
      <c r="F176" s="9"/>
      <c r="G176" s="9"/>
      <c r="H176" s="9"/>
      <c r="I176" s="10"/>
      <c r="J176" s="9"/>
    </row>
    <row r="177" spans="1:10" x14ac:dyDescent="0.25">
      <c r="A177" s="8"/>
      <c r="B177" s="5" t="s">
        <v>189</v>
      </c>
      <c r="C177" s="7" t="s">
        <v>135</v>
      </c>
      <c r="D177" s="9"/>
      <c r="E177" s="9"/>
      <c r="F177" s="9"/>
      <c r="G177" s="9"/>
      <c r="H177" s="9"/>
      <c r="I177" s="10"/>
      <c r="J177" s="9"/>
    </row>
    <row r="178" spans="1:10" x14ac:dyDescent="0.25">
      <c r="A178" s="8"/>
      <c r="B178" s="5" t="s">
        <v>191</v>
      </c>
      <c r="C178" s="7" t="s">
        <v>326</v>
      </c>
      <c r="D178" s="9"/>
      <c r="E178" s="9"/>
      <c r="F178" s="9"/>
      <c r="G178" s="9"/>
      <c r="H178" s="9"/>
      <c r="I178" s="10"/>
      <c r="J178" s="9"/>
    </row>
    <row r="179" spans="1:10" x14ac:dyDescent="0.25">
      <c r="A179" s="8"/>
      <c r="B179" s="5" t="s">
        <v>193</v>
      </c>
      <c r="C179" s="7" t="s">
        <v>137</v>
      </c>
      <c r="D179" s="9"/>
      <c r="E179" s="9"/>
      <c r="F179" s="9"/>
      <c r="G179" s="9"/>
      <c r="H179" s="9"/>
      <c r="I179" s="10"/>
      <c r="J179" s="9"/>
    </row>
    <row r="181" spans="1:10" x14ac:dyDescent="0.25">
      <c r="A181" s="3" t="s">
        <v>96</v>
      </c>
      <c r="B181" t="s">
        <v>336</v>
      </c>
    </row>
    <row r="182" spans="1:10" x14ac:dyDescent="0.25">
      <c r="A182" s="95" t="s">
        <v>23</v>
      </c>
      <c r="B182" s="96" t="s">
        <v>23</v>
      </c>
      <c r="C182" s="113" t="s">
        <v>23</v>
      </c>
      <c r="D182" s="104" t="s">
        <v>101</v>
      </c>
      <c r="E182" s="105" t="s">
        <v>101</v>
      </c>
      <c r="F182" s="104" t="s">
        <v>102</v>
      </c>
      <c r="G182" s="104" t="s">
        <v>102</v>
      </c>
      <c r="H182" s="41" t="s">
        <v>103</v>
      </c>
      <c r="I182" s="41" t="s">
        <v>99</v>
      </c>
      <c r="J182" s="42" t="s">
        <v>100</v>
      </c>
    </row>
    <row r="183" spans="1:10" x14ac:dyDescent="0.25">
      <c r="A183" s="98" t="s">
        <v>23</v>
      </c>
      <c r="B183" s="99" t="s">
        <v>23</v>
      </c>
      <c r="C183" s="114" t="s">
        <v>23</v>
      </c>
      <c r="D183" s="20" t="s">
        <v>104</v>
      </c>
      <c r="E183" s="20" t="s">
        <v>105</v>
      </c>
      <c r="F183" s="20" t="s">
        <v>104</v>
      </c>
      <c r="G183" s="20" t="s">
        <v>105</v>
      </c>
      <c r="H183" s="43"/>
      <c r="I183" s="48"/>
      <c r="J183" s="48"/>
    </row>
    <row r="184" spans="1:10" x14ac:dyDescent="0.25">
      <c r="A184" s="101" t="s">
        <v>23</v>
      </c>
      <c r="B184" s="102" t="s">
        <v>23</v>
      </c>
      <c r="C184" s="103" t="s">
        <v>23</v>
      </c>
      <c r="D184" s="7" t="s">
        <v>106</v>
      </c>
      <c r="E184" s="7" t="s">
        <v>107</v>
      </c>
      <c r="F184" s="7" t="s">
        <v>108</v>
      </c>
      <c r="G184" s="7" t="s">
        <v>109</v>
      </c>
      <c r="H184" s="7" t="s">
        <v>110</v>
      </c>
      <c r="I184" s="7" t="s">
        <v>111</v>
      </c>
      <c r="J184" s="27" t="s">
        <v>112</v>
      </c>
    </row>
    <row r="185" spans="1:10" x14ac:dyDescent="0.25">
      <c r="A185" s="93" t="s">
        <v>321</v>
      </c>
      <c r="B185" s="94" t="s">
        <v>321</v>
      </c>
      <c r="C185" s="7" t="s">
        <v>106</v>
      </c>
      <c r="D185" s="9"/>
      <c r="E185" s="9"/>
      <c r="F185" s="9"/>
      <c r="G185" s="28"/>
      <c r="H185" s="9"/>
      <c r="I185" s="51">
        <f>I186+I191+I192</f>
        <v>0</v>
      </c>
      <c r="J185" s="52">
        <f>I185*12.5</f>
        <v>0</v>
      </c>
    </row>
    <row r="186" spans="1:10" x14ac:dyDescent="0.25">
      <c r="A186" s="93" t="s">
        <v>114</v>
      </c>
      <c r="B186" s="94" t="s">
        <v>114</v>
      </c>
      <c r="C186" s="7" t="s">
        <v>107</v>
      </c>
      <c r="D186" s="24">
        <f>D189+D190</f>
        <v>0</v>
      </c>
      <c r="E186" s="24">
        <f t="shared" ref="E186:G186" si="15">E189+E190</f>
        <v>0</v>
      </c>
      <c r="F186" s="24">
        <f t="shared" si="15"/>
        <v>0</v>
      </c>
      <c r="G186" s="24">
        <f t="shared" si="15"/>
        <v>0</v>
      </c>
      <c r="H186" s="24">
        <f>ABS(F186-G186)</f>
        <v>0</v>
      </c>
      <c r="I186" s="25">
        <f>H186*8%</f>
        <v>0</v>
      </c>
      <c r="J186" s="17"/>
    </row>
    <row r="187" spans="1:10" x14ac:dyDescent="0.25">
      <c r="A187" s="4" t="s">
        <v>7</v>
      </c>
      <c r="B187" s="5" t="s">
        <v>116</v>
      </c>
      <c r="C187" s="7" t="s">
        <v>322</v>
      </c>
      <c r="D187" s="10"/>
      <c r="E187" s="10"/>
      <c r="F187" s="9"/>
      <c r="G187" s="9"/>
      <c r="H187" s="9"/>
      <c r="I187" s="9"/>
      <c r="J187" s="9"/>
    </row>
    <row r="188" spans="1:10" x14ac:dyDescent="0.25">
      <c r="A188" s="8"/>
      <c r="B188" s="5" t="s">
        <v>118</v>
      </c>
      <c r="C188" s="7" t="s">
        <v>323</v>
      </c>
      <c r="D188" s="10"/>
      <c r="E188" s="10"/>
      <c r="F188" s="9"/>
      <c r="G188" s="9"/>
      <c r="H188" s="9"/>
      <c r="I188" s="9"/>
      <c r="J188" s="9"/>
    </row>
    <row r="189" spans="1:10" x14ac:dyDescent="0.25">
      <c r="A189" s="8"/>
      <c r="B189" s="5" t="s">
        <v>324</v>
      </c>
      <c r="C189" s="7" t="s">
        <v>108</v>
      </c>
      <c r="D189" s="10"/>
      <c r="E189" s="10"/>
      <c r="F189" s="10"/>
      <c r="G189" s="10"/>
      <c r="H189" s="9"/>
      <c r="I189" s="9"/>
      <c r="J189" s="9"/>
    </row>
    <row r="190" spans="1:10" x14ac:dyDescent="0.25">
      <c r="A190" s="8"/>
      <c r="B190" s="5" t="s">
        <v>325</v>
      </c>
      <c r="C190" s="7" t="s">
        <v>109</v>
      </c>
      <c r="D190" s="10"/>
      <c r="E190" s="10"/>
      <c r="F190" s="10"/>
      <c r="G190" s="10"/>
      <c r="H190" s="9"/>
      <c r="I190" s="9"/>
      <c r="J190" s="9"/>
    </row>
    <row r="191" spans="1:10" x14ac:dyDescent="0.25">
      <c r="A191" s="93" t="s">
        <v>159</v>
      </c>
      <c r="B191" s="94" t="s">
        <v>159</v>
      </c>
      <c r="C191" s="7" t="s">
        <v>110</v>
      </c>
      <c r="D191" s="10"/>
      <c r="E191" s="10"/>
      <c r="F191" s="10"/>
      <c r="G191" s="10"/>
      <c r="H191" s="24">
        <f>ABS(F191+G191)</f>
        <v>0</v>
      </c>
      <c r="I191" s="24">
        <f>H191*8%</f>
        <v>0</v>
      </c>
      <c r="J191" s="9"/>
    </row>
    <row r="192" spans="1:10" x14ac:dyDescent="0.25">
      <c r="A192" s="93" t="s">
        <v>183</v>
      </c>
      <c r="B192" s="94" t="s">
        <v>183</v>
      </c>
      <c r="C192" s="7" t="s">
        <v>129</v>
      </c>
      <c r="D192" s="9"/>
      <c r="E192" s="9"/>
      <c r="F192" s="9"/>
      <c r="G192" s="9"/>
      <c r="H192" s="9"/>
      <c r="I192" s="24">
        <f>I193+I194+I195+I196+I197</f>
        <v>0</v>
      </c>
      <c r="J192" s="9"/>
    </row>
    <row r="193" spans="1:10" x14ac:dyDescent="0.25">
      <c r="A193" s="4" t="s">
        <v>7</v>
      </c>
      <c r="B193" s="5" t="s">
        <v>185</v>
      </c>
      <c r="C193" s="7" t="s">
        <v>131</v>
      </c>
      <c r="D193" s="9"/>
      <c r="E193" s="9"/>
      <c r="F193" s="9"/>
      <c r="G193" s="9"/>
      <c r="H193" s="9"/>
      <c r="I193" s="10"/>
      <c r="J193" s="9"/>
    </row>
    <row r="194" spans="1:10" x14ac:dyDescent="0.25">
      <c r="A194" s="8"/>
      <c r="B194" s="5" t="s">
        <v>187</v>
      </c>
      <c r="C194" s="7" t="s">
        <v>133</v>
      </c>
      <c r="D194" s="9"/>
      <c r="E194" s="9"/>
      <c r="F194" s="9"/>
      <c r="G194" s="9"/>
      <c r="H194" s="9"/>
      <c r="I194" s="10"/>
      <c r="J194" s="9"/>
    </row>
    <row r="195" spans="1:10" x14ac:dyDescent="0.25">
      <c r="A195" s="8"/>
      <c r="B195" s="5" t="s">
        <v>189</v>
      </c>
      <c r="C195" s="7" t="s">
        <v>135</v>
      </c>
      <c r="D195" s="9"/>
      <c r="E195" s="9"/>
      <c r="F195" s="9"/>
      <c r="G195" s="9"/>
      <c r="H195" s="9"/>
      <c r="I195" s="10"/>
      <c r="J195" s="9"/>
    </row>
    <row r="196" spans="1:10" x14ac:dyDescent="0.25">
      <c r="A196" s="8"/>
      <c r="B196" s="5" t="s">
        <v>191</v>
      </c>
      <c r="C196" s="7" t="s">
        <v>326</v>
      </c>
      <c r="D196" s="9"/>
      <c r="E196" s="9"/>
      <c r="F196" s="9"/>
      <c r="G196" s="9"/>
      <c r="H196" s="9"/>
      <c r="I196" s="10"/>
      <c r="J196" s="9"/>
    </row>
    <row r="197" spans="1:10" x14ac:dyDescent="0.25">
      <c r="A197" s="8"/>
      <c r="B197" s="5" t="s">
        <v>193</v>
      </c>
      <c r="C197" s="7" t="s">
        <v>137</v>
      </c>
      <c r="D197" s="9"/>
      <c r="E197" s="9"/>
      <c r="F197" s="9"/>
      <c r="G197" s="9"/>
      <c r="H197" s="9"/>
      <c r="I197" s="10"/>
      <c r="J197" s="9"/>
    </row>
    <row r="199" spans="1:10" x14ac:dyDescent="0.25">
      <c r="A199" s="3" t="s">
        <v>96</v>
      </c>
      <c r="B199" t="s">
        <v>337</v>
      </c>
    </row>
    <row r="200" spans="1:10" x14ac:dyDescent="0.25">
      <c r="A200" s="95" t="s">
        <v>23</v>
      </c>
      <c r="B200" s="96" t="s">
        <v>23</v>
      </c>
      <c r="C200" s="113" t="s">
        <v>23</v>
      </c>
      <c r="D200" s="104" t="s">
        <v>101</v>
      </c>
      <c r="E200" s="105" t="s">
        <v>101</v>
      </c>
      <c r="F200" s="104" t="s">
        <v>102</v>
      </c>
      <c r="G200" s="104" t="s">
        <v>102</v>
      </c>
      <c r="H200" s="41" t="s">
        <v>103</v>
      </c>
      <c r="I200" s="41" t="s">
        <v>99</v>
      </c>
      <c r="J200" s="42" t="s">
        <v>100</v>
      </c>
    </row>
    <row r="201" spans="1:10" x14ac:dyDescent="0.25">
      <c r="A201" s="98" t="s">
        <v>23</v>
      </c>
      <c r="B201" s="99" t="s">
        <v>23</v>
      </c>
      <c r="C201" s="114" t="s">
        <v>23</v>
      </c>
      <c r="D201" s="20" t="s">
        <v>104</v>
      </c>
      <c r="E201" s="20" t="s">
        <v>105</v>
      </c>
      <c r="F201" s="20" t="s">
        <v>104</v>
      </c>
      <c r="G201" s="20" t="s">
        <v>105</v>
      </c>
      <c r="H201" s="43"/>
      <c r="I201" s="48"/>
      <c r="J201" s="48"/>
    </row>
    <row r="202" spans="1:10" x14ac:dyDescent="0.25">
      <c r="A202" s="101" t="s">
        <v>23</v>
      </c>
      <c r="B202" s="102" t="s">
        <v>23</v>
      </c>
      <c r="C202" s="103" t="s">
        <v>23</v>
      </c>
      <c r="D202" s="7" t="s">
        <v>106</v>
      </c>
      <c r="E202" s="7" t="s">
        <v>107</v>
      </c>
      <c r="F202" s="7" t="s">
        <v>108</v>
      </c>
      <c r="G202" s="7" t="s">
        <v>109</v>
      </c>
      <c r="H202" s="7" t="s">
        <v>110</v>
      </c>
      <c r="I202" s="7" t="s">
        <v>111</v>
      </c>
      <c r="J202" s="27" t="s">
        <v>112</v>
      </c>
    </row>
    <row r="203" spans="1:10" x14ac:dyDescent="0.25">
      <c r="A203" s="93" t="s">
        <v>321</v>
      </c>
      <c r="B203" s="94" t="s">
        <v>321</v>
      </c>
      <c r="C203" s="7" t="s">
        <v>106</v>
      </c>
      <c r="D203" s="9"/>
      <c r="E203" s="9"/>
      <c r="F203" s="9"/>
      <c r="G203" s="28"/>
      <c r="H203" s="9"/>
      <c r="I203" s="51">
        <f>I204+I209+I210</f>
        <v>0</v>
      </c>
      <c r="J203" s="52">
        <f>I203*12.5</f>
        <v>0</v>
      </c>
    </row>
    <row r="204" spans="1:10" x14ac:dyDescent="0.25">
      <c r="A204" s="93" t="s">
        <v>114</v>
      </c>
      <c r="B204" s="94" t="s">
        <v>114</v>
      </c>
      <c r="C204" s="7" t="s">
        <v>107</v>
      </c>
      <c r="D204" s="24">
        <f>D207+D208</f>
        <v>0</v>
      </c>
      <c r="E204" s="24">
        <f>E207+E208</f>
        <v>0</v>
      </c>
      <c r="F204" s="24">
        <f t="shared" ref="F204:G204" si="16">F207+F208</f>
        <v>0</v>
      </c>
      <c r="G204" s="24">
        <f t="shared" si="16"/>
        <v>0</v>
      </c>
      <c r="H204" s="24">
        <f>ABS(F204-G204)</f>
        <v>0</v>
      </c>
      <c r="I204" s="25">
        <f>H204*8%</f>
        <v>0</v>
      </c>
      <c r="J204" s="17"/>
    </row>
    <row r="205" spans="1:10" x14ac:dyDescent="0.25">
      <c r="A205" s="4" t="s">
        <v>7</v>
      </c>
      <c r="B205" s="5" t="s">
        <v>116</v>
      </c>
      <c r="C205" s="7" t="s">
        <v>322</v>
      </c>
      <c r="D205" s="10"/>
      <c r="E205" s="10"/>
      <c r="F205" s="9"/>
      <c r="G205" s="9"/>
      <c r="H205" s="9"/>
      <c r="I205" s="9"/>
      <c r="J205" s="9"/>
    </row>
    <row r="206" spans="1:10" x14ac:dyDescent="0.25">
      <c r="A206" s="8"/>
      <c r="B206" s="5" t="s">
        <v>118</v>
      </c>
      <c r="C206" s="7" t="s">
        <v>323</v>
      </c>
      <c r="D206" s="10"/>
      <c r="E206" s="10"/>
      <c r="F206" s="9"/>
      <c r="G206" s="9"/>
      <c r="H206" s="9"/>
      <c r="I206" s="9"/>
      <c r="J206" s="9"/>
    </row>
    <row r="207" spans="1:10" x14ac:dyDescent="0.25">
      <c r="A207" s="8"/>
      <c r="B207" s="5" t="s">
        <v>324</v>
      </c>
      <c r="C207" s="7" t="s">
        <v>108</v>
      </c>
      <c r="D207" s="10"/>
      <c r="E207" s="10"/>
      <c r="F207" s="10"/>
      <c r="G207" s="10"/>
      <c r="H207" s="9"/>
      <c r="I207" s="9"/>
      <c r="J207" s="9"/>
    </row>
    <row r="208" spans="1:10" x14ac:dyDescent="0.25">
      <c r="A208" s="8"/>
      <c r="B208" s="5" t="s">
        <v>325</v>
      </c>
      <c r="C208" s="7" t="s">
        <v>109</v>
      </c>
      <c r="D208" s="10"/>
      <c r="E208" s="10"/>
      <c r="F208" s="10"/>
      <c r="G208" s="10"/>
      <c r="H208" s="9"/>
      <c r="I208" s="9"/>
      <c r="J208" s="9"/>
    </row>
    <row r="209" spans="1:10" x14ac:dyDescent="0.25">
      <c r="A209" s="93" t="s">
        <v>159</v>
      </c>
      <c r="B209" s="94" t="s">
        <v>159</v>
      </c>
      <c r="C209" s="7" t="s">
        <v>110</v>
      </c>
      <c r="D209" s="10"/>
      <c r="E209" s="10"/>
      <c r="F209" s="10"/>
      <c r="G209" s="10"/>
      <c r="H209" s="24">
        <f>ABS(F209+G209)</f>
        <v>0</v>
      </c>
      <c r="I209" s="24">
        <f>H209*8%</f>
        <v>0</v>
      </c>
      <c r="J209" s="9"/>
    </row>
    <row r="210" spans="1:10" x14ac:dyDescent="0.25">
      <c r="A210" s="93" t="s">
        <v>183</v>
      </c>
      <c r="B210" s="94" t="s">
        <v>183</v>
      </c>
      <c r="C210" s="7" t="s">
        <v>129</v>
      </c>
      <c r="D210" s="9"/>
      <c r="E210" s="9"/>
      <c r="F210" s="9"/>
      <c r="G210" s="9"/>
      <c r="H210" s="9"/>
      <c r="I210" s="24">
        <f>I211+I212+I213+I214+I215</f>
        <v>0</v>
      </c>
      <c r="J210" s="9"/>
    </row>
    <row r="211" spans="1:10" x14ac:dyDescent="0.25">
      <c r="A211" s="4" t="s">
        <v>7</v>
      </c>
      <c r="B211" s="5" t="s">
        <v>185</v>
      </c>
      <c r="C211" s="7" t="s">
        <v>131</v>
      </c>
      <c r="D211" s="9"/>
      <c r="E211" s="9"/>
      <c r="F211" s="9"/>
      <c r="G211" s="9"/>
      <c r="H211" s="9"/>
      <c r="I211" s="10"/>
      <c r="J211" s="9"/>
    </row>
    <row r="212" spans="1:10" x14ac:dyDescent="0.25">
      <c r="A212" s="8"/>
      <c r="B212" s="5" t="s">
        <v>187</v>
      </c>
      <c r="C212" s="7" t="s">
        <v>133</v>
      </c>
      <c r="D212" s="9"/>
      <c r="E212" s="9"/>
      <c r="F212" s="9"/>
      <c r="G212" s="9"/>
      <c r="H212" s="9"/>
      <c r="I212" s="10"/>
      <c r="J212" s="9"/>
    </row>
    <row r="213" spans="1:10" x14ac:dyDescent="0.25">
      <c r="A213" s="8"/>
      <c r="B213" s="5" t="s">
        <v>189</v>
      </c>
      <c r="C213" s="7" t="s">
        <v>135</v>
      </c>
      <c r="D213" s="9"/>
      <c r="E213" s="9"/>
      <c r="F213" s="9"/>
      <c r="G213" s="9"/>
      <c r="H213" s="9"/>
      <c r="I213" s="10"/>
      <c r="J213" s="9"/>
    </row>
    <row r="214" spans="1:10" x14ac:dyDescent="0.25">
      <c r="A214" s="8"/>
      <c r="B214" s="5" t="s">
        <v>191</v>
      </c>
      <c r="C214" s="7" t="s">
        <v>326</v>
      </c>
      <c r="D214" s="9"/>
      <c r="E214" s="9"/>
      <c r="F214" s="9"/>
      <c r="G214" s="9"/>
      <c r="H214" s="9"/>
      <c r="I214" s="10"/>
      <c r="J214" s="9"/>
    </row>
    <row r="215" spans="1:10" x14ac:dyDescent="0.25">
      <c r="A215" s="8"/>
      <c r="B215" s="5" t="s">
        <v>193</v>
      </c>
      <c r="C215" s="7" t="s">
        <v>137</v>
      </c>
      <c r="D215" s="9"/>
      <c r="E215" s="9"/>
      <c r="F215" s="9"/>
      <c r="G215" s="9"/>
      <c r="H215" s="9"/>
      <c r="I215" s="10"/>
      <c r="J215" s="9"/>
    </row>
    <row r="217" spans="1:10" x14ac:dyDescent="0.25">
      <c r="A217" s="3" t="s">
        <v>96</v>
      </c>
      <c r="B217" t="s">
        <v>338</v>
      </c>
    </row>
    <row r="218" spans="1:10" x14ac:dyDescent="0.25">
      <c r="A218" s="95" t="s">
        <v>23</v>
      </c>
      <c r="B218" s="96" t="s">
        <v>23</v>
      </c>
      <c r="C218" s="97" t="s">
        <v>23</v>
      </c>
      <c r="D218" s="104" t="s">
        <v>101</v>
      </c>
      <c r="E218" s="105" t="s">
        <v>101</v>
      </c>
      <c r="F218" s="104" t="s">
        <v>102</v>
      </c>
      <c r="G218" s="104" t="s">
        <v>102</v>
      </c>
      <c r="H218" s="41" t="s">
        <v>103</v>
      </c>
      <c r="I218" s="41" t="s">
        <v>99</v>
      </c>
      <c r="J218" s="42" t="s">
        <v>100</v>
      </c>
    </row>
    <row r="219" spans="1:10" x14ac:dyDescent="0.25">
      <c r="A219" s="98" t="s">
        <v>23</v>
      </c>
      <c r="B219" s="99" t="s">
        <v>23</v>
      </c>
      <c r="C219" s="100" t="s">
        <v>23</v>
      </c>
      <c r="D219" s="41" t="s">
        <v>104</v>
      </c>
      <c r="E219" s="41" t="s">
        <v>105</v>
      </c>
      <c r="F219" s="41" t="s">
        <v>104</v>
      </c>
      <c r="G219" s="41" t="s">
        <v>105</v>
      </c>
      <c r="H219" s="44"/>
      <c r="I219" s="45"/>
      <c r="J219" s="45"/>
    </row>
    <row r="220" spans="1:10" x14ac:dyDescent="0.25">
      <c r="A220" s="101" t="s">
        <v>23</v>
      </c>
      <c r="B220" s="102" t="s">
        <v>23</v>
      </c>
      <c r="C220" s="103" t="s">
        <v>23</v>
      </c>
      <c r="D220" s="7" t="s">
        <v>106</v>
      </c>
      <c r="E220" s="7" t="s">
        <v>107</v>
      </c>
      <c r="F220" s="7" t="s">
        <v>108</v>
      </c>
      <c r="G220" s="7" t="s">
        <v>109</v>
      </c>
      <c r="H220" s="7" t="s">
        <v>110</v>
      </c>
      <c r="I220" s="7" t="s">
        <v>111</v>
      </c>
      <c r="J220" s="27" t="s">
        <v>112</v>
      </c>
    </row>
    <row r="221" spans="1:10" x14ac:dyDescent="0.25">
      <c r="A221" s="93" t="s">
        <v>321</v>
      </c>
      <c r="B221" s="94" t="s">
        <v>321</v>
      </c>
      <c r="C221" s="7" t="s">
        <v>106</v>
      </c>
      <c r="D221" s="9"/>
      <c r="E221" s="9"/>
      <c r="F221" s="9"/>
      <c r="G221" s="9"/>
      <c r="H221" s="17"/>
      <c r="I221" s="25">
        <f>I222+I227+I228</f>
        <v>0</v>
      </c>
      <c r="J221" s="25">
        <f>I221*12.5</f>
        <v>0</v>
      </c>
    </row>
    <row r="222" spans="1:10" x14ac:dyDescent="0.25">
      <c r="A222" s="93" t="s">
        <v>114</v>
      </c>
      <c r="B222" s="94" t="s">
        <v>114</v>
      </c>
      <c r="C222" s="7" t="s">
        <v>107</v>
      </c>
      <c r="D222" s="24">
        <f>D225+D226</f>
        <v>0</v>
      </c>
      <c r="E222" s="24">
        <f t="shared" ref="E222:G222" si="17">E225+E226</f>
        <v>0</v>
      </c>
      <c r="F222" s="24">
        <f t="shared" si="17"/>
        <v>0</v>
      </c>
      <c r="G222" s="24">
        <f t="shared" si="17"/>
        <v>0</v>
      </c>
      <c r="H222" s="24">
        <f>ABS(F222-G222)</f>
        <v>0</v>
      </c>
      <c r="I222" s="24">
        <f>H222*8%</f>
        <v>0</v>
      </c>
      <c r="J222" s="9"/>
    </row>
    <row r="223" spans="1:10" x14ac:dyDescent="0.25">
      <c r="A223" s="4" t="s">
        <v>7</v>
      </c>
      <c r="B223" s="5" t="s">
        <v>116</v>
      </c>
      <c r="C223" s="7" t="s">
        <v>322</v>
      </c>
      <c r="D223" s="10"/>
      <c r="E223" s="10"/>
      <c r="F223" s="9"/>
      <c r="G223" s="9"/>
      <c r="H223" s="9"/>
      <c r="I223" s="9"/>
      <c r="J223" s="9"/>
    </row>
    <row r="224" spans="1:10" x14ac:dyDescent="0.25">
      <c r="A224" s="8"/>
      <c r="B224" s="5" t="s">
        <v>118</v>
      </c>
      <c r="C224" s="7" t="s">
        <v>323</v>
      </c>
      <c r="D224" s="10"/>
      <c r="E224" s="10"/>
      <c r="F224" s="9"/>
      <c r="G224" s="9"/>
      <c r="H224" s="9"/>
      <c r="I224" s="9"/>
      <c r="J224" s="9"/>
    </row>
    <row r="225" spans="1:10" x14ac:dyDescent="0.25">
      <c r="A225" s="8"/>
      <c r="B225" s="5" t="s">
        <v>324</v>
      </c>
      <c r="C225" s="7" t="s">
        <v>108</v>
      </c>
      <c r="D225" s="10"/>
      <c r="E225" s="10"/>
      <c r="F225" s="10"/>
      <c r="G225" s="10"/>
      <c r="H225" s="9"/>
      <c r="I225" s="9"/>
      <c r="J225" s="9"/>
    </row>
    <row r="226" spans="1:10" x14ac:dyDescent="0.25">
      <c r="A226" s="8"/>
      <c r="B226" s="5" t="s">
        <v>325</v>
      </c>
      <c r="C226" s="7" t="s">
        <v>109</v>
      </c>
      <c r="D226" s="10"/>
      <c r="E226" s="10"/>
      <c r="F226" s="10"/>
      <c r="G226" s="10"/>
      <c r="H226" s="9"/>
      <c r="I226" s="9"/>
      <c r="J226" s="9"/>
    </row>
    <row r="227" spans="1:10" x14ac:dyDescent="0.25">
      <c r="A227" s="93" t="s">
        <v>159</v>
      </c>
      <c r="B227" s="94" t="s">
        <v>159</v>
      </c>
      <c r="C227" s="7" t="s">
        <v>110</v>
      </c>
      <c r="D227" s="10"/>
      <c r="E227" s="10"/>
      <c r="F227" s="10"/>
      <c r="G227" s="10"/>
      <c r="H227" s="24">
        <f>ABS(F227+G227)</f>
        <v>0</v>
      </c>
      <c r="I227" s="24">
        <f>H227*8%</f>
        <v>0</v>
      </c>
      <c r="J227" s="9"/>
    </row>
    <row r="228" spans="1:10" x14ac:dyDescent="0.25">
      <c r="A228" s="93" t="s">
        <v>183</v>
      </c>
      <c r="B228" s="94" t="s">
        <v>183</v>
      </c>
      <c r="C228" s="7" t="s">
        <v>129</v>
      </c>
      <c r="D228" s="9"/>
      <c r="E228" s="9"/>
      <c r="F228" s="9"/>
      <c r="G228" s="9"/>
      <c r="H228" s="9"/>
      <c r="I228" s="24">
        <f>I229+I230+I231+I232+I233</f>
        <v>0</v>
      </c>
      <c r="J228" s="9"/>
    </row>
    <row r="229" spans="1:10" x14ac:dyDescent="0.25">
      <c r="A229" s="4" t="s">
        <v>7</v>
      </c>
      <c r="B229" s="5" t="s">
        <v>185</v>
      </c>
      <c r="C229" s="7" t="s">
        <v>131</v>
      </c>
      <c r="D229" s="9"/>
      <c r="E229" s="9"/>
      <c r="F229" s="9"/>
      <c r="G229" s="9"/>
      <c r="H229" s="9"/>
      <c r="I229" s="10"/>
      <c r="J229" s="9"/>
    </row>
    <row r="230" spans="1:10" x14ac:dyDescent="0.25">
      <c r="A230" s="8"/>
      <c r="B230" s="5" t="s">
        <v>187</v>
      </c>
      <c r="C230" s="7" t="s">
        <v>133</v>
      </c>
      <c r="D230" s="9"/>
      <c r="E230" s="9"/>
      <c r="F230" s="9"/>
      <c r="G230" s="9"/>
      <c r="H230" s="9"/>
      <c r="I230" s="10"/>
      <c r="J230" s="9"/>
    </row>
    <row r="231" spans="1:10" x14ac:dyDescent="0.25">
      <c r="A231" s="8"/>
      <c r="B231" s="5" t="s">
        <v>189</v>
      </c>
      <c r="C231" s="7" t="s">
        <v>135</v>
      </c>
      <c r="D231" s="9"/>
      <c r="E231" s="9"/>
      <c r="F231" s="9"/>
      <c r="G231" s="9"/>
      <c r="H231" s="9"/>
      <c r="I231" s="10"/>
      <c r="J231" s="9"/>
    </row>
    <row r="232" spans="1:10" x14ac:dyDescent="0.25">
      <c r="A232" s="8"/>
      <c r="B232" s="5" t="s">
        <v>191</v>
      </c>
      <c r="C232" s="7" t="s">
        <v>326</v>
      </c>
      <c r="D232" s="9"/>
      <c r="E232" s="9"/>
      <c r="F232" s="9"/>
      <c r="G232" s="9"/>
      <c r="H232" s="9"/>
      <c r="I232" s="10"/>
      <c r="J232" s="9"/>
    </row>
    <row r="233" spans="1:10" x14ac:dyDescent="0.25">
      <c r="A233" s="8"/>
      <c r="B233" s="5" t="s">
        <v>193</v>
      </c>
      <c r="C233" s="7" t="s">
        <v>137</v>
      </c>
      <c r="D233" s="9"/>
      <c r="E233" s="9"/>
      <c r="F233" s="9"/>
      <c r="G233" s="9"/>
      <c r="H233" s="9"/>
      <c r="I233" s="10"/>
      <c r="J233" s="9"/>
    </row>
    <row r="235" spans="1:10" x14ac:dyDescent="0.25">
      <c r="A235" s="3" t="s">
        <v>96</v>
      </c>
      <c r="B235" t="s">
        <v>339</v>
      </c>
    </row>
    <row r="236" spans="1:10" x14ac:dyDescent="0.25">
      <c r="A236" s="95" t="s">
        <v>23</v>
      </c>
      <c r="B236" s="96" t="s">
        <v>23</v>
      </c>
      <c r="C236" s="113" t="s">
        <v>23</v>
      </c>
      <c r="D236" s="104" t="s">
        <v>101</v>
      </c>
      <c r="E236" s="105" t="s">
        <v>101</v>
      </c>
      <c r="F236" s="104" t="s">
        <v>102</v>
      </c>
      <c r="G236" s="104" t="s">
        <v>102</v>
      </c>
      <c r="H236" s="41" t="s">
        <v>103</v>
      </c>
      <c r="I236" s="41" t="s">
        <v>99</v>
      </c>
      <c r="J236" s="42" t="s">
        <v>100</v>
      </c>
    </row>
    <row r="237" spans="1:10" x14ac:dyDescent="0.25">
      <c r="A237" s="98" t="s">
        <v>23</v>
      </c>
      <c r="B237" s="99" t="s">
        <v>23</v>
      </c>
      <c r="C237" s="114" t="s">
        <v>23</v>
      </c>
      <c r="D237" s="20" t="s">
        <v>104</v>
      </c>
      <c r="E237" s="20" t="s">
        <v>105</v>
      </c>
      <c r="F237" s="20" t="s">
        <v>104</v>
      </c>
      <c r="G237" s="20" t="s">
        <v>105</v>
      </c>
      <c r="H237" s="43"/>
      <c r="I237" s="48"/>
      <c r="J237" s="48"/>
    </row>
    <row r="238" spans="1:10" x14ac:dyDescent="0.25">
      <c r="A238" s="101" t="s">
        <v>23</v>
      </c>
      <c r="B238" s="102" t="s">
        <v>23</v>
      </c>
      <c r="C238" s="103" t="s">
        <v>23</v>
      </c>
      <c r="D238" s="7" t="s">
        <v>106</v>
      </c>
      <c r="E238" s="7" t="s">
        <v>107</v>
      </c>
      <c r="F238" s="7" t="s">
        <v>108</v>
      </c>
      <c r="G238" s="7" t="s">
        <v>109</v>
      </c>
      <c r="H238" s="7" t="s">
        <v>110</v>
      </c>
      <c r="I238" s="7" t="s">
        <v>111</v>
      </c>
      <c r="J238" s="27" t="s">
        <v>112</v>
      </c>
    </row>
    <row r="239" spans="1:10" x14ac:dyDescent="0.25">
      <c r="A239" s="93" t="s">
        <v>321</v>
      </c>
      <c r="B239" s="94" t="s">
        <v>321</v>
      </c>
      <c r="C239" s="7" t="s">
        <v>106</v>
      </c>
      <c r="D239" s="9"/>
      <c r="E239" s="9"/>
      <c r="F239" s="9"/>
      <c r="G239" s="9"/>
      <c r="H239" s="17"/>
      <c r="I239" s="25">
        <f>I240+I245+I246</f>
        <v>0</v>
      </c>
      <c r="J239" s="25">
        <f>I239*12.5</f>
        <v>0</v>
      </c>
    </row>
    <row r="240" spans="1:10" x14ac:dyDescent="0.25">
      <c r="A240" s="93" t="s">
        <v>114</v>
      </c>
      <c r="B240" s="94" t="s">
        <v>114</v>
      </c>
      <c r="C240" s="7" t="s">
        <v>107</v>
      </c>
      <c r="D240" s="24">
        <f>D243+D244</f>
        <v>0</v>
      </c>
      <c r="E240" s="24">
        <f t="shared" ref="E240:G240" si="18">E243+E244</f>
        <v>0</v>
      </c>
      <c r="F240" s="24">
        <f t="shared" si="18"/>
        <v>0</v>
      </c>
      <c r="G240" s="24">
        <f t="shared" si="18"/>
        <v>0</v>
      </c>
      <c r="H240" s="24">
        <f>ABS(F240-G240)</f>
        <v>0</v>
      </c>
      <c r="I240" s="24">
        <f>H240*8%</f>
        <v>0</v>
      </c>
      <c r="J240" s="9"/>
    </row>
    <row r="241" spans="1:10" x14ac:dyDescent="0.25">
      <c r="A241" s="4" t="s">
        <v>7</v>
      </c>
      <c r="B241" s="5" t="s">
        <v>116</v>
      </c>
      <c r="C241" s="7" t="s">
        <v>322</v>
      </c>
      <c r="D241" s="10"/>
      <c r="E241" s="10"/>
      <c r="F241" s="9"/>
      <c r="G241" s="9"/>
      <c r="H241" s="9"/>
      <c r="I241" s="9"/>
      <c r="J241" s="9"/>
    </row>
    <row r="242" spans="1:10" x14ac:dyDescent="0.25">
      <c r="A242" s="8"/>
      <c r="B242" s="5" t="s">
        <v>118</v>
      </c>
      <c r="C242" s="7" t="s">
        <v>323</v>
      </c>
      <c r="D242" s="10"/>
      <c r="E242" s="10"/>
      <c r="F242" s="9"/>
      <c r="G242" s="9"/>
      <c r="H242" s="9"/>
      <c r="I242" s="9"/>
      <c r="J242" s="9"/>
    </row>
    <row r="243" spans="1:10" x14ac:dyDescent="0.25">
      <c r="A243" s="8"/>
      <c r="B243" s="5" t="s">
        <v>324</v>
      </c>
      <c r="C243" s="7" t="s">
        <v>108</v>
      </c>
      <c r="D243" s="10"/>
      <c r="E243" s="10"/>
      <c r="F243" s="10"/>
      <c r="G243" s="10"/>
      <c r="H243" s="9"/>
      <c r="I243" s="9"/>
      <c r="J243" s="9"/>
    </row>
    <row r="244" spans="1:10" x14ac:dyDescent="0.25">
      <c r="A244" s="8"/>
      <c r="B244" s="5" t="s">
        <v>325</v>
      </c>
      <c r="C244" s="7" t="s">
        <v>109</v>
      </c>
      <c r="D244" s="10"/>
      <c r="E244" s="10"/>
      <c r="F244" s="10"/>
      <c r="G244" s="10"/>
      <c r="H244" s="9"/>
      <c r="I244" s="9"/>
      <c r="J244" s="9"/>
    </row>
    <row r="245" spans="1:10" x14ac:dyDescent="0.25">
      <c r="A245" s="93" t="s">
        <v>159</v>
      </c>
      <c r="B245" s="94" t="s">
        <v>159</v>
      </c>
      <c r="C245" s="7" t="s">
        <v>110</v>
      </c>
      <c r="D245" s="10"/>
      <c r="E245" s="10"/>
      <c r="F245" s="10"/>
      <c r="G245" s="10"/>
      <c r="H245" s="24">
        <f>ABS(F245+G245)</f>
        <v>0</v>
      </c>
      <c r="I245" s="24">
        <f>H245*8%</f>
        <v>0</v>
      </c>
      <c r="J245" s="9"/>
    </row>
    <row r="246" spans="1:10" x14ac:dyDescent="0.25">
      <c r="A246" s="93" t="s">
        <v>183</v>
      </c>
      <c r="B246" s="94" t="s">
        <v>183</v>
      </c>
      <c r="C246" s="7" t="s">
        <v>129</v>
      </c>
      <c r="D246" s="9"/>
      <c r="E246" s="9"/>
      <c r="F246" s="9"/>
      <c r="G246" s="9"/>
      <c r="H246" s="9"/>
      <c r="I246" s="24">
        <f>I247+I248+I249+I250+I251</f>
        <v>0</v>
      </c>
      <c r="J246" s="9"/>
    </row>
    <row r="247" spans="1:10" x14ac:dyDescent="0.25">
      <c r="A247" s="4" t="s">
        <v>7</v>
      </c>
      <c r="B247" s="5" t="s">
        <v>185</v>
      </c>
      <c r="C247" s="7" t="s">
        <v>131</v>
      </c>
      <c r="D247" s="9"/>
      <c r="E247" s="9"/>
      <c r="F247" s="9"/>
      <c r="G247" s="9"/>
      <c r="H247" s="9"/>
      <c r="I247" s="10"/>
      <c r="J247" s="9"/>
    </row>
    <row r="248" spans="1:10" x14ac:dyDescent="0.25">
      <c r="A248" s="8"/>
      <c r="B248" s="5" t="s">
        <v>187</v>
      </c>
      <c r="C248" s="7" t="s">
        <v>133</v>
      </c>
      <c r="D248" s="9"/>
      <c r="E248" s="9"/>
      <c r="F248" s="9"/>
      <c r="G248" s="9"/>
      <c r="H248" s="9"/>
      <c r="I248" s="10"/>
      <c r="J248" s="9"/>
    </row>
    <row r="249" spans="1:10" x14ac:dyDescent="0.25">
      <c r="A249" s="8"/>
      <c r="B249" s="5" t="s">
        <v>189</v>
      </c>
      <c r="C249" s="7" t="s">
        <v>135</v>
      </c>
      <c r="D249" s="9"/>
      <c r="E249" s="9"/>
      <c r="F249" s="9"/>
      <c r="G249" s="9"/>
      <c r="H249" s="9"/>
      <c r="I249" s="10"/>
      <c r="J249" s="9"/>
    </row>
    <row r="250" spans="1:10" x14ac:dyDescent="0.25">
      <c r="A250" s="8"/>
      <c r="B250" s="5" t="s">
        <v>191</v>
      </c>
      <c r="C250" s="7" t="s">
        <v>326</v>
      </c>
      <c r="D250" s="9"/>
      <c r="E250" s="9"/>
      <c r="F250" s="9"/>
      <c r="G250" s="9"/>
      <c r="H250" s="9"/>
      <c r="I250" s="10"/>
      <c r="J250" s="9"/>
    </row>
    <row r="251" spans="1:10" x14ac:dyDescent="0.25">
      <c r="A251" s="8"/>
      <c r="B251" s="5" t="s">
        <v>193</v>
      </c>
      <c r="C251" s="7" t="s">
        <v>137</v>
      </c>
      <c r="D251" s="9"/>
      <c r="E251" s="9"/>
      <c r="F251" s="9"/>
      <c r="G251" s="9"/>
      <c r="H251" s="9"/>
      <c r="I251" s="10"/>
      <c r="J251" s="9"/>
    </row>
    <row r="253" spans="1:10" x14ac:dyDescent="0.25">
      <c r="A253" s="3" t="s">
        <v>96</v>
      </c>
      <c r="B253" t="s">
        <v>340</v>
      </c>
    </row>
    <row r="254" spans="1:10" x14ac:dyDescent="0.25">
      <c r="A254" s="95" t="s">
        <v>23</v>
      </c>
      <c r="B254" s="96" t="s">
        <v>23</v>
      </c>
      <c r="C254" s="113" t="s">
        <v>23</v>
      </c>
      <c r="D254" s="104" t="s">
        <v>101</v>
      </c>
      <c r="E254" s="105" t="s">
        <v>101</v>
      </c>
      <c r="F254" s="104" t="s">
        <v>102</v>
      </c>
      <c r="G254" s="104" t="s">
        <v>102</v>
      </c>
      <c r="H254" s="41" t="s">
        <v>103</v>
      </c>
      <c r="I254" s="41" t="s">
        <v>99</v>
      </c>
      <c r="J254" s="42" t="s">
        <v>100</v>
      </c>
    </row>
    <row r="255" spans="1:10" x14ac:dyDescent="0.25">
      <c r="A255" s="98" t="s">
        <v>23</v>
      </c>
      <c r="B255" s="99" t="s">
        <v>23</v>
      </c>
      <c r="C255" s="114" t="s">
        <v>23</v>
      </c>
      <c r="D255" s="20" t="s">
        <v>104</v>
      </c>
      <c r="E255" s="20" t="s">
        <v>105</v>
      </c>
      <c r="F255" s="20" t="s">
        <v>104</v>
      </c>
      <c r="G255" s="20" t="s">
        <v>105</v>
      </c>
      <c r="H255" s="43"/>
      <c r="I255" s="48"/>
      <c r="J255" s="48"/>
    </row>
    <row r="256" spans="1:10" x14ac:dyDescent="0.25">
      <c r="A256" s="101" t="s">
        <v>23</v>
      </c>
      <c r="B256" s="102" t="s">
        <v>23</v>
      </c>
      <c r="C256" s="103" t="s">
        <v>23</v>
      </c>
      <c r="D256" s="7" t="s">
        <v>106</v>
      </c>
      <c r="E256" s="7" t="s">
        <v>107</v>
      </c>
      <c r="F256" s="7" t="s">
        <v>108</v>
      </c>
      <c r="G256" s="7" t="s">
        <v>109</v>
      </c>
      <c r="H256" s="7" t="s">
        <v>110</v>
      </c>
      <c r="I256" s="7" t="s">
        <v>111</v>
      </c>
      <c r="J256" s="27" t="s">
        <v>112</v>
      </c>
    </row>
    <row r="257" spans="1:10" x14ac:dyDescent="0.25">
      <c r="A257" s="93" t="s">
        <v>321</v>
      </c>
      <c r="B257" s="94" t="s">
        <v>321</v>
      </c>
      <c r="C257" s="7" t="s">
        <v>106</v>
      </c>
      <c r="D257" s="9"/>
      <c r="E257" s="9"/>
      <c r="F257" s="9"/>
      <c r="G257" s="9"/>
      <c r="H257" s="17"/>
      <c r="I257" s="25">
        <f>I258+I263+I264</f>
        <v>0</v>
      </c>
      <c r="J257" s="25">
        <f>I257*12.5</f>
        <v>0</v>
      </c>
    </row>
    <row r="258" spans="1:10" x14ac:dyDescent="0.25">
      <c r="A258" s="93" t="s">
        <v>114</v>
      </c>
      <c r="B258" s="94" t="s">
        <v>114</v>
      </c>
      <c r="C258" s="7" t="s">
        <v>107</v>
      </c>
      <c r="D258" s="24">
        <f>D261+D262</f>
        <v>0</v>
      </c>
      <c r="E258" s="24">
        <f t="shared" ref="E258:G258" si="19">E261+E262</f>
        <v>0</v>
      </c>
      <c r="F258" s="24">
        <f t="shared" si="19"/>
        <v>0</v>
      </c>
      <c r="G258" s="24">
        <f t="shared" si="19"/>
        <v>0</v>
      </c>
      <c r="H258" s="24">
        <f>ABS(F258-G258)</f>
        <v>0</v>
      </c>
      <c r="I258" s="24">
        <f>H258*8%</f>
        <v>0</v>
      </c>
      <c r="J258" s="9"/>
    </row>
    <row r="259" spans="1:10" x14ac:dyDescent="0.25">
      <c r="A259" s="4" t="s">
        <v>7</v>
      </c>
      <c r="B259" s="5" t="s">
        <v>116</v>
      </c>
      <c r="C259" s="7" t="s">
        <v>322</v>
      </c>
      <c r="D259" s="10"/>
      <c r="E259" s="10"/>
      <c r="F259" s="9"/>
      <c r="G259" s="9"/>
      <c r="H259" s="9"/>
      <c r="I259" s="9"/>
      <c r="J259" s="9"/>
    </row>
    <row r="260" spans="1:10" x14ac:dyDescent="0.25">
      <c r="A260" s="8"/>
      <c r="B260" s="5" t="s">
        <v>118</v>
      </c>
      <c r="C260" s="7" t="s">
        <v>323</v>
      </c>
      <c r="D260" s="10"/>
      <c r="E260" s="10"/>
      <c r="F260" s="9"/>
      <c r="G260" s="9"/>
      <c r="H260" s="9"/>
      <c r="I260" s="9"/>
      <c r="J260" s="9"/>
    </row>
    <row r="261" spans="1:10" x14ac:dyDescent="0.25">
      <c r="A261" s="8"/>
      <c r="B261" s="5" t="s">
        <v>324</v>
      </c>
      <c r="C261" s="7" t="s">
        <v>108</v>
      </c>
      <c r="D261" s="10"/>
      <c r="E261" s="10"/>
      <c r="F261" s="10"/>
      <c r="G261" s="10"/>
      <c r="H261" s="9"/>
      <c r="I261" s="9"/>
      <c r="J261" s="9"/>
    </row>
    <row r="262" spans="1:10" x14ac:dyDescent="0.25">
      <c r="A262" s="8"/>
      <c r="B262" s="5" t="s">
        <v>325</v>
      </c>
      <c r="C262" s="7" t="s">
        <v>109</v>
      </c>
      <c r="D262" s="10"/>
      <c r="E262" s="10"/>
      <c r="F262" s="10"/>
      <c r="G262" s="10"/>
      <c r="H262" s="9"/>
      <c r="I262" s="9"/>
      <c r="J262" s="9"/>
    </row>
    <row r="263" spans="1:10" x14ac:dyDescent="0.25">
      <c r="A263" s="93" t="s">
        <v>159</v>
      </c>
      <c r="B263" s="94" t="s">
        <v>159</v>
      </c>
      <c r="C263" s="7" t="s">
        <v>110</v>
      </c>
      <c r="D263" s="10"/>
      <c r="E263" s="10"/>
      <c r="F263" s="10"/>
      <c r="G263" s="10"/>
      <c r="H263" s="24">
        <f>ABS(F263+G263)</f>
        <v>0</v>
      </c>
      <c r="I263" s="24">
        <f>H263*8%</f>
        <v>0</v>
      </c>
      <c r="J263" s="9"/>
    </row>
    <row r="264" spans="1:10" x14ac:dyDescent="0.25">
      <c r="A264" s="93" t="s">
        <v>183</v>
      </c>
      <c r="B264" s="94" t="s">
        <v>183</v>
      </c>
      <c r="C264" s="7" t="s">
        <v>129</v>
      </c>
      <c r="D264" s="9"/>
      <c r="E264" s="9"/>
      <c r="F264" s="9"/>
      <c r="G264" s="9"/>
      <c r="H264" s="9"/>
      <c r="I264" s="24">
        <f>I265+I266+I267+I268+I269</f>
        <v>0</v>
      </c>
      <c r="J264" s="9"/>
    </row>
    <row r="265" spans="1:10" x14ac:dyDescent="0.25">
      <c r="A265" s="4" t="s">
        <v>7</v>
      </c>
      <c r="B265" s="5" t="s">
        <v>185</v>
      </c>
      <c r="C265" s="7" t="s">
        <v>131</v>
      </c>
      <c r="D265" s="9"/>
      <c r="E265" s="9"/>
      <c r="F265" s="9"/>
      <c r="G265" s="9"/>
      <c r="H265" s="9"/>
      <c r="I265" s="10"/>
      <c r="J265" s="9"/>
    </row>
    <row r="266" spans="1:10" x14ac:dyDescent="0.25">
      <c r="A266" s="8"/>
      <c r="B266" s="5" t="s">
        <v>187</v>
      </c>
      <c r="C266" s="7" t="s">
        <v>133</v>
      </c>
      <c r="D266" s="9"/>
      <c r="E266" s="9"/>
      <c r="F266" s="9"/>
      <c r="G266" s="9"/>
      <c r="H266" s="9"/>
      <c r="I266" s="10"/>
      <c r="J266" s="9"/>
    </row>
    <row r="267" spans="1:10" x14ac:dyDescent="0.25">
      <c r="A267" s="8"/>
      <c r="B267" s="5" t="s">
        <v>189</v>
      </c>
      <c r="C267" s="7" t="s">
        <v>135</v>
      </c>
      <c r="D267" s="9"/>
      <c r="E267" s="9"/>
      <c r="F267" s="9"/>
      <c r="G267" s="9"/>
      <c r="H267" s="9"/>
      <c r="I267" s="10"/>
      <c r="J267" s="9"/>
    </row>
    <row r="268" spans="1:10" x14ac:dyDescent="0.25">
      <c r="A268" s="8"/>
      <c r="B268" s="5" t="s">
        <v>191</v>
      </c>
      <c r="C268" s="7" t="s">
        <v>326</v>
      </c>
      <c r="D268" s="9"/>
      <c r="E268" s="9"/>
      <c r="F268" s="9"/>
      <c r="G268" s="9"/>
      <c r="H268" s="9"/>
      <c r="I268" s="10"/>
      <c r="J268" s="9"/>
    </row>
    <row r="269" spans="1:10" x14ac:dyDescent="0.25">
      <c r="A269" s="8"/>
      <c r="B269" s="5" t="s">
        <v>193</v>
      </c>
      <c r="C269" s="7" t="s">
        <v>137</v>
      </c>
      <c r="D269" s="9"/>
      <c r="E269" s="9"/>
      <c r="F269" s="9"/>
      <c r="G269" s="9"/>
      <c r="H269" s="9"/>
      <c r="I269" s="10"/>
      <c r="J269" s="9"/>
    </row>
    <row r="271" spans="1:10" x14ac:dyDescent="0.25">
      <c r="A271" s="3" t="s">
        <v>96</v>
      </c>
      <c r="B271" t="s">
        <v>341</v>
      </c>
    </row>
    <row r="272" spans="1:10" x14ac:dyDescent="0.25">
      <c r="A272" s="95" t="s">
        <v>23</v>
      </c>
      <c r="B272" s="96" t="s">
        <v>23</v>
      </c>
      <c r="C272" s="113" t="s">
        <v>23</v>
      </c>
      <c r="D272" s="104" t="s">
        <v>101</v>
      </c>
      <c r="E272" s="105" t="s">
        <v>101</v>
      </c>
      <c r="F272" s="104" t="s">
        <v>102</v>
      </c>
      <c r="G272" s="104" t="s">
        <v>102</v>
      </c>
      <c r="H272" s="41" t="s">
        <v>103</v>
      </c>
      <c r="I272" s="41" t="s">
        <v>99</v>
      </c>
      <c r="J272" s="42" t="s">
        <v>100</v>
      </c>
    </row>
    <row r="273" spans="1:10" x14ac:dyDescent="0.25">
      <c r="A273" s="98" t="s">
        <v>23</v>
      </c>
      <c r="B273" s="99" t="s">
        <v>23</v>
      </c>
      <c r="C273" s="114" t="s">
        <v>23</v>
      </c>
      <c r="D273" s="20" t="s">
        <v>104</v>
      </c>
      <c r="E273" s="20" t="s">
        <v>105</v>
      </c>
      <c r="F273" s="20" t="s">
        <v>104</v>
      </c>
      <c r="G273" s="20" t="s">
        <v>105</v>
      </c>
      <c r="H273" s="43"/>
      <c r="I273" s="48"/>
      <c r="J273" s="48"/>
    </row>
    <row r="274" spans="1:10" x14ac:dyDescent="0.25">
      <c r="A274" s="101" t="s">
        <v>23</v>
      </c>
      <c r="B274" s="102" t="s">
        <v>23</v>
      </c>
      <c r="C274" s="103" t="s">
        <v>23</v>
      </c>
      <c r="D274" s="7" t="s">
        <v>106</v>
      </c>
      <c r="E274" s="7" t="s">
        <v>107</v>
      </c>
      <c r="F274" s="7" t="s">
        <v>108</v>
      </c>
      <c r="G274" s="7" t="s">
        <v>109</v>
      </c>
      <c r="H274" s="7" t="s">
        <v>110</v>
      </c>
      <c r="I274" s="7" t="s">
        <v>111</v>
      </c>
      <c r="J274" s="27" t="s">
        <v>112</v>
      </c>
    </row>
    <row r="275" spans="1:10" x14ac:dyDescent="0.25">
      <c r="A275" s="93" t="s">
        <v>321</v>
      </c>
      <c r="B275" s="94" t="s">
        <v>321</v>
      </c>
      <c r="C275" s="7" t="s">
        <v>106</v>
      </c>
      <c r="D275" s="9"/>
      <c r="E275" s="9"/>
      <c r="F275" s="9"/>
      <c r="G275" s="9"/>
      <c r="H275" s="17"/>
      <c r="I275" s="25">
        <f>I276+I281+I282</f>
        <v>0</v>
      </c>
      <c r="J275" s="25">
        <f>I275*12.5</f>
        <v>0</v>
      </c>
    </row>
    <row r="276" spans="1:10" x14ac:dyDescent="0.25">
      <c r="A276" s="93" t="s">
        <v>114</v>
      </c>
      <c r="B276" s="94" t="s">
        <v>114</v>
      </c>
      <c r="C276" s="7" t="s">
        <v>107</v>
      </c>
      <c r="D276" s="24">
        <f>D279+D280</f>
        <v>0</v>
      </c>
      <c r="E276" s="24">
        <f t="shared" ref="E276:G276" si="20">E279+E280</f>
        <v>0</v>
      </c>
      <c r="F276" s="24">
        <f t="shared" si="20"/>
        <v>0</v>
      </c>
      <c r="G276" s="24">
        <f t="shared" si="20"/>
        <v>0</v>
      </c>
      <c r="H276" s="24">
        <f>ABS(F276-G276)</f>
        <v>0</v>
      </c>
      <c r="I276" s="24">
        <f>H276*8%</f>
        <v>0</v>
      </c>
      <c r="J276" s="9"/>
    </row>
    <row r="277" spans="1:10" x14ac:dyDescent="0.25">
      <c r="A277" s="4" t="s">
        <v>7</v>
      </c>
      <c r="B277" s="5" t="s">
        <v>116</v>
      </c>
      <c r="C277" s="7" t="s">
        <v>322</v>
      </c>
      <c r="D277" s="10"/>
      <c r="E277" s="10"/>
      <c r="F277" s="9"/>
      <c r="G277" s="9"/>
      <c r="H277" s="9"/>
      <c r="I277" s="9"/>
      <c r="J277" s="9"/>
    </row>
    <row r="278" spans="1:10" x14ac:dyDescent="0.25">
      <c r="A278" s="8"/>
      <c r="B278" s="5" t="s">
        <v>118</v>
      </c>
      <c r="C278" s="7" t="s">
        <v>323</v>
      </c>
      <c r="D278" s="10"/>
      <c r="E278" s="10"/>
      <c r="F278" s="9"/>
      <c r="G278" s="9"/>
      <c r="H278" s="9"/>
      <c r="I278" s="9"/>
      <c r="J278" s="9"/>
    </row>
    <row r="279" spans="1:10" x14ac:dyDescent="0.25">
      <c r="A279" s="8"/>
      <c r="B279" s="5" t="s">
        <v>324</v>
      </c>
      <c r="C279" s="7" t="s">
        <v>108</v>
      </c>
      <c r="D279" s="10"/>
      <c r="E279" s="10"/>
      <c r="F279" s="10"/>
      <c r="G279" s="10"/>
      <c r="H279" s="9"/>
      <c r="I279" s="9"/>
      <c r="J279" s="9"/>
    </row>
    <row r="280" spans="1:10" x14ac:dyDescent="0.25">
      <c r="A280" s="8"/>
      <c r="B280" s="5" t="s">
        <v>325</v>
      </c>
      <c r="C280" s="7" t="s">
        <v>109</v>
      </c>
      <c r="D280" s="10"/>
      <c r="E280" s="10"/>
      <c r="F280" s="10"/>
      <c r="G280" s="10"/>
      <c r="H280" s="9"/>
      <c r="I280" s="9"/>
      <c r="J280" s="9"/>
    </row>
    <row r="281" spans="1:10" x14ac:dyDescent="0.25">
      <c r="A281" s="93" t="s">
        <v>159</v>
      </c>
      <c r="B281" s="94" t="s">
        <v>159</v>
      </c>
      <c r="C281" s="7" t="s">
        <v>110</v>
      </c>
      <c r="D281" s="10"/>
      <c r="E281" s="10"/>
      <c r="F281" s="10"/>
      <c r="G281" s="10"/>
      <c r="H281" s="24">
        <f>ABS(F281+G281)</f>
        <v>0</v>
      </c>
      <c r="I281" s="24">
        <f>H281*8%</f>
        <v>0</v>
      </c>
      <c r="J281" s="9"/>
    </row>
    <row r="282" spans="1:10" x14ac:dyDescent="0.25">
      <c r="A282" s="93" t="s">
        <v>183</v>
      </c>
      <c r="B282" s="94" t="s">
        <v>183</v>
      </c>
      <c r="C282" s="7" t="s">
        <v>129</v>
      </c>
      <c r="D282" s="9"/>
      <c r="E282" s="9"/>
      <c r="F282" s="9"/>
      <c r="G282" s="9"/>
      <c r="H282" s="9"/>
      <c r="I282" s="24">
        <f>I283+I284+I285+I286+I287</f>
        <v>0</v>
      </c>
      <c r="J282" s="9"/>
    </row>
    <row r="283" spans="1:10" x14ac:dyDescent="0.25">
      <c r="A283" s="4" t="s">
        <v>7</v>
      </c>
      <c r="B283" s="5" t="s">
        <v>185</v>
      </c>
      <c r="C283" s="7" t="s">
        <v>131</v>
      </c>
      <c r="D283" s="9"/>
      <c r="E283" s="9"/>
      <c r="F283" s="9"/>
      <c r="G283" s="9"/>
      <c r="H283" s="9"/>
      <c r="I283" s="10"/>
      <c r="J283" s="9"/>
    </row>
    <row r="284" spans="1:10" x14ac:dyDescent="0.25">
      <c r="A284" s="8"/>
      <c r="B284" s="5" t="s">
        <v>187</v>
      </c>
      <c r="C284" s="7" t="s">
        <v>133</v>
      </c>
      <c r="D284" s="9"/>
      <c r="E284" s="9"/>
      <c r="F284" s="9"/>
      <c r="G284" s="9"/>
      <c r="H284" s="9"/>
      <c r="I284" s="10"/>
      <c r="J284" s="9"/>
    </row>
    <row r="285" spans="1:10" x14ac:dyDescent="0.25">
      <c r="A285" s="8"/>
      <c r="B285" s="5" t="s">
        <v>189</v>
      </c>
      <c r="C285" s="7" t="s">
        <v>135</v>
      </c>
      <c r="D285" s="9"/>
      <c r="E285" s="9"/>
      <c r="F285" s="9"/>
      <c r="G285" s="9"/>
      <c r="H285" s="9"/>
      <c r="I285" s="10"/>
      <c r="J285" s="9"/>
    </row>
    <row r="286" spans="1:10" x14ac:dyDescent="0.25">
      <c r="A286" s="8"/>
      <c r="B286" s="5" t="s">
        <v>191</v>
      </c>
      <c r="C286" s="7" t="s">
        <v>326</v>
      </c>
      <c r="D286" s="9"/>
      <c r="E286" s="9"/>
      <c r="F286" s="9"/>
      <c r="G286" s="9"/>
      <c r="H286" s="9"/>
      <c r="I286" s="10"/>
      <c r="J286" s="9"/>
    </row>
    <row r="287" spans="1:10" x14ac:dyDescent="0.25">
      <c r="A287" s="8"/>
      <c r="B287" s="5" t="s">
        <v>193</v>
      </c>
      <c r="C287" s="7" t="s">
        <v>137</v>
      </c>
      <c r="D287" s="9"/>
      <c r="E287" s="9"/>
      <c r="F287" s="9"/>
      <c r="G287" s="9"/>
      <c r="H287" s="9"/>
      <c r="I287" s="10"/>
      <c r="J287" s="9"/>
    </row>
    <row r="289" spans="1:10" x14ac:dyDescent="0.25">
      <c r="A289" s="3" t="s">
        <v>96</v>
      </c>
      <c r="B289" t="s">
        <v>342</v>
      </c>
    </row>
    <row r="290" spans="1:10" x14ac:dyDescent="0.25">
      <c r="A290" s="95" t="s">
        <v>23</v>
      </c>
      <c r="B290" s="96" t="s">
        <v>23</v>
      </c>
      <c r="C290" s="97" t="s">
        <v>23</v>
      </c>
      <c r="D290" s="104" t="s">
        <v>101</v>
      </c>
      <c r="E290" s="105" t="s">
        <v>101</v>
      </c>
      <c r="F290" s="104" t="s">
        <v>102</v>
      </c>
      <c r="G290" s="104" t="s">
        <v>102</v>
      </c>
      <c r="H290" s="41" t="s">
        <v>103</v>
      </c>
      <c r="I290" s="41" t="s">
        <v>99</v>
      </c>
      <c r="J290" s="42" t="s">
        <v>100</v>
      </c>
    </row>
    <row r="291" spans="1:10" x14ac:dyDescent="0.25">
      <c r="A291" s="98" t="s">
        <v>23</v>
      </c>
      <c r="B291" s="99" t="s">
        <v>23</v>
      </c>
      <c r="C291" s="100" t="s">
        <v>23</v>
      </c>
      <c r="D291" s="41" t="s">
        <v>104</v>
      </c>
      <c r="E291" s="41" t="s">
        <v>105</v>
      </c>
      <c r="F291" s="41" t="s">
        <v>104</v>
      </c>
      <c r="G291" s="41" t="s">
        <v>105</v>
      </c>
      <c r="H291" s="44"/>
      <c r="I291" s="45"/>
      <c r="J291" s="45"/>
    </row>
    <row r="292" spans="1:10" x14ac:dyDescent="0.25">
      <c r="A292" s="101" t="s">
        <v>23</v>
      </c>
      <c r="B292" s="102" t="s">
        <v>23</v>
      </c>
      <c r="C292" s="103" t="s">
        <v>23</v>
      </c>
      <c r="D292" s="7" t="s">
        <v>106</v>
      </c>
      <c r="E292" s="7" t="s">
        <v>107</v>
      </c>
      <c r="F292" s="7" t="s">
        <v>108</v>
      </c>
      <c r="G292" s="7" t="s">
        <v>109</v>
      </c>
      <c r="H292" s="7" t="s">
        <v>110</v>
      </c>
      <c r="I292" s="7" t="s">
        <v>111</v>
      </c>
      <c r="J292" s="27" t="s">
        <v>112</v>
      </c>
    </row>
    <row r="293" spans="1:10" x14ac:dyDescent="0.25">
      <c r="A293" s="93" t="s">
        <v>321</v>
      </c>
      <c r="B293" s="94" t="s">
        <v>321</v>
      </c>
      <c r="C293" s="7" t="s">
        <v>106</v>
      </c>
      <c r="D293" s="9"/>
      <c r="E293" s="9"/>
      <c r="F293" s="9"/>
      <c r="G293" s="9"/>
      <c r="H293" s="17"/>
      <c r="I293" s="25">
        <f>I294+I299+I300</f>
        <v>0</v>
      </c>
      <c r="J293" s="25">
        <f>I293*12.5</f>
        <v>0</v>
      </c>
    </row>
    <row r="294" spans="1:10" x14ac:dyDescent="0.25">
      <c r="A294" s="93" t="s">
        <v>114</v>
      </c>
      <c r="B294" s="94" t="s">
        <v>114</v>
      </c>
      <c r="C294" s="7" t="s">
        <v>107</v>
      </c>
      <c r="D294" s="24">
        <f>D297+D298</f>
        <v>0</v>
      </c>
      <c r="E294" s="24">
        <f t="shared" ref="E294:G294" si="21">E297+E298</f>
        <v>0</v>
      </c>
      <c r="F294" s="24">
        <f t="shared" si="21"/>
        <v>0</v>
      </c>
      <c r="G294" s="24">
        <f t="shared" si="21"/>
        <v>0</v>
      </c>
      <c r="H294" s="24">
        <f>ABS(F294-G294)</f>
        <v>0</v>
      </c>
      <c r="I294" s="24">
        <f>H294*8%</f>
        <v>0</v>
      </c>
      <c r="J294" s="9"/>
    </row>
    <row r="295" spans="1:10" x14ac:dyDescent="0.25">
      <c r="A295" s="4" t="s">
        <v>7</v>
      </c>
      <c r="B295" s="5" t="s">
        <v>116</v>
      </c>
      <c r="C295" s="7" t="s">
        <v>322</v>
      </c>
      <c r="D295" s="10"/>
      <c r="E295" s="10"/>
      <c r="F295" s="9"/>
      <c r="G295" s="9"/>
      <c r="H295" s="9"/>
      <c r="I295" s="9"/>
      <c r="J295" s="9"/>
    </row>
    <row r="296" spans="1:10" x14ac:dyDescent="0.25">
      <c r="A296" s="8"/>
      <c r="B296" s="5" t="s">
        <v>118</v>
      </c>
      <c r="C296" s="7" t="s">
        <v>323</v>
      </c>
      <c r="D296" s="10"/>
      <c r="E296" s="10"/>
      <c r="F296" s="9"/>
      <c r="G296" s="9"/>
      <c r="H296" s="9"/>
      <c r="I296" s="9"/>
      <c r="J296" s="9"/>
    </row>
    <row r="297" spans="1:10" x14ac:dyDescent="0.25">
      <c r="A297" s="8"/>
      <c r="B297" s="5" t="s">
        <v>324</v>
      </c>
      <c r="C297" s="7" t="s">
        <v>108</v>
      </c>
      <c r="D297" s="10"/>
      <c r="E297" s="10"/>
      <c r="F297" s="10"/>
      <c r="G297" s="10"/>
      <c r="H297" s="9"/>
      <c r="I297" s="9"/>
      <c r="J297" s="9"/>
    </row>
    <row r="298" spans="1:10" x14ac:dyDescent="0.25">
      <c r="A298" s="8"/>
      <c r="B298" s="5" t="s">
        <v>325</v>
      </c>
      <c r="C298" s="7" t="s">
        <v>109</v>
      </c>
      <c r="D298" s="10"/>
      <c r="E298" s="10"/>
      <c r="F298" s="10"/>
      <c r="G298" s="10"/>
      <c r="H298" s="9"/>
      <c r="I298" s="9"/>
      <c r="J298" s="9"/>
    </row>
    <row r="299" spans="1:10" x14ac:dyDescent="0.25">
      <c r="A299" s="93" t="s">
        <v>159</v>
      </c>
      <c r="B299" s="94" t="s">
        <v>159</v>
      </c>
      <c r="C299" s="7" t="s">
        <v>110</v>
      </c>
      <c r="D299" s="10"/>
      <c r="E299" s="10"/>
      <c r="F299" s="10"/>
      <c r="G299" s="10"/>
      <c r="H299" s="24">
        <f>ABS(F299+G299)</f>
        <v>0</v>
      </c>
      <c r="I299" s="24">
        <f>H299*8%</f>
        <v>0</v>
      </c>
      <c r="J299" s="9"/>
    </row>
    <row r="300" spans="1:10" x14ac:dyDescent="0.25">
      <c r="A300" s="93" t="s">
        <v>183</v>
      </c>
      <c r="B300" s="94" t="s">
        <v>183</v>
      </c>
      <c r="C300" s="7" t="s">
        <v>129</v>
      </c>
      <c r="D300" s="9"/>
      <c r="E300" s="9"/>
      <c r="F300" s="9"/>
      <c r="G300" s="9"/>
      <c r="H300" s="9"/>
      <c r="I300" s="24">
        <f>I301+I302+I303+I304+I305</f>
        <v>0</v>
      </c>
      <c r="J300" s="9"/>
    </row>
    <row r="301" spans="1:10" x14ac:dyDescent="0.25">
      <c r="A301" s="4" t="s">
        <v>7</v>
      </c>
      <c r="B301" s="5" t="s">
        <v>185</v>
      </c>
      <c r="C301" s="7" t="s">
        <v>131</v>
      </c>
      <c r="D301" s="9"/>
      <c r="E301" s="9"/>
      <c r="F301" s="9"/>
      <c r="G301" s="9"/>
      <c r="H301" s="9"/>
      <c r="I301" s="10"/>
      <c r="J301" s="9"/>
    </row>
    <row r="302" spans="1:10" x14ac:dyDescent="0.25">
      <c r="A302" s="8"/>
      <c r="B302" s="5" t="s">
        <v>187</v>
      </c>
      <c r="C302" s="7" t="s">
        <v>133</v>
      </c>
      <c r="D302" s="9"/>
      <c r="E302" s="9"/>
      <c r="F302" s="9"/>
      <c r="G302" s="9"/>
      <c r="H302" s="9"/>
      <c r="I302" s="10"/>
      <c r="J302" s="9"/>
    </row>
    <row r="303" spans="1:10" x14ac:dyDescent="0.25">
      <c r="A303" s="8"/>
      <c r="B303" s="5" t="s">
        <v>189</v>
      </c>
      <c r="C303" s="7" t="s">
        <v>135</v>
      </c>
      <c r="D303" s="9"/>
      <c r="E303" s="9"/>
      <c r="F303" s="9"/>
      <c r="G303" s="9"/>
      <c r="H303" s="9"/>
      <c r="I303" s="10"/>
      <c r="J303" s="9"/>
    </row>
    <row r="304" spans="1:10" x14ac:dyDescent="0.25">
      <c r="A304" s="8"/>
      <c r="B304" s="5" t="s">
        <v>191</v>
      </c>
      <c r="C304" s="7" t="s">
        <v>326</v>
      </c>
      <c r="D304" s="9"/>
      <c r="E304" s="9"/>
      <c r="F304" s="9"/>
      <c r="G304" s="9"/>
      <c r="H304" s="9"/>
      <c r="I304" s="10"/>
      <c r="J304" s="9"/>
    </row>
    <row r="305" spans="1:10" x14ac:dyDescent="0.25">
      <c r="A305" s="8"/>
      <c r="B305" s="5" t="s">
        <v>193</v>
      </c>
      <c r="C305" s="7" t="s">
        <v>137</v>
      </c>
      <c r="D305" s="9"/>
      <c r="E305" s="9"/>
      <c r="F305" s="9"/>
      <c r="G305" s="9"/>
      <c r="H305" s="9"/>
      <c r="I305" s="10"/>
      <c r="J305" s="9"/>
    </row>
    <row r="307" spans="1:10" x14ac:dyDescent="0.25">
      <c r="A307" s="3" t="s">
        <v>96</v>
      </c>
      <c r="B307" t="s">
        <v>343</v>
      </c>
    </row>
    <row r="308" spans="1:10" x14ac:dyDescent="0.25">
      <c r="A308" s="95" t="s">
        <v>23</v>
      </c>
      <c r="B308" s="96" t="s">
        <v>23</v>
      </c>
      <c r="C308" s="113" t="s">
        <v>23</v>
      </c>
      <c r="D308" s="104" t="s">
        <v>101</v>
      </c>
      <c r="E308" s="105" t="s">
        <v>101</v>
      </c>
      <c r="F308" s="104" t="s">
        <v>102</v>
      </c>
      <c r="G308" s="104" t="s">
        <v>102</v>
      </c>
      <c r="H308" s="41" t="s">
        <v>103</v>
      </c>
      <c r="I308" s="41" t="s">
        <v>99</v>
      </c>
      <c r="J308" s="42" t="s">
        <v>100</v>
      </c>
    </row>
    <row r="309" spans="1:10" x14ac:dyDescent="0.25">
      <c r="A309" s="98" t="s">
        <v>23</v>
      </c>
      <c r="B309" s="99" t="s">
        <v>23</v>
      </c>
      <c r="C309" s="114" t="s">
        <v>23</v>
      </c>
      <c r="D309" s="20" t="s">
        <v>104</v>
      </c>
      <c r="E309" s="20" t="s">
        <v>105</v>
      </c>
      <c r="F309" s="20" t="s">
        <v>104</v>
      </c>
      <c r="G309" s="20" t="s">
        <v>105</v>
      </c>
      <c r="H309" s="43"/>
      <c r="I309" s="48"/>
      <c r="J309" s="48"/>
    </row>
    <row r="310" spans="1:10" x14ac:dyDescent="0.25">
      <c r="A310" s="101" t="s">
        <v>23</v>
      </c>
      <c r="B310" s="102" t="s">
        <v>23</v>
      </c>
      <c r="C310" s="103" t="s">
        <v>23</v>
      </c>
      <c r="D310" s="7" t="s">
        <v>106</v>
      </c>
      <c r="E310" s="7" t="s">
        <v>107</v>
      </c>
      <c r="F310" s="7" t="s">
        <v>108</v>
      </c>
      <c r="G310" s="7" t="s">
        <v>109</v>
      </c>
      <c r="H310" s="7" t="s">
        <v>110</v>
      </c>
      <c r="I310" s="7" t="s">
        <v>111</v>
      </c>
      <c r="J310" s="27" t="s">
        <v>112</v>
      </c>
    </row>
    <row r="311" spans="1:10" x14ac:dyDescent="0.25">
      <c r="A311" s="93" t="s">
        <v>321</v>
      </c>
      <c r="B311" s="94" t="s">
        <v>321</v>
      </c>
      <c r="C311" s="7" t="s">
        <v>106</v>
      </c>
      <c r="D311" s="9"/>
      <c r="E311" s="9"/>
      <c r="F311" s="9"/>
      <c r="G311" s="9"/>
      <c r="H311" s="17"/>
      <c r="I311" s="25">
        <f>I312+I317+I318</f>
        <v>0</v>
      </c>
      <c r="J311" s="25">
        <f>I311*12.5</f>
        <v>0</v>
      </c>
    </row>
    <row r="312" spans="1:10" x14ac:dyDescent="0.25">
      <c r="A312" s="93" t="s">
        <v>114</v>
      </c>
      <c r="B312" s="94" t="s">
        <v>114</v>
      </c>
      <c r="C312" s="7" t="s">
        <v>107</v>
      </c>
      <c r="D312" s="24">
        <f>D315+D316</f>
        <v>0</v>
      </c>
      <c r="E312" s="24">
        <f t="shared" ref="E312" si="22">E315+E316</f>
        <v>0</v>
      </c>
      <c r="F312" s="24">
        <f>F315+F316</f>
        <v>0</v>
      </c>
      <c r="G312" s="24">
        <f>G315+G316</f>
        <v>0</v>
      </c>
      <c r="H312" s="24">
        <f>ABS(F312-G312)</f>
        <v>0</v>
      </c>
      <c r="I312" s="24">
        <f>H312*8%</f>
        <v>0</v>
      </c>
      <c r="J312" s="9"/>
    </row>
    <row r="313" spans="1:10" x14ac:dyDescent="0.25">
      <c r="A313" s="4" t="s">
        <v>7</v>
      </c>
      <c r="B313" s="5" t="s">
        <v>116</v>
      </c>
      <c r="C313" s="7" t="s">
        <v>322</v>
      </c>
      <c r="D313" s="10"/>
      <c r="E313" s="10"/>
      <c r="F313" s="9"/>
      <c r="G313" s="9"/>
      <c r="H313" s="9"/>
      <c r="I313" s="9"/>
      <c r="J313" s="9"/>
    </row>
    <row r="314" spans="1:10" x14ac:dyDescent="0.25">
      <c r="A314" s="8"/>
      <c r="B314" s="5" t="s">
        <v>118</v>
      </c>
      <c r="C314" s="7" t="s">
        <v>323</v>
      </c>
      <c r="D314" s="10"/>
      <c r="E314" s="10"/>
      <c r="F314" s="9"/>
      <c r="G314" s="9"/>
      <c r="H314" s="9"/>
      <c r="I314" s="9"/>
      <c r="J314" s="9"/>
    </row>
    <row r="315" spans="1:10" x14ac:dyDescent="0.25">
      <c r="A315" s="8"/>
      <c r="B315" s="5" t="s">
        <v>324</v>
      </c>
      <c r="C315" s="7" t="s">
        <v>108</v>
      </c>
      <c r="D315" s="10"/>
      <c r="E315" s="10"/>
      <c r="F315" s="10"/>
      <c r="G315" s="10"/>
      <c r="H315" s="9"/>
      <c r="I315" s="9"/>
      <c r="J315" s="9"/>
    </row>
    <row r="316" spans="1:10" x14ac:dyDescent="0.25">
      <c r="A316" s="8"/>
      <c r="B316" s="5" t="s">
        <v>325</v>
      </c>
      <c r="C316" s="7" t="s">
        <v>109</v>
      </c>
      <c r="D316" s="10"/>
      <c r="E316" s="10"/>
      <c r="F316" s="10"/>
      <c r="G316" s="10"/>
      <c r="H316" s="9"/>
      <c r="I316" s="9"/>
      <c r="J316" s="9"/>
    </row>
    <row r="317" spans="1:10" x14ac:dyDescent="0.25">
      <c r="A317" s="93" t="s">
        <v>159</v>
      </c>
      <c r="B317" s="94" t="s">
        <v>159</v>
      </c>
      <c r="C317" s="7" t="s">
        <v>110</v>
      </c>
      <c r="D317" s="10"/>
      <c r="E317" s="10"/>
      <c r="F317" s="10"/>
      <c r="G317" s="10"/>
      <c r="H317" s="24">
        <f>ABS(F317+G317)</f>
        <v>0</v>
      </c>
      <c r="I317" s="24">
        <f>H317*8%</f>
        <v>0</v>
      </c>
      <c r="J317" s="9"/>
    </row>
    <row r="318" spans="1:10" x14ac:dyDescent="0.25">
      <c r="A318" s="93" t="s">
        <v>183</v>
      </c>
      <c r="B318" s="94" t="s">
        <v>183</v>
      </c>
      <c r="C318" s="7" t="s">
        <v>129</v>
      </c>
      <c r="D318" s="9"/>
      <c r="E318" s="9"/>
      <c r="F318" s="9"/>
      <c r="G318" s="9"/>
      <c r="H318" s="9"/>
      <c r="I318" s="24">
        <f>I319+I320+I321+I322+I323</f>
        <v>0</v>
      </c>
      <c r="J318" s="9"/>
    </row>
    <row r="319" spans="1:10" x14ac:dyDescent="0.25">
      <c r="A319" s="4" t="s">
        <v>7</v>
      </c>
      <c r="B319" s="5" t="s">
        <v>185</v>
      </c>
      <c r="C319" s="7" t="s">
        <v>131</v>
      </c>
      <c r="D319" s="9"/>
      <c r="E319" s="9"/>
      <c r="F319" s="9"/>
      <c r="G319" s="9"/>
      <c r="H319" s="9"/>
      <c r="I319" s="10"/>
      <c r="J319" s="9"/>
    </row>
    <row r="320" spans="1:10" x14ac:dyDescent="0.25">
      <c r="A320" s="8"/>
      <c r="B320" s="5" t="s">
        <v>187</v>
      </c>
      <c r="C320" s="7" t="s">
        <v>133</v>
      </c>
      <c r="D320" s="9"/>
      <c r="E320" s="9"/>
      <c r="F320" s="9"/>
      <c r="G320" s="9"/>
      <c r="H320" s="9"/>
      <c r="I320" s="10"/>
      <c r="J320" s="9"/>
    </row>
    <row r="321" spans="1:10" x14ac:dyDescent="0.25">
      <c r="A321" s="8"/>
      <c r="B321" s="5" t="s">
        <v>189</v>
      </c>
      <c r="C321" s="7" t="s">
        <v>135</v>
      </c>
      <c r="D321" s="9"/>
      <c r="E321" s="9"/>
      <c r="F321" s="9"/>
      <c r="G321" s="9"/>
      <c r="H321" s="9"/>
      <c r="I321" s="10"/>
      <c r="J321" s="9"/>
    </row>
    <row r="322" spans="1:10" x14ac:dyDescent="0.25">
      <c r="A322" s="8"/>
      <c r="B322" s="5" t="s">
        <v>191</v>
      </c>
      <c r="C322" s="7" t="s">
        <v>326</v>
      </c>
      <c r="D322" s="9"/>
      <c r="E322" s="9"/>
      <c r="F322" s="9"/>
      <c r="G322" s="9"/>
      <c r="H322" s="9"/>
      <c r="I322" s="10"/>
      <c r="J322" s="9"/>
    </row>
    <row r="323" spans="1:10" x14ac:dyDescent="0.25">
      <c r="A323" s="8"/>
      <c r="B323" s="5" t="s">
        <v>193</v>
      </c>
      <c r="C323" s="7" t="s">
        <v>137</v>
      </c>
      <c r="D323" s="9"/>
      <c r="E323" s="9"/>
      <c r="F323" s="9"/>
      <c r="G323" s="9"/>
      <c r="H323" s="9"/>
      <c r="I323" s="10"/>
      <c r="J323" s="9"/>
    </row>
    <row r="325" spans="1:10" x14ac:dyDescent="0.25">
      <c r="A325" s="3" t="s">
        <v>96</v>
      </c>
      <c r="B325" t="s">
        <v>344</v>
      </c>
    </row>
    <row r="326" spans="1:10" x14ac:dyDescent="0.25">
      <c r="A326" s="95" t="s">
        <v>23</v>
      </c>
      <c r="B326" s="96" t="s">
        <v>23</v>
      </c>
      <c r="C326" s="113" t="s">
        <v>23</v>
      </c>
      <c r="D326" s="104" t="s">
        <v>101</v>
      </c>
      <c r="E326" s="105" t="s">
        <v>101</v>
      </c>
      <c r="F326" s="104" t="s">
        <v>102</v>
      </c>
      <c r="G326" s="104" t="s">
        <v>102</v>
      </c>
      <c r="H326" s="41" t="s">
        <v>103</v>
      </c>
      <c r="I326" s="41" t="s">
        <v>99</v>
      </c>
      <c r="J326" s="42" t="s">
        <v>100</v>
      </c>
    </row>
    <row r="327" spans="1:10" x14ac:dyDescent="0.25">
      <c r="A327" s="98" t="s">
        <v>23</v>
      </c>
      <c r="B327" s="99" t="s">
        <v>23</v>
      </c>
      <c r="C327" s="114" t="s">
        <v>23</v>
      </c>
      <c r="D327" s="20" t="s">
        <v>104</v>
      </c>
      <c r="E327" s="20" t="s">
        <v>105</v>
      </c>
      <c r="F327" s="20" t="s">
        <v>104</v>
      </c>
      <c r="G327" s="20" t="s">
        <v>105</v>
      </c>
      <c r="H327" s="43"/>
      <c r="I327" s="48"/>
      <c r="J327" s="48"/>
    </row>
    <row r="328" spans="1:10" x14ac:dyDescent="0.25">
      <c r="A328" s="101" t="s">
        <v>23</v>
      </c>
      <c r="B328" s="102" t="s">
        <v>23</v>
      </c>
      <c r="C328" s="103" t="s">
        <v>23</v>
      </c>
      <c r="D328" s="7" t="s">
        <v>106</v>
      </c>
      <c r="E328" s="7" t="s">
        <v>107</v>
      </c>
      <c r="F328" s="7" t="s">
        <v>108</v>
      </c>
      <c r="G328" s="7" t="s">
        <v>109</v>
      </c>
      <c r="H328" s="7" t="s">
        <v>110</v>
      </c>
      <c r="I328" s="7" t="s">
        <v>111</v>
      </c>
      <c r="J328" s="27" t="s">
        <v>112</v>
      </c>
    </row>
    <row r="329" spans="1:10" x14ac:dyDescent="0.25">
      <c r="A329" s="93" t="s">
        <v>321</v>
      </c>
      <c r="B329" s="94" t="s">
        <v>321</v>
      </c>
      <c r="C329" s="7" t="s">
        <v>106</v>
      </c>
      <c r="D329" s="9"/>
      <c r="E329" s="9"/>
      <c r="F329" s="9"/>
      <c r="G329" s="28"/>
      <c r="H329" s="9"/>
      <c r="I329" s="51">
        <f>I330+I335+I336</f>
        <v>0</v>
      </c>
      <c r="J329" s="52">
        <f>I329*12.5</f>
        <v>0</v>
      </c>
    </row>
    <row r="330" spans="1:10" x14ac:dyDescent="0.25">
      <c r="A330" s="93" t="s">
        <v>114</v>
      </c>
      <c r="B330" s="94" t="s">
        <v>114</v>
      </c>
      <c r="C330" s="7" t="s">
        <v>107</v>
      </c>
      <c r="D330" s="24">
        <f>D333+D334</f>
        <v>0</v>
      </c>
      <c r="E330" s="24">
        <f t="shared" ref="E330:G330" si="23">E333+E334</f>
        <v>0</v>
      </c>
      <c r="F330" s="24">
        <f t="shared" si="23"/>
        <v>0</v>
      </c>
      <c r="G330" s="24">
        <f t="shared" si="23"/>
        <v>0</v>
      </c>
      <c r="H330" s="24">
        <f>ABS(F330-G330)</f>
        <v>0</v>
      </c>
      <c r="I330" s="25">
        <f>H330*8%</f>
        <v>0</v>
      </c>
      <c r="J330" s="17"/>
    </row>
    <row r="331" spans="1:10" x14ac:dyDescent="0.25">
      <c r="A331" s="4" t="s">
        <v>7</v>
      </c>
      <c r="B331" s="5" t="s">
        <v>116</v>
      </c>
      <c r="C331" s="7" t="s">
        <v>322</v>
      </c>
      <c r="D331" s="10"/>
      <c r="E331" s="10"/>
      <c r="F331" s="9"/>
      <c r="G331" s="9"/>
      <c r="H331" s="9"/>
      <c r="I331" s="9"/>
      <c r="J331" s="9"/>
    </row>
    <row r="332" spans="1:10" x14ac:dyDescent="0.25">
      <c r="A332" s="8"/>
      <c r="B332" s="5" t="s">
        <v>118</v>
      </c>
      <c r="C332" s="7" t="s">
        <v>323</v>
      </c>
      <c r="D332" s="10"/>
      <c r="E332" s="10"/>
      <c r="F332" s="9"/>
      <c r="G332" s="9"/>
      <c r="H332" s="9"/>
      <c r="I332" s="9"/>
      <c r="J332" s="9"/>
    </row>
    <row r="333" spans="1:10" x14ac:dyDescent="0.25">
      <c r="A333" s="8"/>
      <c r="B333" s="5" t="s">
        <v>324</v>
      </c>
      <c r="C333" s="7" t="s">
        <v>108</v>
      </c>
      <c r="D333" s="10"/>
      <c r="E333" s="10"/>
      <c r="F333" s="10"/>
      <c r="G333" s="10"/>
      <c r="H333" s="9"/>
      <c r="I333" s="9"/>
      <c r="J333" s="9"/>
    </row>
    <row r="334" spans="1:10" x14ac:dyDescent="0.25">
      <c r="A334" s="8"/>
      <c r="B334" s="5" t="s">
        <v>325</v>
      </c>
      <c r="C334" s="7" t="s">
        <v>109</v>
      </c>
      <c r="D334" s="10"/>
      <c r="E334" s="10"/>
      <c r="F334" s="10"/>
      <c r="G334" s="10"/>
      <c r="H334" s="9"/>
      <c r="I334" s="9"/>
      <c r="J334" s="9"/>
    </row>
    <row r="335" spans="1:10" x14ac:dyDescent="0.25">
      <c r="A335" s="93" t="s">
        <v>159</v>
      </c>
      <c r="B335" s="94" t="s">
        <v>159</v>
      </c>
      <c r="C335" s="7" t="s">
        <v>110</v>
      </c>
      <c r="D335" s="10"/>
      <c r="E335" s="10"/>
      <c r="F335" s="10"/>
      <c r="G335" s="10"/>
      <c r="H335" s="24">
        <f>ABS(F335+G335)</f>
        <v>0</v>
      </c>
      <c r="I335" s="24">
        <f>H335*8%</f>
        <v>0</v>
      </c>
      <c r="J335" s="9"/>
    </row>
    <row r="336" spans="1:10" x14ac:dyDescent="0.25">
      <c r="A336" s="93" t="s">
        <v>183</v>
      </c>
      <c r="B336" s="94" t="s">
        <v>183</v>
      </c>
      <c r="C336" s="7" t="s">
        <v>129</v>
      </c>
      <c r="D336" s="9"/>
      <c r="E336" s="9"/>
      <c r="F336" s="9"/>
      <c r="G336" s="9"/>
      <c r="H336" s="9"/>
      <c r="I336" s="24">
        <f>I337+I338+I339+I340+I341</f>
        <v>0</v>
      </c>
      <c r="J336" s="9"/>
    </row>
    <row r="337" spans="1:10" x14ac:dyDescent="0.25">
      <c r="A337" s="4" t="s">
        <v>7</v>
      </c>
      <c r="B337" s="5" t="s">
        <v>185</v>
      </c>
      <c r="C337" s="7" t="s">
        <v>131</v>
      </c>
      <c r="D337" s="9"/>
      <c r="E337" s="9"/>
      <c r="F337" s="9"/>
      <c r="G337" s="9"/>
      <c r="H337" s="9"/>
      <c r="I337" s="10"/>
      <c r="J337" s="9"/>
    </row>
    <row r="338" spans="1:10" x14ac:dyDescent="0.25">
      <c r="A338" s="8"/>
      <c r="B338" s="5" t="s">
        <v>187</v>
      </c>
      <c r="C338" s="7" t="s">
        <v>133</v>
      </c>
      <c r="D338" s="9"/>
      <c r="E338" s="9"/>
      <c r="F338" s="9"/>
      <c r="G338" s="9"/>
      <c r="H338" s="9"/>
      <c r="I338" s="10"/>
      <c r="J338" s="9"/>
    </row>
    <row r="339" spans="1:10" x14ac:dyDescent="0.25">
      <c r="A339" s="8"/>
      <c r="B339" s="5" t="s">
        <v>189</v>
      </c>
      <c r="C339" s="7" t="s">
        <v>135</v>
      </c>
      <c r="D339" s="9"/>
      <c r="E339" s="9"/>
      <c r="F339" s="9"/>
      <c r="G339" s="9"/>
      <c r="H339" s="9"/>
      <c r="I339" s="10"/>
      <c r="J339" s="9"/>
    </row>
    <row r="340" spans="1:10" x14ac:dyDescent="0.25">
      <c r="A340" s="8"/>
      <c r="B340" s="5" t="s">
        <v>191</v>
      </c>
      <c r="C340" s="7" t="s">
        <v>326</v>
      </c>
      <c r="D340" s="9"/>
      <c r="E340" s="9"/>
      <c r="F340" s="9"/>
      <c r="G340" s="9"/>
      <c r="H340" s="9"/>
      <c r="I340" s="10"/>
      <c r="J340" s="9"/>
    </row>
    <row r="341" spans="1:10" x14ac:dyDescent="0.25">
      <c r="A341" s="8"/>
      <c r="B341" s="5" t="s">
        <v>193</v>
      </c>
      <c r="C341" s="7" t="s">
        <v>137</v>
      </c>
      <c r="D341" s="9"/>
      <c r="E341" s="9"/>
      <c r="F341" s="9"/>
      <c r="G341" s="9"/>
      <c r="H341" s="9"/>
      <c r="I341" s="10"/>
      <c r="J341" s="9"/>
    </row>
    <row r="343" spans="1:10" x14ac:dyDescent="0.25">
      <c r="A343" s="3" t="s">
        <v>96</v>
      </c>
      <c r="B343" t="s">
        <v>345</v>
      </c>
    </row>
    <row r="344" spans="1:10" x14ac:dyDescent="0.25">
      <c r="A344" s="95" t="s">
        <v>23</v>
      </c>
      <c r="B344" s="96" t="s">
        <v>23</v>
      </c>
      <c r="C344" s="113" t="s">
        <v>23</v>
      </c>
      <c r="D344" s="104" t="s">
        <v>101</v>
      </c>
      <c r="E344" s="105" t="s">
        <v>101</v>
      </c>
      <c r="F344" s="104" t="s">
        <v>102</v>
      </c>
      <c r="G344" s="104" t="s">
        <v>102</v>
      </c>
      <c r="H344" s="41" t="s">
        <v>103</v>
      </c>
      <c r="I344" s="41" t="s">
        <v>99</v>
      </c>
      <c r="J344" s="42" t="s">
        <v>100</v>
      </c>
    </row>
    <row r="345" spans="1:10" x14ac:dyDescent="0.25">
      <c r="A345" s="98" t="s">
        <v>23</v>
      </c>
      <c r="B345" s="99" t="s">
        <v>23</v>
      </c>
      <c r="C345" s="114" t="s">
        <v>23</v>
      </c>
      <c r="D345" s="20" t="s">
        <v>104</v>
      </c>
      <c r="E345" s="20" t="s">
        <v>105</v>
      </c>
      <c r="F345" s="20" t="s">
        <v>104</v>
      </c>
      <c r="G345" s="20" t="s">
        <v>105</v>
      </c>
      <c r="H345" s="43"/>
      <c r="I345" s="48"/>
      <c r="J345" s="48"/>
    </row>
    <row r="346" spans="1:10" x14ac:dyDescent="0.25">
      <c r="A346" s="101" t="s">
        <v>23</v>
      </c>
      <c r="B346" s="102" t="s">
        <v>23</v>
      </c>
      <c r="C346" s="103" t="s">
        <v>23</v>
      </c>
      <c r="D346" s="7" t="s">
        <v>106</v>
      </c>
      <c r="E346" s="7" t="s">
        <v>107</v>
      </c>
      <c r="F346" s="7" t="s">
        <v>108</v>
      </c>
      <c r="G346" s="7" t="s">
        <v>109</v>
      </c>
      <c r="H346" s="7" t="s">
        <v>110</v>
      </c>
      <c r="I346" s="7" t="s">
        <v>111</v>
      </c>
      <c r="J346" s="27" t="s">
        <v>112</v>
      </c>
    </row>
    <row r="347" spans="1:10" x14ac:dyDescent="0.25">
      <c r="A347" s="93" t="s">
        <v>321</v>
      </c>
      <c r="B347" s="94" t="s">
        <v>321</v>
      </c>
      <c r="C347" s="7" t="s">
        <v>106</v>
      </c>
      <c r="D347" s="9"/>
      <c r="E347" s="9"/>
      <c r="F347" s="9"/>
      <c r="G347" s="9"/>
      <c r="H347" s="17"/>
      <c r="I347" s="25">
        <f>I348+I353+I354</f>
        <v>0</v>
      </c>
      <c r="J347" s="25">
        <f>I347*12.5</f>
        <v>0</v>
      </c>
    </row>
    <row r="348" spans="1:10" x14ac:dyDescent="0.25">
      <c r="A348" s="93" t="s">
        <v>114</v>
      </c>
      <c r="B348" s="94" t="s">
        <v>114</v>
      </c>
      <c r="C348" s="7" t="s">
        <v>107</v>
      </c>
      <c r="D348" s="24">
        <f>D351+D352</f>
        <v>0</v>
      </c>
      <c r="E348" s="24">
        <f t="shared" ref="E348:G348" si="24">E351+E352</f>
        <v>0</v>
      </c>
      <c r="F348" s="24">
        <f t="shared" si="24"/>
        <v>0</v>
      </c>
      <c r="G348" s="24">
        <f t="shared" si="24"/>
        <v>0</v>
      </c>
      <c r="H348" s="24">
        <f>ABS(F348-G348)</f>
        <v>0</v>
      </c>
      <c r="I348" s="24">
        <f>H348*8%</f>
        <v>0</v>
      </c>
      <c r="J348" s="9"/>
    </row>
    <row r="349" spans="1:10" x14ac:dyDescent="0.25">
      <c r="A349" s="4" t="s">
        <v>7</v>
      </c>
      <c r="B349" s="5" t="s">
        <v>116</v>
      </c>
      <c r="C349" s="7" t="s">
        <v>322</v>
      </c>
      <c r="D349" s="10"/>
      <c r="E349" s="10"/>
      <c r="F349" s="9"/>
      <c r="G349" s="9"/>
      <c r="H349" s="9"/>
      <c r="I349" s="9"/>
      <c r="J349" s="9"/>
    </row>
    <row r="350" spans="1:10" x14ac:dyDescent="0.25">
      <c r="A350" s="8"/>
      <c r="B350" s="5" t="s">
        <v>118</v>
      </c>
      <c r="C350" s="7" t="s">
        <v>323</v>
      </c>
      <c r="D350" s="10"/>
      <c r="E350" s="10"/>
      <c r="F350" s="9"/>
      <c r="G350" s="9"/>
      <c r="H350" s="9"/>
      <c r="I350" s="9"/>
      <c r="J350" s="9"/>
    </row>
    <row r="351" spans="1:10" x14ac:dyDescent="0.25">
      <c r="A351" s="8"/>
      <c r="B351" s="5" t="s">
        <v>324</v>
      </c>
      <c r="C351" s="7" t="s">
        <v>108</v>
      </c>
      <c r="D351" s="10"/>
      <c r="E351" s="10"/>
      <c r="F351" s="10"/>
      <c r="G351" s="10"/>
      <c r="H351" s="9"/>
      <c r="I351" s="9"/>
      <c r="J351" s="9"/>
    </row>
    <row r="352" spans="1:10" x14ac:dyDescent="0.25">
      <c r="A352" s="8"/>
      <c r="B352" s="5" t="s">
        <v>325</v>
      </c>
      <c r="C352" s="7" t="s">
        <v>109</v>
      </c>
      <c r="D352" s="10"/>
      <c r="E352" s="10"/>
      <c r="F352" s="10"/>
      <c r="G352" s="10"/>
      <c r="H352" s="9"/>
      <c r="I352" s="9"/>
      <c r="J352" s="9"/>
    </row>
    <row r="353" spans="1:10" x14ac:dyDescent="0.25">
      <c r="A353" s="93" t="s">
        <v>159</v>
      </c>
      <c r="B353" s="94" t="s">
        <v>159</v>
      </c>
      <c r="C353" s="7" t="s">
        <v>110</v>
      </c>
      <c r="D353" s="10"/>
      <c r="E353" s="10"/>
      <c r="F353" s="10"/>
      <c r="G353" s="10"/>
      <c r="H353" s="24">
        <f>ABS(F353+G353)</f>
        <v>0</v>
      </c>
      <c r="I353" s="24">
        <f>H353*8%</f>
        <v>0</v>
      </c>
      <c r="J353" s="9"/>
    </row>
    <row r="354" spans="1:10" x14ac:dyDescent="0.25">
      <c r="A354" s="93" t="s">
        <v>183</v>
      </c>
      <c r="B354" s="94" t="s">
        <v>183</v>
      </c>
      <c r="C354" s="7" t="s">
        <v>129</v>
      </c>
      <c r="D354" s="9"/>
      <c r="E354" s="9"/>
      <c r="F354" s="9"/>
      <c r="G354" s="9"/>
      <c r="H354" s="9"/>
      <c r="I354" s="24">
        <f>I355+I356+I357+I358+I359</f>
        <v>0</v>
      </c>
      <c r="J354" s="9"/>
    </row>
    <row r="355" spans="1:10" x14ac:dyDescent="0.25">
      <c r="A355" s="4" t="s">
        <v>7</v>
      </c>
      <c r="B355" s="5" t="s">
        <v>185</v>
      </c>
      <c r="C355" s="7" t="s">
        <v>131</v>
      </c>
      <c r="D355" s="9"/>
      <c r="E355" s="9"/>
      <c r="F355" s="9"/>
      <c r="G355" s="9"/>
      <c r="H355" s="9"/>
      <c r="I355" s="10"/>
      <c r="J355" s="9"/>
    </row>
    <row r="356" spans="1:10" x14ac:dyDescent="0.25">
      <c r="A356" s="8"/>
      <c r="B356" s="5" t="s">
        <v>187</v>
      </c>
      <c r="C356" s="7" t="s">
        <v>133</v>
      </c>
      <c r="D356" s="9"/>
      <c r="E356" s="9"/>
      <c r="F356" s="9"/>
      <c r="G356" s="9"/>
      <c r="H356" s="9"/>
      <c r="I356" s="10"/>
      <c r="J356" s="9"/>
    </row>
    <row r="357" spans="1:10" x14ac:dyDescent="0.25">
      <c r="A357" s="8"/>
      <c r="B357" s="5" t="s">
        <v>189</v>
      </c>
      <c r="C357" s="7" t="s">
        <v>135</v>
      </c>
      <c r="D357" s="9"/>
      <c r="E357" s="9"/>
      <c r="F357" s="9"/>
      <c r="G357" s="9"/>
      <c r="H357" s="9"/>
      <c r="I357" s="10"/>
      <c r="J357" s="9"/>
    </row>
    <row r="358" spans="1:10" x14ac:dyDescent="0.25">
      <c r="A358" s="8"/>
      <c r="B358" s="5" t="s">
        <v>191</v>
      </c>
      <c r="C358" s="7" t="s">
        <v>326</v>
      </c>
      <c r="D358" s="9"/>
      <c r="E358" s="9"/>
      <c r="F358" s="9"/>
      <c r="G358" s="9"/>
      <c r="H358" s="9"/>
      <c r="I358" s="10"/>
      <c r="J358" s="9"/>
    </row>
    <row r="359" spans="1:10" x14ac:dyDescent="0.25">
      <c r="A359" s="8"/>
      <c r="B359" s="5" t="s">
        <v>193</v>
      </c>
      <c r="C359" s="7" t="s">
        <v>137</v>
      </c>
      <c r="D359" s="9"/>
      <c r="E359" s="9"/>
      <c r="F359" s="9"/>
      <c r="G359" s="9"/>
      <c r="H359" s="9"/>
      <c r="I359" s="10"/>
      <c r="J359" s="9"/>
    </row>
    <row r="361" spans="1:10" x14ac:dyDescent="0.25">
      <c r="A361" s="3" t="s">
        <v>96</v>
      </c>
      <c r="B361" t="s">
        <v>346</v>
      </c>
    </row>
    <row r="362" spans="1:10" x14ac:dyDescent="0.25">
      <c r="A362" s="95" t="s">
        <v>23</v>
      </c>
      <c r="B362" s="96" t="s">
        <v>23</v>
      </c>
      <c r="C362" s="113" t="s">
        <v>23</v>
      </c>
      <c r="D362" s="104" t="s">
        <v>101</v>
      </c>
      <c r="E362" s="105" t="s">
        <v>101</v>
      </c>
      <c r="F362" s="104" t="s">
        <v>102</v>
      </c>
      <c r="G362" s="104" t="s">
        <v>102</v>
      </c>
      <c r="H362" s="42" t="s">
        <v>103</v>
      </c>
      <c r="I362" s="41" t="s">
        <v>99</v>
      </c>
      <c r="J362" s="42" t="s">
        <v>100</v>
      </c>
    </row>
    <row r="363" spans="1:10" x14ac:dyDescent="0.25">
      <c r="A363" s="98" t="s">
        <v>23</v>
      </c>
      <c r="B363" s="99" t="s">
        <v>23</v>
      </c>
      <c r="C363" s="114" t="s">
        <v>23</v>
      </c>
      <c r="D363" s="20" t="s">
        <v>104</v>
      </c>
      <c r="E363" s="20" t="s">
        <v>105</v>
      </c>
      <c r="F363" s="20" t="s">
        <v>104</v>
      </c>
      <c r="G363" s="20" t="s">
        <v>105</v>
      </c>
      <c r="H363" s="43"/>
      <c r="I363" s="48"/>
      <c r="J363" s="48"/>
    </row>
    <row r="364" spans="1:10" x14ac:dyDescent="0.25">
      <c r="A364" s="101" t="s">
        <v>23</v>
      </c>
      <c r="B364" s="102" t="s">
        <v>23</v>
      </c>
      <c r="C364" s="103" t="s">
        <v>23</v>
      </c>
      <c r="D364" s="7" t="s">
        <v>106</v>
      </c>
      <c r="E364" s="7" t="s">
        <v>107</v>
      </c>
      <c r="F364" s="7" t="s">
        <v>108</v>
      </c>
      <c r="G364" s="7" t="s">
        <v>109</v>
      </c>
      <c r="H364" s="7" t="s">
        <v>110</v>
      </c>
      <c r="I364" s="7" t="s">
        <v>111</v>
      </c>
      <c r="J364" s="27" t="s">
        <v>112</v>
      </c>
    </row>
    <row r="365" spans="1:10" x14ac:dyDescent="0.25">
      <c r="A365" s="93" t="s">
        <v>321</v>
      </c>
      <c r="B365" s="94" t="s">
        <v>321</v>
      </c>
      <c r="C365" s="7" t="s">
        <v>106</v>
      </c>
      <c r="D365" s="9"/>
      <c r="E365" s="9"/>
      <c r="F365" s="9"/>
      <c r="G365" s="9"/>
      <c r="H365" s="9"/>
      <c r="I365" s="24">
        <f>I366+I371+I372</f>
        <v>0</v>
      </c>
      <c r="J365" s="25">
        <f>I365*12.5</f>
        <v>0</v>
      </c>
    </row>
    <row r="366" spans="1:10" x14ac:dyDescent="0.25">
      <c r="A366" s="93" t="s">
        <v>114</v>
      </c>
      <c r="B366" s="94" t="s">
        <v>114</v>
      </c>
      <c r="C366" s="7" t="s">
        <v>107</v>
      </c>
      <c r="D366" s="24">
        <f>D369+D370</f>
        <v>0</v>
      </c>
      <c r="E366" s="24">
        <f t="shared" ref="E366:G366" si="25">E369+E370</f>
        <v>0</v>
      </c>
      <c r="F366" s="24">
        <f t="shared" si="25"/>
        <v>0</v>
      </c>
      <c r="G366" s="24">
        <f t="shared" si="25"/>
        <v>0</v>
      </c>
      <c r="H366" s="24">
        <f>ABS(F366-G366)</f>
        <v>0</v>
      </c>
      <c r="I366" s="24">
        <f>H366*8%</f>
        <v>0</v>
      </c>
      <c r="J366" s="9"/>
    </row>
    <row r="367" spans="1:10" x14ac:dyDescent="0.25">
      <c r="A367" s="4" t="s">
        <v>7</v>
      </c>
      <c r="B367" s="5" t="s">
        <v>116</v>
      </c>
      <c r="C367" s="7" t="s">
        <v>322</v>
      </c>
      <c r="D367" s="10"/>
      <c r="E367" s="10"/>
      <c r="F367" s="9"/>
      <c r="G367" s="9"/>
      <c r="H367" s="9"/>
      <c r="I367" s="9"/>
      <c r="J367" s="9"/>
    </row>
    <row r="368" spans="1:10" x14ac:dyDescent="0.25">
      <c r="A368" s="8"/>
      <c r="B368" s="5" t="s">
        <v>118</v>
      </c>
      <c r="C368" s="7" t="s">
        <v>323</v>
      </c>
      <c r="D368" s="10"/>
      <c r="E368" s="10"/>
      <c r="F368" s="9"/>
      <c r="G368" s="9"/>
      <c r="H368" s="9"/>
      <c r="I368" s="9"/>
      <c r="J368" s="9"/>
    </row>
    <row r="369" spans="1:10" x14ac:dyDescent="0.25">
      <c r="A369" s="8"/>
      <c r="B369" s="5" t="s">
        <v>324</v>
      </c>
      <c r="C369" s="7" t="s">
        <v>108</v>
      </c>
      <c r="D369" s="10"/>
      <c r="E369" s="10"/>
      <c r="F369" s="10"/>
      <c r="G369" s="10"/>
      <c r="H369" s="9"/>
      <c r="I369" s="9"/>
      <c r="J369" s="9"/>
    </row>
    <row r="370" spans="1:10" x14ac:dyDescent="0.25">
      <c r="A370" s="8"/>
      <c r="B370" s="5" t="s">
        <v>325</v>
      </c>
      <c r="C370" s="7" t="s">
        <v>109</v>
      </c>
      <c r="D370" s="10"/>
      <c r="E370" s="10"/>
      <c r="F370" s="10"/>
      <c r="G370" s="10"/>
      <c r="H370" s="9"/>
      <c r="I370" s="9"/>
      <c r="J370" s="9"/>
    </row>
    <row r="371" spans="1:10" x14ac:dyDescent="0.25">
      <c r="A371" s="93" t="s">
        <v>159</v>
      </c>
      <c r="B371" s="94" t="s">
        <v>159</v>
      </c>
      <c r="C371" s="7" t="s">
        <v>110</v>
      </c>
      <c r="D371" s="10"/>
      <c r="E371" s="10"/>
      <c r="F371" s="10"/>
      <c r="G371" s="10"/>
      <c r="H371" s="24">
        <f>ABS(F371+G371)</f>
        <v>0</v>
      </c>
      <c r="I371" s="24">
        <f>H371*8%</f>
        <v>0</v>
      </c>
      <c r="J371" s="9"/>
    </row>
    <row r="372" spans="1:10" x14ac:dyDescent="0.25">
      <c r="A372" s="93" t="s">
        <v>183</v>
      </c>
      <c r="B372" s="94" t="s">
        <v>183</v>
      </c>
      <c r="C372" s="7" t="s">
        <v>129</v>
      </c>
      <c r="D372" s="9"/>
      <c r="E372" s="9"/>
      <c r="F372" s="9"/>
      <c r="G372" s="9"/>
      <c r="H372" s="9"/>
      <c r="I372" s="24">
        <f>I373+I374+I375+I376+I377</f>
        <v>0</v>
      </c>
      <c r="J372" s="9"/>
    </row>
    <row r="373" spans="1:10" x14ac:dyDescent="0.25">
      <c r="A373" s="4" t="s">
        <v>7</v>
      </c>
      <c r="B373" s="5" t="s">
        <v>185</v>
      </c>
      <c r="C373" s="7" t="s">
        <v>131</v>
      </c>
      <c r="D373" s="9"/>
      <c r="E373" s="9"/>
      <c r="F373" s="9"/>
      <c r="G373" s="9"/>
      <c r="H373" s="9"/>
      <c r="I373" s="10"/>
      <c r="J373" s="9"/>
    </row>
    <row r="374" spans="1:10" x14ac:dyDescent="0.25">
      <c r="A374" s="8"/>
      <c r="B374" s="5" t="s">
        <v>187</v>
      </c>
      <c r="C374" s="7" t="s">
        <v>133</v>
      </c>
      <c r="D374" s="9"/>
      <c r="E374" s="9"/>
      <c r="F374" s="9"/>
      <c r="G374" s="9"/>
      <c r="H374" s="9"/>
      <c r="I374" s="10"/>
      <c r="J374" s="9"/>
    </row>
    <row r="375" spans="1:10" x14ac:dyDescent="0.25">
      <c r="A375" s="8"/>
      <c r="B375" s="5" t="s">
        <v>189</v>
      </c>
      <c r="C375" s="7" t="s">
        <v>135</v>
      </c>
      <c r="D375" s="9"/>
      <c r="E375" s="9"/>
      <c r="F375" s="9"/>
      <c r="G375" s="9"/>
      <c r="H375" s="9"/>
      <c r="I375" s="10"/>
      <c r="J375" s="9"/>
    </row>
    <row r="376" spans="1:10" x14ac:dyDescent="0.25">
      <c r="A376" s="8"/>
      <c r="B376" s="5" t="s">
        <v>191</v>
      </c>
      <c r="C376" s="7" t="s">
        <v>326</v>
      </c>
      <c r="D376" s="9"/>
      <c r="E376" s="9"/>
      <c r="F376" s="9"/>
      <c r="G376" s="9"/>
      <c r="H376" s="9"/>
      <c r="I376" s="10"/>
      <c r="J376" s="9"/>
    </row>
    <row r="377" spans="1:10" x14ac:dyDescent="0.25">
      <c r="A377" s="8"/>
      <c r="B377" s="5" t="s">
        <v>193</v>
      </c>
      <c r="C377" s="7" t="s">
        <v>137</v>
      </c>
      <c r="D377" s="9"/>
      <c r="E377" s="9"/>
      <c r="F377" s="9"/>
      <c r="G377" s="9"/>
      <c r="H377" s="9"/>
      <c r="I377" s="10"/>
      <c r="J377" s="9"/>
    </row>
    <row r="379" spans="1:10" x14ac:dyDescent="0.25">
      <c r="A379" s="3" t="s">
        <v>96</v>
      </c>
      <c r="B379" t="s">
        <v>347</v>
      </c>
    </row>
    <row r="380" spans="1:10" x14ac:dyDescent="0.25">
      <c r="A380" s="95" t="s">
        <v>23</v>
      </c>
      <c r="B380" s="96" t="s">
        <v>23</v>
      </c>
      <c r="C380" s="113" t="s">
        <v>23</v>
      </c>
      <c r="D380" s="104" t="s">
        <v>101</v>
      </c>
      <c r="E380" s="105" t="s">
        <v>101</v>
      </c>
      <c r="F380" s="104" t="s">
        <v>102</v>
      </c>
      <c r="G380" s="104" t="s">
        <v>102</v>
      </c>
      <c r="H380" s="42" t="s">
        <v>103</v>
      </c>
      <c r="I380" s="41" t="s">
        <v>99</v>
      </c>
      <c r="J380" s="42" t="s">
        <v>100</v>
      </c>
    </row>
    <row r="381" spans="1:10" x14ac:dyDescent="0.25">
      <c r="A381" s="98" t="s">
        <v>23</v>
      </c>
      <c r="B381" s="99" t="s">
        <v>23</v>
      </c>
      <c r="C381" s="114" t="s">
        <v>23</v>
      </c>
      <c r="D381" s="20" t="s">
        <v>104</v>
      </c>
      <c r="E381" s="20" t="s">
        <v>105</v>
      </c>
      <c r="F381" s="20" t="s">
        <v>104</v>
      </c>
      <c r="G381" s="20" t="s">
        <v>105</v>
      </c>
      <c r="H381" s="43"/>
      <c r="I381" s="48"/>
      <c r="J381" s="48"/>
    </row>
    <row r="382" spans="1:10" x14ac:dyDescent="0.25">
      <c r="A382" s="101" t="s">
        <v>23</v>
      </c>
      <c r="B382" s="102" t="s">
        <v>23</v>
      </c>
      <c r="C382" s="103" t="s">
        <v>23</v>
      </c>
      <c r="D382" s="7" t="s">
        <v>106</v>
      </c>
      <c r="E382" s="7" t="s">
        <v>107</v>
      </c>
      <c r="F382" s="7" t="s">
        <v>108</v>
      </c>
      <c r="G382" s="7" t="s">
        <v>109</v>
      </c>
      <c r="H382" s="7" t="s">
        <v>110</v>
      </c>
      <c r="I382" s="7" t="s">
        <v>111</v>
      </c>
      <c r="J382" s="27" t="s">
        <v>112</v>
      </c>
    </row>
    <row r="383" spans="1:10" x14ac:dyDescent="0.25">
      <c r="A383" s="93" t="s">
        <v>321</v>
      </c>
      <c r="B383" s="94" t="s">
        <v>321</v>
      </c>
      <c r="C383" s="7" t="s">
        <v>106</v>
      </c>
      <c r="D383" s="9"/>
      <c r="E383" s="9"/>
      <c r="F383" s="9"/>
      <c r="G383" s="9"/>
      <c r="H383" s="9"/>
      <c r="I383" s="24">
        <f>I384+I389+I390</f>
        <v>0</v>
      </c>
      <c r="J383" s="25">
        <f>I383*12.5</f>
        <v>0</v>
      </c>
    </row>
    <row r="384" spans="1:10" x14ac:dyDescent="0.25">
      <c r="A384" s="93" t="s">
        <v>114</v>
      </c>
      <c r="B384" s="94" t="s">
        <v>114</v>
      </c>
      <c r="C384" s="7" t="s">
        <v>107</v>
      </c>
      <c r="D384" s="24">
        <f>D387+D388</f>
        <v>0</v>
      </c>
      <c r="E384" s="24">
        <f t="shared" ref="E384:G384" si="26">E387+E388</f>
        <v>0</v>
      </c>
      <c r="F384" s="24">
        <f t="shared" si="26"/>
        <v>0</v>
      </c>
      <c r="G384" s="24">
        <f t="shared" si="26"/>
        <v>0</v>
      </c>
      <c r="H384" s="24">
        <f>ABS(F384-G384)</f>
        <v>0</v>
      </c>
      <c r="I384" s="24">
        <f>H384*8%</f>
        <v>0</v>
      </c>
      <c r="J384" s="9"/>
    </row>
    <row r="385" spans="1:10" x14ac:dyDescent="0.25">
      <c r="A385" s="4" t="s">
        <v>7</v>
      </c>
      <c r="B385" s="5" t="s">
        <v>116</v>
      </c>
      <c r="C385" s="7" t="s">
        <v>322</v>
      </c>
      <c r="D385" s="10"/>
      <c r="E385" s="10"/>
      <c r="F385" s="9"/>
      <c r="G385" s="9"/>
      <c r="H385" s="9"/>
      <c r="I385" s="9"/>
      <c r="J385" s="9"/>
    </row>
    <row r="386" spans="1:10" x14ac:dyDescent="0.25">
      <c r="A386" s="8"/>
      <c r="B386" s="5" t="s">
        <v>118</v>
      </c>
      <c r="C386" s="7" t="s">
        <v>323</v>
      </c>
      <c r="D386" s="10"/>
      <c r="E386" s="10"/>
      <c r="F386" s="9"/>
      <c r="G386" s="9"/>
      <c r="H386" s="9"/>
      <c r="I386" s="9"/>
      <c r="J386" s="9"/>
    </row>
    <row r="387" spans="1:10" x14ac:dyDescent="0.25">
      <c r="A387" s="8"/>
      <c r="B387" s="5" t="s">
        <v>324</v>
      </c>
      <c r="C387" s="7" t="s">
        <v>108</v>
      </c>
      <c r="D387" s="10"/>
      <c r="E387" s="10"/>
      <c r="F387" s="10"/>
      <c r="G387" s="10"/>
      <c r="H387" s="9"/>
      <c r="I387" s="9"/>
      <c r="J387" s="9"/>
    </row>
    <row r="388" spans="1:10" x14ac:dyDescent="0.25">
      <c r="A388" s="8"/>
      <c r="B388" s="5" t="s">
        <v>325</v>
      </c>
      <c r="C388" s="7" t="s">
        <v>109</v>
      </c>
      <c r="D388" s="10"/>
      <c r="E388" s="10"/>
      <c r="F388" s="10"/>
      <c r="G388" s="10"/>
      <c r="H388" s="9"/>
      <c r="I388" s="9"/>
      <c r="J388" s="9"/>
    </row>
    <row r="389" spans="1:10" x14ac:dyDescent="0.25">
      <c r="A389" s="93" t="s">
        <v>159</v>
      </c>
      <c r="B389" s="94" t="s">
        <v>159</v>
      </c>
      <c r="C389" s="7" t="s">
        <v>110</v>
      </c>
      <c r="D389" s="10"/>
      <c r="E389" s="10"/>
      <c r="F389" s="10"/>
      <c r="G389" s="10"/>
      <c r="H389" s="24">
        <f>ABS(F389+G389)</f>
        <v>0</v>
      </c>
      <c r="I389" s="24">
        <f>H389*8%</f>
        <v>0</v>
      </c>
      <c r="J389" s="9"/>
    </row>
    <row r="390" spans="1:10" x14ac:dyDescent="0.25">
      <c r="A390" s="93" t="s">
        <v>183</v>
      </c>
      <c r="B390" s="94" t="s">
        <v>183</v>
      </c>
      <c r="C390" s="7" t="s">
        <v>129</v>
      </c>
      <c r="D390" s="9"/>
      <c r="E390" s="9"/>
      <c r="F390" s="9"/>
      <c r="G390" s="9"/>
      <c r="H390" s="9"/>
      <c r="I390" s="24">
        <f>I391+I392+I393+I394+I395</f>
        <v>0</v>
      </c>
      <c r="J390" s="9"/>
    </row>
    <row r="391" spans="1:10" x14ac:dyDescent="0.25">
      <c r="A391" s="4" t="s">
        <v>7</v>
      </c>
      <c r="B391" s="5" t="s">
        <v>185</v>
      </c>
      <c r="C391" s="7" t="s">
        <v>131</v>
      </c>
      <c r="D391" s="9"/>
      <c r="E391" s="9"/>
      <c r="F391" s="9"/>
      <c r="G391" s="9"/>
      <c r="H391" s="9"/>
      <c r="I391" s="10"/>
      <c r="J391" s="9"/>
    </row>
    <row r="392" spans="1:10" x14ac:dyDescent="0.25">
      <c r="A392" s="8"/>
      <c r="B392" s="5" t="s">
        <v>187</v>
      </c>
      <c r="C392" s="7" t="s">
        <v>133</v>
      </c>
      <c r="D392" s="9"/>
      <c r="E392" s="9"/>
      <c r="F392" s="9"/>
      <c r="G392" s="9"/>
      <c r="H392" s="9"/>
      <c r="I392" s="10"/>
      <c r="J392" s="9"/>
    </row>
    <row r="393" spans="1:10" x14ac:dyDescent="0.25">
      <c r="A393" s="8"/>
      <c r="B393" s="5" t="s">
        <v>189</v>
      </c>
      <c r="C393" s="7" t="s">
        <v>135</v>
      </c>
      <c r="D393" s="9"/>
      <c r="E393" s="9"/>
      <c r="F393" s="9"/>
      <c r="G393" s="9"/>
      <c r="H393" s="9"/>
      <c r="I393" s="10"/>
      <c r="J393" s="9"/>
    </row>
    <row r="394" spans="1:10" x14ac:dyDescent="0.25">
      <c r="A394" s="8"/>
      <c r="B394" s="5" t="s">
        <v>191</v>
      </c>
      <c r="C394" s="7" t="s">
        <v>326</v>
      </c>
      <c r="D394" s="9"/>
      <c r="E394" s="9"/>
      <c r="F394" s="9"/>
      <c r="G394" s="9"/>
      <c r="H394" s="9"/>
      <c r="I394" s="10"/>
      <c r="J394" s="9"/>
    </row>
    <row r="395" spans="1:10" x14ac:dyDescent="0.25">
      <c r="A395" s="8"/>
      <c r="B395" s="5" t="s">
        <v>193</v>
      </c>
      <c r="C395" s="7" t="s">
        <v>137</v>
      </c>
      <c r="D395" s="9"/>
      <c r="E395" s="9"/>
      <c r="F395" s="9"/>
      <c r="G395" s="9"/>
      <c r="H395" s="9"/>
      <c r="I395" s="10"/>
      <c r="J395" s="9"/>
    </row>
    <row r="397" spans="1:10" x14ac:dyDescent="0.25">
      <c r="A397" s="3" t="s">
        <v>96</v>
      </c>
      <c r="B397" t="s">
        <v>348</v>
      </c>
    </row>
    <row r="398" spans="1:10" x14ac:dyDescent="0.25">
      <c r="A398" s="95" t="s">
        <v>23</v>
      </c>
      <c r="B398" s="96" t="s">
        <v>23</v>
      </c>
      <c r="C398" s="113" t="s">
        <v>23</v>
      </c>
      <c r="D398" s="104" t="s">
        <v>101</v>
      </c>
      <c r="E398" s="105" t="s">
        <v>101</v>
      </c>
      <c r="F398" s="104" t="s">
        <v>102</v>
      </c>
      <c r="G398" s="104" t="s">
        <v>102</v>
      </c>
      <c r="H398" s="41" t="s">
        <v>103</v>
      </c>
      <c r="I398" s="41" t="s">
        <v>99</v>
      </c>
      <c r="J398" s="42" t="s">
        <v>100</v>
      </c>
    </row>
    <row r="399" spans="1:10" x14ac:dyDescent="0.25">
      <c r="A399" s="98" t="s">
        <v>23</v>
      </c>
      <c r="B399" s="99" t="s">
        <v>23</v>
      </c>
      <c r="C399" s="114" t="s">
        <v>23</v>
      </c>
      <c r="D399" s="20" t="s">
        <v>104</v>
      </c>
      <c r="E399" s="20" t="s">
        <v>105</v>
      </c>
      <c r="F399" s="20" t="s">
        <v>104</v>
      </c>
      <c r="G399" s="20" t="s">
        <v>105</v>
      </c>
      <c r="H399" s="43"/>
      <c r="I399" s="48"/>
      <c r="J399" s="48"/>
    </row>
    <row r="400" spans="1:10" x14ac:dyDescent="0.25">
      <c r="A400" s="101" t="s">
        <v>23</v>
      </c>
      <c r="B400" s="102" t="s">
        <v>23</v>
      </c>
      <c r="C400" s="103" t="s">
        <v>23</v>
      </c>
      <c r="D400" s="7" t="s">
        <v>106</v>
      </c>
      <c r="E400" s="7" t="s">
        <v>107</v>
      </c>
      <c r="F400" s="7" t="s">
        <v>108</v>
      </c>
      <c r="G400" s="7" t="s">
        <v>109</v>
      </c>
      <c r="H400" s="7" t="s">
        <v>110</v>
      </c>
      <c r="I400" s="7" t="s">
        <v>111</v>
      </c>
      <c r="J400" s="27" t="s">
        <v>112</v>
      </c>
    </row>
    <row r="401" spans="1:10" x14ac:dyDescent="0.25">
      <c r="A401" s="93" t="s">
        <v>321</v>
      </c>
      <c r="B401" s="94" t="s">
        <v>321</v>
      </c>
      <c r="C401" s="7" t="s">
        <v>106</v>
      </c>
      <c r="D401" s="9"/>
      <c r="E401" s="9"/>
      <c r="F401" s="9"/>
      <c r="G401" s="9"/>
      <c r="H401" s="17"/>
      <c r="I401" s="25">
        <f>I402+I407+I408</f>
        <v>0</v>
      </c>
      <c r="J401" s="25">
        <f>I401*12.5</f>
        <v>0</v>
      </c>
    </row>
    <row r="402" spans="1:10" x14ac:dyDescent="0.25">
      <c r="A402" s="93" t="s">
        <v>114</v>
      </c>
      <c r="B402" s="94" t="s">
        <v>114</v>
      </c>
      <c r="C402" s="7" t="s">
        <v>107</v>
      </c>
      <c r="D402" s="24">
        <f>D405+D406</f>
        <v>0</v>
      </c>
      <c r="E402" s="24">
        <f t="shared" ref="E402:G402" si="27">E405+E406</f>
        <v>0</v>
      </c>
      <c r="F402" s="24">
        <f t="shared" si="27"/>
        <v>0</v>
      </c>
      <c r="G402" s="24">
        <f t="shared" si="27"/>
        <v>0</v>
      </c>
      <c r="H402" s="24">
        <f>ABS(F402-G402)</f>
        <v>0</v>
      </c>
      <c r="I402" s="24">
        <f>H402*8%</f>
        <v>0</v>
      </c>
      <c r="J402" s="9"/>
    </row>
    <row r="403" spans="1:10" x14ac:dyDescent="0.25">
      <c r="A403" s="4" t="s">
        <v>7</v>
      </c>
      <c r="B403" s="5" t="s">
        <v>116</v>
      </c>
      <c r="C403" s="7" t="s">
        <v>322</v>
      </c>
      <c r="D403" s="10"/>
      <c r="E403" s="10"/>
      <c r="F403" s="9"/>
      <c r="G403" s="9"/>
      <c r="H403" s="9"/>
      <c r="I403" s="9"/>
      <c r="J403" s="9"/>
    </row>
    <row r="404" spans="1:10" x14ac:dyDescent="0.25">
      <c r="A404" s="8"/>
      <c r="B404" s="5" t="s">
        <v>118</v>
      </c>
      <c r="C404" s="7" t="s">
        <v>323</v>
      </c>
      <c r="D404" s="10"/>
      <c r="E404" s="10"/>
      <c r="F404" s="9"/>
      <c r="G404" s="9"/>
      <c r="H404" s="9"/>
      <c r="I404" s="9"/>
      <c r="J404" s="9"/>
    </row>
    <row r="405" spans="1:10" x14ac:dyDescent="0.25">
      <c r="A405" s="8"/>
      <c r="B405" s="5" t="s">
        <v>324</v>
      </c>
      <c r="C405" s="7" t="s">
        <v>108</v>
      </c>
      <c r="D405" s="10"/>
      <c r="E405" s="10"/>
      <c r="F405" s="10"/>
      <c r="G405" s="10"/>
      <c r="H405" s="9"/>
      <c r="I405" s="9"/>
      <c r="J405" s="9"/>
    </row>
    <row r="406" spans="1:10" x14ac:dyDescent="0.25">
      <c r="A406" s="8"/>
      <c r="B406" s="5" t="s">
        <v>325</v>
      </c>
      <c r="C406" s="7" t="s">
        <v>109</v>
      </c>
      <c r="D406" s="10"/>
      <c r="E406" s="10"/>
      <c r="F406" s="10"/>
      <c r="G406" s="10"/>
      <c r="H406" s="9"/>
      <c r="I406" s="9"/>
      <c r="J406" s="9"/>
    </row>
    <row r="407" spans="1:10" x14ac:dyDescent="0.25">
      <c r="A407" s="93" t="s">
        <v>159</v>
      </c>
      <c r="B407" s="94" t="s">
        <v>159</v>
      </c>
      <c r="C407" s="7" t="s">
        <v>110</v>
      </c>
      <c r="D407" s="10"/>
      <c r="E407" s="10"/>
      <c r="F407" s="10"/>
      <c r="G407" s="10"/>
      <c r="H407" s="24">
        <f>ABS(F407+G407)</f>
        <v>0</v>
      </c>
      <c r="I407" s="24">
        <f>H407*8%</f>
        <v>0</v>
      </c>
      <c r="J407" s="9"/>
    </row>
    <row r="408" spans="1:10" x14ac:dyDescent="0.25">
      <c r="A408" s="93" t="s">
        <v>183</v>
      </c>
      <c r="B408" s="94" t="s">
        <v>183</v>
      </c>
      <c r="C408" s="7" t="s">
        <v>129</v>
      </c>
      <c r="D408" s="9"/>
      <c r="E408" s="9"/>
      <c r="F408" s="9"/>
      <c r="G408" s="9"/>
      <c r="H408" s="9"/>
      <c r="I408" s="24">
        <f>I409+I410+I411+I412+I413</f>
        <v>0</v>
      </c>
      <c r="J408" s="9"/>
    </row>
    <row r="409" spans="1:10" x14ac:dyDescent="0.25">
      <c r="A409" s="4" t="s">
        <v>7</v>
      </c>
      <c r="B409" s="5" t="s">
        <v>185</v>
      </c>
      <c r="C409" s="7" t="s">
        <v>131</v>
      </c>
      <c r="D409" s="9"/>
      <c r="E409" s="9"/>
      <c r="F409" s="9"/>
      <c r="G409" s="9"/>
      <c r="H409" s="9"/>
      <c r="I409" s="10"/>
      <c r="J409" s="9"/>
    </row>
    <row r="410" spans="1:10" x14ac:dyDescent="0.25">
      <c r="A410" s="8"/>
      <c r="B410" s="5" t="s">
        <v>187</v>
      </c>
      <c r="C410" s="7" t="s">
        <v>133</v>
      </c>
      <c r="D410" s="9"/>
      <c r="E410" s="9"/>
      <c r="F410" s="9"/>
      <c r="G410" s="9"/>
      <c r="H410" s="9"/>
      <c r="I410" s="10"/>
      <c r="J410" s="9"/>
    </row>
    <row r="411" spans="1:10" x14ac:dyDescent="0.25">
      <c r="A411" s="8"/>
      <c r="B411" s="5" t="s">
        <v>189</v>
      </c>
      <c r="C411" s="7" t="s">
        <v>135</v>
      </c>
      <c r="D411" s="9"/>
      <c r="E411" s="9"/>
      <c r="F411" s="9"/>
      <c r="G411" s="9"/>
      <c r="H411" s="9"/>
      <c r="I411" s="10"/>
      <c r="J411" s="9"/>
    </row>
    <row r="412" spans="1:10" x14ac:dyDescent="0.25">
      <c r="A412" s="8"/>
      <c r="B412" s="5" t="s">
        <v>191</v>
      </c>
      <c r="C412" s="7" t="s">
        <v>326</v>
      </c>
      <c r="D412" s="9"/>
      <c r="E412" s="9"/>
      <c r="F412" s="9"/>
      <c r="G412" s="9"/>
      <c r="H412" s="9"/>
      <c r="I412" s="10"/>
      <c r="J412" s="9"/>
    </row>
    <row r="413" spans="1:10" x14ac:dyDescent="0.25">
      <c r="A413" s="8"/>
      <c r="B413" s="5" t="s">
        <v>193</v>
      </c>
      <c r="C413" s="7" t="s">
        <v>137</v>
      </c>
      <c r="D413" s="9"/>
      <c r="E413" s="9"/>
      <c r="F413" s="9"/>
      <c r="G413" s="9"/>
      <c r="H413" s="9"/>
      <c r="I413" s="10"/>
      <c r="J413" s="9"/>
    </row>
    <row r="415" spans="1:10" x14ac:dyDescent="0.25">
      <c r="A415" s="3" t="s">
        <v>96</v>
      </c>
      <c r="B415" t="s">
        <v>349</v>
      </c>
    </row>
    <row r="416" spans="1:10" x14ac:dyDescent="0.25">
      <c r="A416" s="95" t="s">
        <v>23</v>
      </c>
      <c r="B416" s="96" t="s">
        <v>23</v>
      </c>
      <c r="C416" s="113" t="s">
        <v>23</v>
      </c>
      <c r="D416" s="104" t="s">
        <v>101</v>
      </c>
      <c r="E416" s="105" t="s">
        <v>101</v>
      </c>
      <c r="F416" s="104" t="s">
        <v>102</v>
      </c>
      <c r="G416" s="104" t="s">
        <v>102</v>
      </c>
      <c r="H416" s="41" t="s">
        <v>103</v>
      </c>
      <c r="I416" s="41" t="s">
        <v>99</v>
      </c>
      <c r="J416" s="42" t="s">
        <v>100</v>
      </c>
    </row>
    <row r="417" spans="1:10" x14ac:dyDescent="0.25">
      <c r="A417" s="98" t="s">
        <v>23</v>
      </c>
      <c r="B417" s="99" t="s">
        <v>23</v>
      </c>
      <c r="C417" s="114" t="s">
        <v>23</v>
      </c>
      <c r="D417" s="41" t="s">
        <v>104</v>
      </c>
      <c r="E417" s="41" t="s">
        <v>105</v>
      </c>
      <c r="F417" s="41" t="s">
        <v>104</v>
      </c>
      <c r="G417" s="41" t="s">
        <v>105</v>
      </c>
      <c r="H417" s="44"/>
      <c r="I417" s="45"/>
      <c r="J417" s="45"/>
    </row>
    <row r="418" spans="1:10" x14ac:dyDescent="0.25">
      <c r="A418" s="101" t="s">
        <v>23</v>
      </c>
      <c r="B418" s="102" t="s">
        <v>23</v>
      </c>
      <c r="C418" s="115" t="s">
        <v>23</v>
      </c>
      <c r="D418" s="21" t="s">
        <v>106</v>
      </c>
      <c r="E418" s="21" t="s">
        <v>107</v>
      </c>
      <c r="F418" s="21" t="s">
        <v>108</v>
      </c>
      <c r="G418" s="21" t="s">
        <v>109</v>
      </c>
      <c r="H418" s="21" t="s">
        <v>110</v>
      </c>
      <c r="I418" s="21" t="s">
        <v>111</v>
      </c>
      <c r="J418" s="23" t="s">
        <v>112</v>
      </c>
    </row>
    <row r="419" spans="1:10" x14ac:dyDescent="0.25">
      <c r="A419" s="93" t="s">
        <v>321</v>
      </c>
      <c r="B419" s="94" t="s">
        <v>321</v>
      </c>
      <c r="C419" s="7" t="s">
        <v>106</v>
      </c>
      <c r="D419" s="17"/>
      <c r="E419" s="17"/>
      <c r="F419" s="17"/>
      <c r="G419" s="17"/>
      <c r="H419" s="17"/>
      <c r="I419" s="25">
        <f>I420+I425+I426</f>
        <v>0</v>
      </c>
      <c r="J419" s="25">
        <f>I419*12.5</f>
        <v>0</v>
      </c>
    </row>
    <row r="420" spans="1:10" x14ac:dyDescent="0.25">
      <c r="A420" s="93" t="s">
        <v>114</v>
      </c>
      <c r="B420" s="94" t="s">
        <v>114</v>
      </c>
      <c r="C420" s="7" t="s">
        <v>107</v>
      </c>
      <c r="D420" s="24">
        <f>D423+D424</f>
        <v>0</v>
      </c>
      <c r="E420" s="24">
        <f t="shared" ref="E420:G420" si="28">E423+E424</f>
        <v>0</v>
      </c>
      <c r="F420" s="24">
        <f t="shared" si="28"/>
        <v>0</v>
      </c>
      <c r="G420" s="24">
        <f t="shared" si="28"/>
        <v>0</v>
      </c>
      <c r="H420" s="24">
        <f>ABS(F420-G420)</f>
        <v>0</v>
      </c>
      <c r="I420" s="24">
        <f>H420*8%</f>
        <v>0</v>
      </c>
      <c r="J420" s="9"/>
    </row>
    <row r="421" spans="1:10" x14ac:dyDescent="0.25">
      <c r="A421" s="4" t="s">
        <v>7</v>
      </c>
      <c r="B421" s="5" t="s">
        <v>116</v>
      </c>
      <c r="C421" s="7" t="s">
        <v>322</v>
      </c>
      <c r="D421" s="10"/>
      <c r="E421" s="10"/>
      <c r="F421" s="9"/>
      <c r="G421" s="9"/>
      <c r="H421" s="9"/>
      <c r="I421" s="9"/>
      <c r="J421" s="9"/>
    </row>
    <row r="422" spans="1:10" x14ac:dyDescent="0.25">
      <c r="A422" s="8"/>
      <c r="B422" s="5" t="s">
        <v>118</v>
      </c>
      <c r="C422" s="7" t="s">
        <v>323</v>
      </c>
      <c r="D422" s="10"/>
      <c r="E422" s="10"/>
      <c r="F422" s="9"/>
      <c r="G422" s="9"/>
      <c r="H422" s="9"/>
      <c r="I422" s="9"/>
      <c r="J422" s="9"/>
    </row>
    <row r="423" spans="1:10" x14ac:dyDescent="0.25">
      <c r="A423" s="8"/>
      <c r="B423" s="5" t="s">
        <v>324</v>
      </c>
      <c r="C423" s="7" t="s">
        <v>108</v>
      </c>
      <c r="D423" s="10"/>
      <c r="E423" s="10"/>
      <c r="F423" s="10"/>
      <c r="G423" s="10"/>
      <c r="H423" s="9"/>
      <c r="I423" s="9"/>
      <c r="J423" s="9"/>
    </row>
    <row r="424" spans="1:10" x14ac:dyDescent="0.25">
      <c r="A424" s="8"/>
      <c r="B424" s="5" t="s">
        <v>325</v>
      </c>
      <c r="C424" s="7" t="s">
        <v>109</v>
      </c>
      <c r="D424" s="10"/>
      <c r="E424" s="10"/>
      <c r="F424" s="10"/>
      <c r="G424" s="10"/>
      <c r="H424" s="9"/>
      <c r="I424" s="9"/>
      <c r="J424" s="9"/>
    </row>
    <row r="425" spans="1:10" x14ac:dyDescent="0.25">
      <c r="A425" s="93" t="s">
        <v>159</v>
      </c>
      <c r="B425" s="94" t="s">
        <v>159</v>
      </c>
      <c r="C425" s="7" t="s">
        <v>110</v>
      </c>
      <c r="D425" s="10"/>
      <c r="E425" s="10"/>
      <c r="F425" s="10"/>
      <c r="G425" s="10"/>
      <c r="H425" s="24">
        <f>ABS(F425+G425)</f>
        <v>0</v>
      </c>
      <c r="I425" s="24">
        <f>H425*8%</f>
        <v>0</v>
      </c>
      <c r="J425" s="9"/>
    </row>
    <row r="426" spans="1:10" x14ac:dyDescent="0.25">
      <c r="A426" s="93" t="s">
        <v>183</v>
      </c>
      <c r="B426" s="94" t="s">
        <v>183</v>
      </c>
      <c r="C426" s="7" t="s">
        <v>129</v>
      </c>
      <c r="D426" s="9"/>
      <c r="E426" s="9"/>
      <c r="F426" s="9"/>
      <c r="G426" s="9"/>
      <c r="H426" s="9"/>
      <c r="I426" s="24">
        <f>I427+I428+I429+I430+I431</f>
        <v>0</v>
      </c>
      <c r="J426" s="9"/>
    </row>
    <row r="427" spans="1:10" x14ac:dyDescent="0.25">
      <c r="A427" s="4" t="s">
        <v>7</v>
      </c>
      <c r="B427" s="5" t="s">
        <v>185</v>
      </c>
      <c r="C427" s="7" t="s">
        <v>131</v>
      </c>
      <c r="D427" s="9"/>
      <c r="E427" s="9"/>
      <c r="F427" s="9"/>
      <c r="G427" s="9"/>
      <c r="H427" s="9"/>
      <c r="I427" s="10"/>
      <c r="J427" s="9"/>
    </row>
    <row r="428" spans="1:10" x14ac:dyDescent="0.25">
      <c r="A428" s="8"/>
      <c r="B428" s="5" t="s">
        <v>187</v>
      </c>
      <c r="C428" s="7" t="s">
        <v>133</v>
      </c>
      <c r="D428" s="9"/>
      <c r="E428" s="9"/>
      <c r="F428" s="9"/>
      <c r="G428" s="9"/>
      <c r="H428" s="9"/>
      <c r="I428" s="10"/>
      <c r="J428" s="9"/>
    </row>
    <row r="429" spans="1:10" x14ac:dyDescent="0.25">
      <c r="A429" s="8"/>
      <c r="B429" s="5" t="s">
        <v>189</v>
      </c>
      <c r="C429" s="7" t="s">
        <v>135</v>
      </c>
      <c r="D429" s="9"/>
      <c r="E429" s="9"/>
      <c r="F429" s="9"/>
      <c r="G429" s="9"/>
      <c r="H429" s="9"/>
      <c r="I429" s="10"/>
      <c r="J429" s="9"/>
    </row>
    <row r="430" spans="1:10" x14ac:dyDescent="0.25">
      <c r="A430" s="8"/>
      <c r="B430" s="5" t="s">
        <v>191</v>
      </c>
      <c r="C430" s="7" t="s">
        <v>326</v>
      </c>
      <c r="D430" s="9"/>
      <c r="E430" s="9"/>
      <c r="F430" s="9"/>
      <c r="G430" s="9"/>
      <c r="H430" s="9"/>
      <c r="I430" s="10"/>
      <c r="J430" s="9"/>
    </row>
    <row r="431" spans="1:10" x14ac:dyDescent="0.25">
      <c r="A431" s="8"/>
      <c r="B431" s="5" t="s">
        <v>193</v>
      </c>
      <c r="C431" s="7" t="s">
        <v>137</v>
      </c>
      <c r="D431" s="9"/>
      <c r="E431" s="9"/>
      <c r="F431" s="9"/>
      <c r="G431" s="9"/>
      <c r="H431" s="9"/>
      <c r="I431" s="10"/>
      <c r="J431" s="9"/>
    </row>
    <row r="433" spans="1:10" x14ac:dyDescent="0.25">
      <c r="A433" s="3" t="s">
        <v>96</v>
      </c>
      <c r="B433" t="s">
        <v>350</v>
      </c>
    </row>
    <row r="434" spans="1:10" x14ac:dyDescent="0.25">
      <c r="A434" s="95" t="s">
        <v>23</v>
      </c>
      <c r="B434" s="96" t="s">
        <v>23</v>
      </c>
      <c r="C434" s="113" t="s">
        <v>23</v>
      </c>
      <c r="D434" s="104" t="s">
        <v>101</v>
      </c>
      <c r="E434" s="105" t="s">
        <v>101</v>
      </c>
      <c r="F434" s="104" t="s">
        <v>102</v>
      </c>
      <c r="G434" s="104" t="s">
        <v>102</v>
      </c>
      <c r="H434" s="41" t="s">
        <v>103</v>
      </c>
      <c r="I434" s="41" t="s">
        <v>99</v>
      </c>
      <c r="J434" s="42" t="s">
        <v>100</v>
      </c>
    </row>
    <row r="435" spans="1:10" x14ac:dyDescent="0.25">
      <c r="A435" s="98" t="s">
        <v>23</v>
      </c>
      <c r="B435" s="99" t="s">
        <v>23</v>
      </c>
      <c r="C435" s="114" t="s">
        <v>23</v>
      </c>
      <c r="D435" s="20" t="s">
        <v>104</v>
      </c>
      <c r="E435" s="20" t="s">
        <v>105</v>
      </c>
      <c r="F435" s="20" t="s">
        <v>104</v>
      </c>
      <c r="G435" s="20" t="s">
        <v>105</v>
      </c>
      <c r="H435" s="43"/>
      <c r="I435" s="48"/>
      <c r="J435" s="48"/>
    </row>
    <row r="436" spans="1:10" x14ac:dyDescent="0.25">
      <c r="A436" s="101" t="s">
        <v>23</v>
      </c>
      <c r="B436" s="102" t="s">
        <v>23</v>
      </c>
      <c r="C436" s="103" t="s">
        <v>23</v>
      </c>
      <c r="D436" s="7" t="s">
        <v>106</v>
      </c>
      <c r="E436" s="7" t="s">
        <v>107</v>
      </c>
      <c r="F436" s="7" t="s">
        <v>108</v>
      </c>
      <c r="G436" s="7" t="s">
        <v>109</v>
      </c>
      <c r="H436" s="7" t="s">
        <v>110</v>
      </c>
      <c r="I436" s="7" t="s">
        <v>111</v>
      </c>
      <c r="J436" s="27" t="s">
        <v>112</v>
      </c>
    </row>
    <row r="437" spans="1:10" x14ac:dyDescent="0.25">
      <c r="A437" s="93" t="s">
        <v>321</v>
      </c>
      <c r="B437" s="94" t="s">
        <v>321</v>
      </c>
      <c r="C437" s="7" t="s">
        <v>106</v>
      </c>
      <c r="D437" s="9"/>
      <c r="E437" s="9"/>
      <c r="F437" s="9"/>
      <c r="G437" s="9"/>
      <c r="H437" s="17"/>
      <c r="I437" s="25">
        <f>I438+I443+I444</f>
        <v>0</v>
      </c>
      <c r="J437" s="25">
        <f>I437*12.5</f>
        <v>0</v>
      </c>
    </row>
    <row r="438" spans="1:10" x14ac:dyDescent="0.25">
      <c r="A438" s="93" t="s">
        <v>114</v>
      </c>
      <c r="B438" s="94" t="s">
        <v>114</v>
      </c>
      <c r="C438" s="7" t="s">
        <v>107</v>
      </c>
      <c r="D438" s="24">
        <f>D441+D442</f>
        <v>0</v>
      </c>
      <c r="E438" s="24">
        <f t="shared" ref="E438:G438" si="29">E441+E442</f>
        <v>0</v>
      </c>
      <c r="F438" s="24">
        <f t="shared" si="29"/>
        <v>0</v>
      </c>
      <c r="G438" s="24">
        <f t="shared" si="29"/>
        <v>0</v>
      </c>
      <c r="H438" s="24">
        <f>ABS(F438-G438)</f>
        <v>0</v>
      </c>
      <c r="I438" s="24">
        <f>H438*8%</f>
        <v>0</v>
      </c>
      <c r="J438" s="9"/>
    </row>
    <row r="439" spans="1:10" x14ac:dyDescent="0.25">
      <c r="A439" s="4" t="s">
        <v>7</v>
      </c>
      <c r="B439" s="5" t="s">
        <v>116</v>
      </c>
      <c r="C439" s="7" t="s">
        <v>322</v>
      </c>
      <c r="D439" s="10"/>
      <c r="E439" s="10"/>
      <c r="F439" s="9"/>
      <c r="G439" s="9"/>
      <c r="H439" s="9"/>
      <c r="I439" s="9"/>
      <c r="J439" s="9"/>
    </row>
    <row r="440" spans="1:10" x14ac:dyDescent="0.25">
      <c r="A440" s="8"/>
      <c r="B440" s="5" t="s">
        <v>118</v>
      </c>
      <c r="C440" s="7" t="s">
        <v>323</v>
      </c>
      <c r="D440" s="10"/>
      <c r="E440" s="10"/>
      <c r="F440" s="9"/>
      <c r="G440" s="9"/>
      <c r="H440" s="9"/>
      <c r="I440" s="9"/>
      <c r="J440" s="9"/>
    </row>
    <row r="441" spans="1:10" x14ac:dyDescent="0.25">
      <c r="A441" s="8"/>
      <c r="B441" s="5" t="s">
        <v>324</v>
      </c>
      <c r="C441" s="7" t="s">
        <v>108</v>
      </c>
      <c r="D441" s="10"/>
      <c r="E441" s="10"/>
      <c r="F441" s="10"/>
      <c r="G441" s="10"/>
      <c r="H441" s="9"/>
      <c r="I441" s="9"/>
      <c r="J441" s="9"/>
    </row>
    <row r="442" spans="1:10" x14ac:dyDescent="0.25">
      <c r="A442" s="8"/>
      <c r="B442" s="5" t="s">
        <v>325</v>
      </c>
      <c r="C442" s="7" t="s">
        <v>109</v>
      </c>
      <c r="D442" s="10"/>
      <c r="E442" s="10"/>
      <c r="F442" s="10"/>
      <c r="G442" s="10"/>
      <c r="H442" s="9"/>
      <c r="I442" s="9"/>
      <c r="J442" s="9"/>
    </row>
    <row r="443" spans="1:10" x14ac:dyDescent="0.25">
      <c r="A443" s="93" t="s">
        <v>159</v>
      </c>
      <c r="B443" s="94" t="s">
        <v>159</v>
      </c>
      <c r="C443" s="7" t="s">
        <v>110</v>
      </c>
      <c r="D443" s="10"/>
      <c r="E443" s="10"/>
      <c r="F443" s="10"/>
      <c r="G443" s="10"/>
      <c r="H443" s="24">
        <f>ABS(F443+G443)</f>
        <v>0</v>
      </c>
      <c r="I443" s="24">
        <f>H443*8%</f>
        <v>0</v>
      </c>
      <c r="J443" s="9"/>
    </row>
    <row r="444" spans="1:10" x14ac:dyDescent="0.25">
      <c r="A444" s="93" t="s">
        <v>183</v>
      </c>
      <c r="B444" s="94" t="s">
        <v>183</v>
      </c>
      <c r="C444" s="7" t="s">
        <v>129</v>
      </c>
      <c r="D444" s="9"/>
      <c r="E444" s="9"/>
      <c r="F444" s="9"/>
      <c r="G444" s="9"/>
      <c r="H444" s="9"/>
      <c r="I444" s="24">
        <f>I445+I446+I447+I448+I449</f>
        <v>0</v>
      </c>
      <c r="J444" s="9"/>
    </row>
    <row r="445" spans="1:10" x14ac:dyDescent="0.25">
      <c r="A445" s="4" t="s">
        <v>7</v>
      </c>
      <c r="B445" s="5" t="s">
        <v>185</v>
      </c>
      <c r="C445" s="7" t="s">
        <v>131</v>
      </c>
      <c r="D445" s="9"/>
      <c r="E445" s="9"/>
      <c r="F445" s="9"/>
      <c r="G445" s="9"/>
      <c r="H445" s="9"/>
      <c r="I445" s="10"/>
      <c r="J445" s="9"/>
    </row>
    <row r="446" spans="1:10" x14ac:dyDescent="0.25">
      <c r="A446" s="8"/>
      <c r="B446" s="5" t="s">
        <v>187</v>
      </c>
      <c r="C446" s="7" t="s">
        <v>133</v>
      </c>
      <c r="D446" s="9"/>
      <c r="E446" s="9"/>
      <c r="F446" s="9"/>
      <c r="G446" s="9"/>
      <c r="H446" s="9"/>
      <c r="I446" s="10"/>
      <c r="J446" s="9"/>
    </row>
    <row r="447" spans="1:10" x14ac:dyDescent="0.25">
      <c r="A447" s="8"/>
      <c r="B447" s="5" t="s">
        <v>189</v>
      </c>
      <c r="C447" s="7" t="s">
        <v>135</v>
      </c>
      <c r="D447" s="9"/>
      <c r="E447" s="9"/>
      <c r="F447" s="9"/>
      <c r="G447" s="9"/>
      <c r="H447" s="9"/>
      <c r="I447" s="10"/>
      <c r="J447" s="9"/>
    </row>
    <row r="448" spans="1:10" x14ac:dyDescent="0.25">
      <c r="A448" s="8"/>
      <c r="B448" s="5" t="s">
        <v>191</v>
      </c>
      <c r="C448" s="7" t="s">
        <v>326</v>
      </c>
      <c r="D448" s="9"/>
      <c r="E448" s="9"/>
      <c r="F448" s="9"/>
      <c r="G448" s="9"/>
      <c r="H448" s="9"/>
      <c r="I448" s="10"/>
      <c r="J448" s="9"/>
    </row>
    <row r="449" spans="1:10" x14ac:dyDescent="0.25">
      <c r="A449" s="8"/>
      <c r="B449" s="5" t="s">
        <v>193</v>
      </c>
      <c r="C449" s="7" t="s">
        <v>137</v>
      </c>
      <c r="D449" s="9"/>
      <c r="E449" s="9"/>
      <c r="F449" s="9"/>
      <c r="G449" s="9"/>
      <c r="H449" s="9"/>
      <c r="I449" s="10"/>
      <c r="J449" s="9"/>
    </row>
  </sheetData>
  <mergeCells count="175">
    <mergeCell ref="F20:G20"/>
    <mergeCell ref="A2:C4"/>
    <mergeCell ref="D2:E2"/>
    <mergeCell ref="F2:G2"/>
    <mergeCell ref="A5:B5"/>
    <mergeCell ref="A6:B6"/>
    <mergeCell ref="A23:B23"/>
    <mergeCell ref="A24:B24"/>
    <mergeCell ref="A29:B29"/>
    <mergeCell ref="A30:B30"/>
    <mergeCell ref="A38:C40"/>
    <mergeCell ref="A11:B11"/>
    <mergeCell ref="A12:B12"/>
    <mergeCell ref="A20:C22"/>
    <mergeCell ref="D20:E20"/>
    <mergeCell ref="A48:B48"/>
    <mergeCell ref="A56:C58"/>
    <mergeCell ref="D56:E56"/>
    <mergeCell ref="F56:G56"/>
    <mergeCell ref="A59:B59"/>
    <mergeCell ref="D38:E38"/>
    <mergeCell ref="F38:G38"/>
    <mergeCell ref="A41:B41"/>
    <mergeCell ref="A42:B42"/>
    <mergeCell ref="A47:B47"/>
    <mergeCell ref="F74:G74"/>
    <mergeCell ref="A77:B77"/>
    <mergeCell ref="A78:B78"/>
    <mergeCell ref="A83:B83"/>
    <mergeCell ref="A84:B84"/>
    <mergeCell ref="A60:B60"/>
    <mergeCell ref="A65:B65"/>
    <mergeCell ref="A66:B66"/>
    <mergeCell ref="A74:C76"/>
    <mergeCell ref="D74:E74"/>
    <mergeCell ref="A101:B101"/>
    <mergeCell ref="A102:B102"/>
    <mergeCell ref="A110:C112"/>
    <mergeCell ref="D110:E110"/>
    <mergeCell ref="F110:G110"/>
    <mergeCell ref="A92:C94"/>
    <mergeCell ref="D92:E92"/>
    <mergeCell ref="F92:G92"/>
    <mergeCell ref="A95:B95"/>
    <mergeCell ref="A96:B96"/>
    <mergeCell ref="D128:E128"/>
    <mergeCell ref="F128:G128"/>
    <mergeCell ref="A131:B131"/>
    <mergeCell ref="A132:B132"/>
    <mergeCell ref="A137:B137"/>
    <mergeCell ref="A113:B113"/>
    <mergeCell ref="A114:B114"/>
    <mergeCell ref="A119:B119"/>
    <mergeCell ref="A120:B120"/>
    <mergeCell ref="A128:C130"/>
    <mergeCell ref="A150:B150"/>
    <mergeCell ref="A155:B155"/>
    <mergeCell ref="A156:B156"/>
    <mergeCell ref="A164:C166"/>
    <mergeCell ref="D164:E164"/>
    <mergeCell ref="A138:B138"/>
    <mergeCell ref="A146:C148"/>
    <mergeCell ref="D146:E146"/>
    <mergeCell ref="F146:G146"/>
    <mergeCell ref="A149:B149"/>
    <mergeCell ref="F200:G200"/>
    <mergeCell ref="A182:C184"/>
    <mergeCell ref="D182:E182"/>
    <mergeCell ref="F182:G182"/>
    <mergeCell ref="A185:B185"/>
    <mergeCell ref="A186:B186"/>
    <mergeCell ref="F164:G164"/>
    <mergeCell ref="A167:B167"/>
    <mergeCell ref="A168:B168"/>
    <mergeCell ref="A173:B173"/>
    <mergeCell ref="A174:B174"/>
    <mergeCell ref="A203:B203"/>
    <mergeCell ref="A204:B204"/>
    <mergeCell ref="A209:B209"/>
    <mergeCell ref="A210:B210"/>
    <mergeCell ref="A218:C220"/>
    <mergeCell ref="A191:B191"/>
    <mergeCell ref="A192:B192"/>
    <mergeCell ref="A200:C202"/>
    <mergeCell ref="D200:E200"/>
    <mergeCell ref="A228:B228"/>
    <mergeCell ref="A236:C238"/>
    <mergeCell ref="D236:E236"/>
    <mergeCell ref="F236:G236"/>
    <mergeCell ref="A239:B239"/>
    <mergeCell ref="D218:E218"/>
    <mergeCell ref="F218:G218"/>
    <mergeCell ref="A221:B221"/>
    <mergeCell ref="A222:B222"/>
    <mergeCell ref="A227:B227"/>
    <mergeCell ref="F254:G254"/>
    <mergeCell ref="A257:B257"/>
    <mergeCell ref="A258:B258"/>
    <mergeCell ref="A263:B263"/>
    <mergeCell ref="A264:B264"/>
    <mergeCell ref="A240:B240"/>
    <mergeCell ref="A245:B245"/>
    <mergeCell ref="A246:B246"/>
    <mergeCell ref="A254:C256"/>
    <mergeCell ref="D254:E254"/>
    <mergeCell ref="A281:B281"/>
    <mergeCell ref="A282:B282"/>
    <mergeCell ref="A290:C292"/>
    <mergeCell ref="D290:E290"/>
    <mergeCell ref="F290:G290"/>
    <mergeCell ref="A272:C274"/>
    <mergeCell ref="D272:E272"/>
    <mergeCell ref="F272:G272"/>
    <mergeCell ref="A275:B275"/>
    <mergeCell ref="A276:B276"/>
    <mergeCell ref="D308:E308"/>
    <mergeCell ref="F308:G308"/>
    <mergeCell ref="A311:B311"/>
    <mergeCell ref="A312:B312"/>
    <mergeCell ref="A317:B317"/>
    <mergeCell ref="A293:B293"/>
    <mergeCell ref="A294:B294"/>
    <mergeCell ref="A299:B299"/>
    <mergeCell ref="A300:B300"/>
    <mergeCell ref="A308:C310"/>
    <mergeCell ref="A330:B330"/>
    <mergeCell ref="A335:B335"/>
    <mergeCell ref="A336:B336"/>
    <mergeCell ref="A344:C346"/>
    <mergeCell ref="D344:E344"/>
    <mergeCell ref="A318:B318"/>
    <mergeCell ref="A326:C328"/>
    <mergeCell ref="D326:E326"/>
    <mergeCell ref="F326:G326"/>
    <mergeCell ref="A329:B329"/>
    <mergeCell ref="F380:G380"/>
    <mergeCell ref="A362:C364"/>
    <mergeCell ref="D362:E362"/>
    <mergeCell ref="F362:G362"/>
    <mergeCell ref="A365:B365"/>
    <mergeCell ref="A366:B366"/>
    <mergeCell ref="F344:G344"/>
    <mergeCell ref="A347:B347"/>
    <mergeCell ref="A348:B348"/>
    <mergeCell ref="A353:B353"/>
    <mergeCell ref="A354:B354"/>
    <mergeCell ref="A383:B383"/>
    <mergeCell ref="A384:B384"/>
    <mergeCell ref="A389:B389"/>
    <mergeCell ref="A390:B390"/>
    <mergeCell ref="A398:C400"/>
    <mergeCell ref="A371:B371"/>
    <mergeCell ref="A372:B372"/>
    <mergeCell ref="A380:C382"/>
    <mergeCell ref="D380:E380"/>
    <mergeCell ref="A408:B408"/>
    <mergeCell ref="A416:C418"/>
    <mergeCell ref="D416:E416"/>
    <mergeCell ref="F416:G416"/>
    <mergeCell ref="A419:B419"/>
    <mergeCell ref="D398:E398"/>
    <mergeCell ref="F398:G398"/>
    <mergeCell ref="A401:B401"/>
    <mergeCell ref="A402:B402"/>
    <mergeCell ref="A407:B407"/>
    <mergeCell ref="F434:G434"/>
    <mergeCell ref="A437:B437"/>
    <mergeCell ref="A438:B438"/>
    <mergeCell ref="A443:B443"/>
    <mergeCell ref="A444:B444"/>
    <mergeCell ref="A420:B420"/>
    <mergeCell ref="A425:B425"/>
    <mergeCell ref="A426:B426"/>
    <mergeCell ref="A434:C436"/>
    <mergeCell ref="D434:E4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53"/>
  <sheetViews>
    <sheetView topLeftCell="D1" zoomScale="85" zoomScaleNormal="85" workbookViewId="0">
      <selection activeCell="L5" sqref="L5"/>
    </sheetView>
  </sheetViews>
  <sheetFormatPr defaultRowHeight="15" x14ac:dyDescent="0.25"/>
  <cols>
    <col min="1" max="2" width="10" customWidth="1"/>
    <col min="3" max="3" width="50" customWidth="1"/>
    <col min="5" max="8" width="25" customWidth="1"/>
    <col min="9" max="9" width="53.5703125" customWidth="1"/>
    <col min="10" max="10" width="49.140625" customWidth="1"/>
    <col min="11" max="11" width="50.5703125" customWidth="1"/>
    <col min="12" max="13" width="25" customWidth="1"/>
  </cols>
  <sheetData>
    <row r="2" spans="1:13" x14ac:dyDescent="0.25">
      <c r="A2" s="95" t="s">
        <v>25</v>
      </c>
      <c r="B2" s="96" t="s">
        <v>25</v>
      </c>
      <c r="C2" s="96" t="s">
        <v>25</v>
      </c>
      <c r="D2" s="97" t="s">
        <v>25</v>
      </c>
      <c r="E2" s="104" t="s">
        <v>101</v>
      </c>
      <c r="F2" s="105" t="s">
        <v>101</v>
      </c>
      <c r="G2" s="104" t="s">
        <v>102</v>
      </c>
      <c r="H2" s="105" t="s">
        <v>102</v>
      </c>
      <c r="I2" s="104" t="s">
        <v>351</v>
      </c>
      <c r="J2" s="105" t="s">
        <v>351</v>
      </c>
      <c r="K2" s="104" t="s">
        <v>351</v>
      </c>
      <c r="L2" s="42" t="s">
        <v>99</v>
      </c>
      <c r="M2" s="19" t="s">
        <v>100</v>
      </c>
    </row>
    <row r="3" spans="1:13" x14ac:dyDescent="0.25">
      <c r="A3" s="98" t="s">
        <v>25</v>
      </c>
      <c r="B3" s="99" t="s">
        <v>25</v>
      </c>
      <c r="C3" s="99" t="s">
        <v>25</v>
      </c>
      <c r="D3" s="100" t="s">
        <v>25</v>
      </c>
      <c r="E3" s="41" t="s">
        <v>104</v>
      </c>
      <c r="F3" s="41" t="s">
        <v>105</v>
      </c>
      <c r="G3" s="41" t="s">
        <v>104</v>
      </c>
      <c r="H3" s="41" t="s">
        <v>105</v>
      </c>
      <c r="I3" s="41" t="s">
        <v>104</v>
      </c>
      <c r="J3" s="41" t="s">
        <v>105</v>
      </c>
      <c r="K3" s="41" t="s">
        <v>352</v>
      </c>
      <c r="L3" s="43"/>
      <c r="M3" s="6"/>
    </row>
    <row r="4" spans="1:13" x14ac:dyDescent="0.25">
      <c r="A4" s="101" t="s">
        <v>25</v>
      </c>
      <c r="B4" s="102" t="s">
        <v>25</v>
      </c>
      <c r="C4" s="102" t="s">
        <v>25</v>
      </c>
      <c r="D4" s="103" t="s">
        <v>25</v>
      </c>
      <c r="E4" s="7" t="s">
        <v>107</v>
      </c>
      <c r="F4" s="7" t="s">
        <v>108</v>
      </c>
      <c r="G4" s="7" t="s">
        <v>109</v>
      </c>
      <c r="H4" s="7" t="s">
        <v>110</v>
      </c>
      <c r="I4" s="7" t="s">
        <v>111</v>
      </c>
      <c r="J4" s="7" t="s">
        <v>112</v>
      </c>
      <c r="K4" s="7" t="s">
        <v>127</v>
      </c>
      <c r="L4" s="7" t="s">
        <v>129</v>
      </c>
      <c r="M4" s="27" t="s">
        <v>131</v>
      </c>
    </row>
    <row r="5" spans="1:13" x14ac:dyDescent="0.25">
      <c r="A5" s="93" t="s">
        <v>353</v>
      </c>
      <c r="B5" s="94" t="s">
        <v>353</v>
      </c>
      <c r="C5" s="94" t="s">
        <v>353</v>
      </c>
      <c r="D5" s="7" t="s">
        <v>106</v>
      </c>
      <c r="E5" s="24">
        <f>E6+E8+E9</f>
        <v>0</v>
      </c>
      <c r="F5" s="24">
        <f>F6+F8+F9</f>
        <v>0</v>
      </c>
      <c r="G5" s="24">
        <f>G6+G8+G9</f>
        <v>0</v>
      </c>
      <c r="H5" s="24">
        <f>H6+H8+H9</f>
        <v>0</v>
      </c>
      <c r="I5" s="25">
        <f>I8+I9</f>
        <v>0</v>
      </c>
      <c r="J5" s="25">
        <f>J8+J9</f>
        <v>0</v>
      </c>
      <c r="K5" s="25">
        <f>SUM(K6:K7)</f>
        <v>0</v>
      </c>
      <c r="L5" s="25">
        <f>L6+L8+L9+L10</f>
        <v>0</v>
      </c>
      <c r="M5" s="25">
        <f>L5*12.5</f>
        <v>0</v>
      </c>
    </row>
    <row r="6" spans="1:13" x14ac:dyDescent="0.25">
      <c r="A6" s="4" t="s">
        <v>7</v>
      </c>
      <c r="B6" s="91" t="s">
        <v>354</v>
      </c>
      <c r="C6" s="92" t="s">
        <v>354</v>
      </c>
      <c r="D6" s="7" t="s">
        <v>107</v>
      </c>
      <c r="E6" s="10"/>
      <c r="F6" s="10"/>
      <c r="G6" s="10"/>
      <c r="H6" s="10"/>
      <c r="I6" s="9"/>
      <c r="J6" s="9"/>
      <c r="K6" s="10"/>
      <c r="L6" s="24">
        <f>IF(MAX((G6-G7+G8),(H6-H7+H8))+ABS(G9-H9)&gt;('I_01.00'!H4*2%),K6*4%,0)</f>
        <v>0</v>
      </c>
      <c r="M6" s="9"/>
    </row>
    <row r="7" spans="1:13" x14ac:dyDescent="0.25">
      <c r="A7" s="8"/>
      <c r="B7" s="4" t="s">
        <v>7</v>
      </c>
      <c r="C7" s="5" t="s">
        <v>355</v>
      </c>
      <c r="D7" s="7" t="s">
        <v>356</v>
      </c>
      <c r="E7" s="9"/>
      <c r="F7" s="9"/>
      <c r="G7" s="10"/>
      <c r="H7" s="10"/>
      <c r="I7" s="9"/>
      <c r="J7" s="9"/>
      <c r="K7" s="10"/>
      <c r="L7" s="9"/>
      <c r="M7" s="9"/>
    </row>
    <row r="8" spans="1:13" x14ac:dyDescent="0.25">
      <c r="A8" s="8"/>
      <c r="B8" s="91" t="s">
        <v>357</v>
      </c>
      <c r="C8" s="92" t="s">
        <v>357</v>
      </c>
      <c r="D8" s="7" t="s">
        <v>108</v>
      </c>
      <c r="E8" s="10"/>
      <c r="F8" s="10"/>
      <c r="G8" s="10"/>
      <c r="H8" s="10"/>
      <c r="I8" s="24">
        <f>IF((G8+I6-I7)&gt;(H8+J6-J7),(G8+I6-I7),0)</f>
        <v>0</v>
      </c>
      <c r="J8" s="24">
        <f>IF((G8+I6-I7)&lt;(H8+J6-J7),(H8+J6-J7),0)</f>
        <v>0</v>
      </c>
      <c r="K8" s="9"/>
      <c r="L8" s="24">
        <f>IF(MAX((G6-G7+G8),(H6-H7+H8))+ABS(G9-H9)&gt;('I_01.00'!H4*2%),(I8+J8)*8%,0)</f>
        <v>0</v>
      </c>
      <c r="M8" s="9"/>
    </row>
    <row r="9" spans="1:13" x14ac:dyDescent="0.25">
      <c r="A9" s="8"/>
      <c r="B9" s="91" t="s">
        <v>358</v>
      </c>
      <c r="C9" s="92" t="s">
        <v>358</v>
      </c>
      <c r="D9" s="7" t="s">
        <v>109</v>
      </c>
      <c r="E9" s="10"/>
      <c r="F9" s="10"/>
      <c r="G9" s="10"/>
      <c r="H9" s="10"/>
      <c r="I9" s="24">
        <f>IF(G9&gt;H9,G9,0)</f>
        <v>0</v>
      </c>
      <c r="J9" s="24">
        <f>IF(H9&gt;G9,H9,0)</f>
        <v>0</v>
      </c>
      <c r="K9" s="9"/>
      <c r="L9" s="24">
        <f>IF(MAX((G6-G7+G8),(H6-H7+H8))+ABS(G9-H9)&gt;('I_01.00'!H4*2%),(I9+J9)*8%,0)</f>
        <v>0</v>
      </c>
      <c r="M9" s="9"/>
    </row>
    <row r="10" spans="1:13" x14ac:dyDescent="0.25">
      <c r="A10" s="8"/>
      <c r="B10" s="91" t="s">
        <v>183</v>
      </c>
      <c r="C10" s="92" t="s">
        <v>183</v>
      </c>
      <c r="D10" s="7" t="s">
        <v>110</v>
      </c>
      <c r="E10" s="9"/>
      <c r="F10" s="9"/>
      <c r="G10" s="9"/>
      <c r="H10" s="9"/>
      <c r="I10" s="9"/>
      <c r="J10" s="9"/>
      <c r="K10" s="9"/>
      <c r="L10" s="24">
        <f>SUM(L11:L15)</f>
        <v>0</v>
      </c>
      <c r="M10" s="9"/>
    </row>
    <row r="11" spans="1:13" x14ac:dyDescent="0.25">
      <c r="A11" s="8"/>
      <c r="B11" s="4" t="s">
        <v>7</v>
      </c>
      <c r="C11" s="5" t="s">
        <v>185</v>
      </c>
      <c r="D11" s="7" t="s">
        <v>111</v>
      </c>
      <c r="E11" s="9"/>
      <c r="F11" s="9"/>
      <c r="G11" s="9"/>
      <c r="H11" s="9"/>
      <c r="I11" s="9"/>
      <c r="J11" s="9"/>
      <c r="K11" s="9"/>
      <c r="L11" s="10"/>
      <c r="M11" s="9"/>
    </row>
    <row r="12" spans="1:13" x14ac:dyDescent="0.25">
      <c r="A12" s="8"/>
      <c r="B12" s="8"/>
      <c r="C12" s="5" t="s">
        <v>187</v>
      </c>
      <c r="D12" s="7" t="s">
        <v>112</v>
      </c>
      <c r="E12" s="9"/>
      <c r="F12" s="9"/>
      <c r="G12" s="9"/>
      <c r="H12" s="9"/>
      <c r="I12" s="9"/>
      <c r="J12" s="9"/>
      <c r="K12" s="9"/>
      <c r="L12" s="10"/>
      <c r="M12" s="9"/>
    </row>
    <row r="13" spans="1:13" x14ac:dyDescent="0.25">
      <c r="A13" s="8"/>
      <c r="B13" s="8"/>
      <c r="C13" s="5" t="s">
        <v>189</v>
      </c>
      <c r="D13" s="7" t="s">
        <v>127</v>
      </c>
      <c r="E13" s="9"/>
      <c r="F13" s="9"/>
      <c r="G13" s="9"/>
      <c r="H13" s="9"/>
      <c r="I13" s="9"/>
      <c r="J13" s="9"/>
      <c r="K13" s="9"/>
      <c r="L13" s="10"/>
      <c r="M13" s="9"/>
    </row>
    <row r="14" spans="1:13" x14ac:dyDescent="0.25">
      <c r="A14" s="8"/>
      <c r="B14" s="8"/>
      <c r="C14" s="5" t="s">
        <v>191</v>
      </c>
      <c r="D14" s="7" t="s">
        <v>270</v>
      </c>
      <c r="E14" s="9"/>
      <c r="F14" s="9"/>
      <c r="G14" s="9"/>
      <c r="H14" s="9"/>
      <c r="I14" s="9"/>
      <c r="J14" s="9"/>
      <c r="K14" s="9"/>
      <c r="L14" s="10"/>
      <c r="M14" s="9"/>
    </row>
    <row r="15" spans="1:13" x14ac:dyDescent="0.25">
      <c r="A15" s="8"/>
      <c r="B15" s="8"/>
      <c r="C15" s="5" t="s">
        <v>193</v>
      </c>
      <c r="D15" s="7" t="s">
        <v>129</v>
      </c>
      <c r="E15" s="9"/>
      <c r="F15" s="9"/>
      <c r="G15" s="9"/>
      <c r="H15" s="9"/>
      <c r="I15" s="9"/>
      <c r="J15" s="9"/>
      <c r="K15" s="9"/>
      <c r="L15" s="10"/>
      <c r="M15" s="9"/>
    </row>
    <row r="16" spans="1:13" x14ac:dyDescent="0.25">
      <c r="A16" s="18" t="s">
        <v>359</v>
      </c>
      <c r="B16" s="91" t="s">
        <v>360</v>
      </c>
      <c r="C16" s="92" t="s">
        <v>360</v>
      </c>
      <c r="D16" s="7" t="s">
        <v>131</v>
      </c>
      <c r="E16" s="10"/>
      <c r="F16" s="10"/>
      <c r="G16" s="9"/>
      <c r="H16" s="9"/>
      <c r="I16" s="9"/>
      <c r="J16" s="9"/>
      <c r="K16" s="9"/>
      <c r="L16" s="9"/>
      <c r="M16" s="9"/>
    </row>
    <row r="17" spans="1:13" x14ac:dyDescent="0.25">
      <c r="A17" s="8"/>
      <c r="B17" s="91" t="s">
        <v>361</v>
      </c>
      <c r="C17" s="92" t="s">
        <v>361</v>
      </c>
      <c r="D17" s="7" t="s">
        <v>133</v>
      </c>
      <c r="E17" s="10"/>
      <c r="F17" s="10"/>
      <c r="G17" s="9"/>
      <c r="H17" s="9"/>
      <c r="I17" s="9"/>
      <c r="J17" s="9"/>
      <c r="K17" s="9"/>
      <c r="L17" s="9"/>
      <c r="M17" s="9"/>
    </row>
    <row r="18" spans="1:13" x14ac:dyDescent="0.25">
      <c r="A18" s="8"/>
      <c r="B18" s="91" t="s">
        <v>116</v>
      </c>
      <c r="C18" s="92" t="s">
        <v>116</v>
      </c>
      <c r="D18" s="7" t="s">
        <v>135</v>
      </c>
      <c r="E18" s="10"/>
      <c r="F18" s="10"/>
      <c r="G18" s="9"/>
      <c r="H18" s="9"/>
      <c r="I18" s="9"/>
      <c r="J18" s="9"/>
      <c r="K18" s="9"/>
      <c r="L18" s="9"/>
      <c r="M18" s="9"/>
    </row>
    <row r="19" spans="1:13" x14ac:dyDescent="0.25">
      <c r="A19" s="18" t="s">
        <v>362</v>
      </c>
      <c r="B19" s="91" t="s">
        <v>363</v>
      </c>
      <c r="C19" s="92" t="s">
        <v>363</v>
      </c>
      <c r="D19" s="7" t="s">
        <v>137</v>
      </c>
      <c r="E19" s="10"/>
      <c r="F19" s="10"/>
      <c r="G19" s="24">
        <f>IF(E19&gt;F19,E19-F19,0)</f>
        <v>0</v>
      </c>
      <c r="H19" s="24">
        <f>IF(F19&gt;E19,F19-E19,0)</f>
        <v>0</v>
      </c>
      <c r="I19" s="9"/>
      <c r="J19" s="9"/>
      <c r="K19" s="9"/>
      <c r="L19" s="9"/>
      <c r="M19" s="9"/>
    </row>
    <row r="20" spans="1:13" x14ac:dyDescent="0.25">
      <c r="A20" s="8"/>
      <c r="B20" s="91" t="s">
        <v>364</v>
      </c>
      <c r="C20" s="92" t="s">
        <v>364</v>
      </c>
      <c r="D20" s="7" t="s">
        <v>139</v>
      </c>
      <c r="E20" s="10"/>
      <c r="F20" s="10"/>
      <c r="G20" s="24">
        <f t="shared" ref="G20:G53" si="0">IF(E20&gt;F20,E20-F20,0)</f>
        <v>0</v>
      </c>
      <c r="H20" s="24">
        <f t="shared" ref="H20:H53" si="1">IF(F20&gt;E20,F20-E20,0)</f>
        <v>0</v>
      </c>
      <c r="I20" s="9"/>
      <c r="J20" s="9"/>
      <c r="K20" s="9"/>
      <c r="L20" s="9"/>
      <c r="M20" s="9"/>
    </row>
    <row r="21" spans="1:13" x14ac:dyDescent="0.25">
      <c r="A21" s="8"/>
      <c r="B21" s="91" t="s">
        <v>365</v>
      </c>
      <c r="C21" s="92" t="s">
        <v>365</v>
      </c>
      <c r="D21" s="7" t="s">
        <v>141</v>
      </c>
      <c r="E21" s="10"/>
      <c r="F21" s="10"/>
      <c r="G21" s="24">
        <f t="shared" si="0"/>
        <v>0</v>
      </c>
      <c r="H21" s="24">
        <f t="shared" si="1"/>
        <v>0</v>
      </c>
      <c r="I21" s="9"/>
      <c r="J21" s="9"/>
      <c r="K21" s="9"/>
      <c r="L21" s="9"/>
      <c r="M21" s="9"/>
    </row>
    <row r="22" spans="1:13" x14ac:dyDescent="0.25">
      <c r="A22" s="8"/>
      <c r="B22" s="91" t="s">
        <v>366</v>
      </c>
      <c r="C22" s="92" t="s">
        <v>366</v>
      </c>
      <c r="D22" s="7" t="s">
        <v>143</v>
      </c>
      <c r="E22" s="10"/>
      <c r="F22" s="10"/>
      <c r="G22" s="24">
        <f t="shared" si="0"/>
        <v>0</v>
      </c>
      <c r="H22" s="24">
        <f t="shared" si="1"/>
        <v>0</v>
      </c>
      <c r="I22" s="9"/>
      <c r="J22" s="9"/>
      <c r="K22" s="9"/>
      <c r="L22" s="9"/>
      <c r="M22" s="9"/>
    </row>
    <row r="23" spans="1:13" x14ac:dyDescent="0.25">
      <c r="A23" s="8"/>
      <c r="B23" s="91" t="s">
        <v>367</v>
      </c>
      <c r="C23" s="92" t="s">
        <v>367</v>
      </c>
      <c r="D23" s="7" t="s">
        <v>145</v>
      </c>
      <c r="E23" s="10"/>
      <c r="F23" s="10"/>
      <c r="G23" s="24">
        <f t="shared" si="0"/>
        <v>0</v>
      </c>
      <c r="H23" s="24">
        <f t="shared" si="1"/>
        <v>0</v>
      </c>
      <c r="I23" s="9"/>
      <c r="J23" s="9"/>
      <c r="K23" s="9"/>
      <c r="L23" s="9"/>
      <c r="M23" s="9"/>
    </row>
    <row r="24" spans="1:13" x14ac:dyDescent="0.25">
      <c r="A24" s="8"/>
      <c r="B24" s="91" t="s">
        <v>368</v>
      </c>
      <c r="C24" s="92" t="s">
        <v>368</v>
      </c>
      <c r="D24" s="7" t="s">
        <v>147</v>
      </c>
      <c r="E24" s="10"/>
      <c r="F24" s="10"/>
      <c r="G24" s="24">
        <f t="shared" si="0"/>
        <v>0</v>
      </c>
      <c r="H24" s="24">
        <f t="shared" si="1"/>
        <v>0</v>
      </c>
      <c r="I24" s="9"/>
      <c r="J24" s="9"/>
      <c r="K24" s="9"/>
      <c r="L24" s="9"/>
      <c r="M24" s="9"/>
    </row>
    <row r="25" spans="1:13" x14ac:dyDescent="0.25">
      <c r="A25" s="8"/>
      <c r="B25" s="91" t="s">
        <v>369</v>
      </c>
      <c r="C25" s="92" t="s">
        <v>369</v>
      </c>
      <c r="D25" s="7" t="s">
        <v>149</v>
      </c>
      <c r="E25" s="10"/>
      <c r="F25" s="10"/>
      <c r="G25" s="24">
        <f t="shared" si="0"/>
        <v>0</v>
      </c>
      <c r="H25" s="24">
        <f t="shared" si="1"/>
        <v>0</v>
      </c>
      <c r="I25" s="9"/>
      <c r="J25" s="9"/>
      <c r="K25" s="9"/>
      <c r="L25" s="9"/>
      <c r="M25" s="9"/>
    </row>
    <row r="26" spans="1:13" x14ac:dyDescent="0.25">
      <c r="A26" s="8"/>
      <c r="B26" s="91" t="s">
        <v>370</v>
      </c>
      <c r="C26" s="92" t="s">
        <v>370</v>
      </c>
      <c r="D26" s="7" t="s">
        <v>151</v>
      </c>
      <c r="E26" s="10"/>
      <c r="F26" s="10"/>
      <c r="G26" s="24">
        <f t="shared" si="0"/>
        <v>0</v>
      </c>
      <c r="H26" s="24">
        <f t="shared" si="1"/>
        <v>0</v>
      </c>
      <c r="I26" s="9"/>
      <c r="J26" s="9"/>
      <c r="K26" s="9"/>
      <c r="L26" s="9"/>
      <c r="M26" s="9"/>
    </row>
    <row r="27" spans="1:13" x14ac:dyDescent="0.25">
      <c r="A27" s="8"/>
      <c r="B27" s="91" t="s">
        <v>371</v>
      </c>
      <c r="C27" s="92" t="s">
        <v>371</v>
      </c>
      <c r="D27" s="7" t="s">
        <v>153</v>
      </c>
      <c r="E27" s="10"/>
      <c r="F27" s="10"/>
      <c r="G27" s="24">
        <f t="shared" si="0"/>
        <v>0</v>
      </c>
      <c r="H27" s="24">
        <f t="shared" si="1"/>
        <v>0</v>
      </c>
      <c r="I27" s="9"/>
      <c r="J27" s="9"/>
      <c r="K27" s="9"/>
      <c r="L27" s="9"/>
      <c r="M27" s="9"/>
    </row>
    <row r="28" spans="1:13" x14ac:dyDescent="0.25">
      <c r="A28" s="8"/>
      <c r="B28" s="91" t="s">
        <v>372</v>
      </c>
      <c r="C28" s="92" t="s">
        <v>372</v>
      </c>
      <c r="D28" s="7" t="s">
        <v>154</v>
      </c>
      <c r="E28" s="10"/>
      <c r="F28" s="10"/>
      <c r="G28" s="24">
        <f t="shared" si="0"/>
        <v>0</v>
      </c>
      <c r="H28" s="24">
        <f t="shared" si="1"/>
        <v>0</v>
      </c>
      <c r="I28" s="9"/>
      <c r="J28" s="9"/>
      <c r="K28" s="9"/>
      <c r="L28" s="9"/>
      <c r="M28" s="9"/>
    </row>
    <row r="29" spans="1:13" x14ac:dyDescent="0.25">
      <c r="A29" s="8"/>
      <c r="B29" s="91" t="s">
        <v>373</v>
      </c>
      <c r="C29" s="92" t="s">
        <v>373</v>
      </c>
      <c r="D29" s="7" t="s">
        <v>156</v>
      </c>
      <c r="E29" s="10"/>
      <c r="F29" s="10"/>
      <c r="G29" s="24">
        <f t="shared" si="0"/>
        <v>0</v>
      </c>
      <c r="H29" s="24">
        <f t="shared" si="1"/>
        <v>0</v>
      </c>
      <c r="I29" s="9"/>
      <c r="J29" s="9"/>
      <c r="K29" s="9"/>
      <c r="L29" s="9"/>
      <c r="M29" s="9"/>
    </row>
    <row r="30" spans="1:13" x14ac:dyDescent="0.25">
      <c r="A30" s="8"/>
      <c r="B30" s="91" t="s">
        <v>374</v>
      </c>
      <c r="C30" s="92" t="s">
        <v>374</v>
      </c>
      <c r="D30" s="7" t="s">
        <v>158</v>
      </c>
      <c r="E30" s="10"/>
      <c r="F30" s="10"/>
      <c r="G30" s="24">
        <f t="shared" si="0"/>
        <v>0</v>
      </c>
      <c r="H30" s="24">
        <f t="shared" si="1"/>
        <v>0</v>
      </c>
      <c r="I30" s="9"/>
      <c r="J30" s="9"/>
      <c r="K30" s="9"/>
      <c r="L30" s="9"/>
      <c r="M30" s="9"/>
    </row>
    <row r="31" spans="1:13" x14ac:dyDescent="0.25">
      <c r="A31" s="8"/>
      <c r="B31" s="91" t="s">
        <v>375</v>
      </c>
      <c r="C31" s="92" t="s">
        <v>375</v>
      </c>
      <c r="D31" s="7" t="s">
        <v>160</v>
      </c>
      <c r="E31" s="10"/>
      <c r="F31" s="10"/>
      <c r="G31" s="24">
        <f t="shared" si="0"/>
        <v>0</v>
      </c>
      <c r="H31" s="24">
        <f t="shared" si="1"/>
        <v>0</v>
      </c>
      <c r="I31" s="9"/>
      <c r="J31" s="9"/>
      <c r="K31" s="9"/>
      <c r="L31" s="9"/>
      <c r="M31" s="9"/>
    </row>
    <row r="32" spans="1:13" x14ac:dyDescent="0.25">
      <c r="A32" s="8"/>
      <c r="B32" s="91" t="s">
        <v>376</v>
      </c>
      <c r="C32" s="92" t="s">
        <v>376</v>
      </c>
      <c r="D32" s="7" t="s">
        <v>166</v>
      </c>
      <c r="E32" s="10"/>
      <c r="F32" s="10"/>
      <c r="G32" s="24">
        <f t="shared" si="0"/>
        <v>0</v>
      </c>
      <c r="H32" s="24">
        <f t="shared" si="1"/>
        <v>0</v>
      </c>
      <c r="I32" s="9"/>
      <c r="J32" s="9"/>
      <c r="K32" s="9"/>
      <c r="L32" s="9"/>
      <c r="M32" s="9"/>
    </row>
    <row r="33" spans="1:13" x14ac:dyDescent="0.25">
      <c r="A33" s="8"/>
      <c r="B33" s="91" t="s">
        <v>377</v>
      </c>
      <c r="C33" s="92" t="s">
        <v>377</v>
      </c>
      <c r="D33" s="7" t="s">
        <v>168</v>
      </c>
      <c r="E33" s="10"/>
      <c r="F33" s="10"/>
      <c r="G33" s="24">
        <f t="shared" si="0"/>
        <v>0</v>
      </c>
      <c r="H33" s="24">
        <f t="shared" si="1"/>
        <v>0</v>
      </c>
      <c r="I33" s="9"/>
      <c r="J33" s="9"/>
      <c r="K33" s="9"/>
      <c r="L33" s="9"/>
      <c r="M33" s="9"/>
    </row>
    <row r="34" spans="1:13" x14ac:dyDescent="0.25">
      <c r="A34" s="8"/>
      <c r="B34" s="91" t="s">
        <v>378</v>
      </c>
      <c r="C34" s="92" t="s">
        <v>378</v>
      </c>
      <c r="D34" s="7" t="s">
        <v>170</v>
      </c>
      <c r="E34" s="10"/>
      <c r="F34" s="10"/>
      <c r="G34" s="24">
        <f t="shared" si="0"/>
        <v>0</v>
      </c>
      <c r="H34" s="24">
        <f t="shared" si="1"/>
        <v>0</v>
      </c>
      <c r="I34" s="9"/>
      <c r="J34" s="9"/>
      <c r="K34" s="9"/>
      <c r="L34" s="9"/>
      <c r="M34" s="9"/>
    </row>
    <row r="35" spans="1:13" x14ac:dyDescent="0.25">
      <c r="A35" s="8"/>
      <c r="B35" s="91" t="s">
        <v>379</v>
      </c>
      <c r="C35" s="92" t="s">
        <v>379</v>
      </c>
      <c r="D35" s="7" t="s">
        <v>172</v>
      </c>
      <c r="E35" s="10"/>
      <c r="F35" s="10"/>
      <c r="G35" s="24">
        <f t="shared" si="0"/>
        <v>0</v>
      </c>
      <c r="H35" s="24">
        <f t="shared" si="1"/>
        <v>0</v>
      </c>
      <c r="I35" s="9"/>
      <c r="J35" s="9"/>
      <c r="K35" s="9"/>
      <c r="L35" s="9"/>
      <c r="M35" s="9"/>
    </row>
    <row r="36" spans="1:13" x14ac:dyDescent="0.25">
      <c r="A36" s="8"/>
      <c r="B36" s="91" t="s">
        <v>380</v>
      </c>
      <c r="C36" s="92" t="s">
        <v>380</v>
      </c>
      <c r="D36" s="7" t="s">
        <v>174</v>
      </c>
      <c r="E36" s="10"/>
      <c r="F36" s="10"/>
      <c r="G36" s="24">
        <f t="shared" si="0"/>
        <v>0</v>
      </c>
      <c r="H36" s="24">
        <f t="shared" si="1"/>
        <v>0</v>
      </c>
      <c r="I36" s="9"/>
      <c r="J36" s="9"/>
      <c r="K36" s="9"/>
      <c r="L36" s="9"/>
      <c r="M36" s="9"/>
    </row>
    <row r="37" spans="1:13" x14ac:dyDescent="0.25">
      <c r="A37" s="8"/>
      <c r="B37" s="91" t="s">
        <v>381</v>
      </c>
      <c r="C37" s="92" t="s">
        <v>381</v>
      </c>
      <c r="D37" s="7" t="s">
        <v>176</v>
      </c>
      <c r="E37" s="10"/>
      <c r="F37" s="10"/>
      <c r="G37" s="24">
        <f t="shared" si="0"/>
        <v>0</v>
      </c>
      <c r="H37" s="24">
        <f t="shared" si="1"/>
        <v>0</v>
      </c>
      <c r="I37" s="9"/>
      <c r="J37" s="9"/>
      <c r="K37" s="9"/>
      <c r="L37" s="9"/>
      <c r="M37" s="9"/>
    </row>
    <row r="38" spans="1:13" x14ac:dyDescent="0.25">
      <c r="A38" s="8"/>
      <c r="B38" s="91" t="s">
        <v>382</v>
      </c>
      <c r="C38" s="92" t="s">
        <v>382</v>
      </c>
      <c r="D38" s="7" t="s">
        <v>182</v>
      </c>
      <c r="E38" s="10"/>
      <c r="F38" s="10"/>
      <c r="G38" s="24">
        <f t="shared" si="0"/>
        <v>0</v>
      </c>
      <c r="H38" s="24">
        <f t="shared" si="1"/>
        <v>0</v>
      </c>
      <c r="I38" s="9"/>
      <c r="J38" s="9"/>
      <c r="K38" s="9"/>
      <c r="L38" s="9"/>
      <c r="M38" s="9"/>
    </row>
    <row r="39" spans="1:13" x14ac:dyDescent="0.25">
      <c r="A39" s="8"/>
      <c r="B39" s="91" t="s">
        <v>383</v>
      </c>
      <c r="C39" s="92" t="s">
        <v>383</v>
      </c>
      <c r="D39" s="7" t="s">
        <v>384</v>
      </c>
      <c r="E39" s="10"/>
      <c r="F39" s="10"/>
      <c r="G39" s="24">
        <f t="shared" si="0"/>
        <v>0</v>
      </c>
      <c r="H39" s="24">
        <f t="shared" si="1"/>
        <v>0</v>
      </c>
      <c r="I39" s="9"/>
      <c r="J39" s="9"/>
      <c r="K39" s="9"/>
      <c r="L39" s="9"/>
      <c r="M39" s="9"/>
    </row>
    <row r="40" spans="1:13" x14ac:dyDescent="0.25">
      <c r="A40" s="8"/>
      <c r="B40" s="91" t="s">
        <v>385</v>
      </c>
      <c r="C40" s="92" t="s">
        <v>385</v>
      </c>
      <c r="D40" s="7" t="s">
        <v>184</v>
      </c>
      <c r="E40" s="10"/>
      <c r="F40" s="10"/>
      <c r="G40" s="24">
        <f t="shared" si="0"/>
        <v>0</v>
      </c>
      <c r="H40" s="24">
        <f t="shared" si="1"/>
        <v>0</v>
      </c>
      <c r="I40" s="9"/>
      <c r="J40" s="9"/>
      <c r="K40" s="9"/>
      <c r="L40" s="9"/>
      <c r="M40" s="9"/>
    </row>
    <row r="41" spans="1:13" x14ac:dyDescent="0.25">
      <c r="A41" s="8"/>
      <c r="B41" s="91" t="s">
        <v>386</v>
      </c>
      <c r="C41" s="92" t="s">
        <v>386</v>
      </c>
      <c r="D41" s="7" t="s">
        <v>186</v>
      </c>
      <c r="E41" s="10"/>
      <c r="F41" s="10"/>
      <c r="G41" s="24">
        <f t="shared" si="0"/>
        <v>0</v>
      </c>
      <c r="H41" s="24">
        <f t="shared" si="1"/>
        <v>0</v>
      </c>
      <c r="I41" s="9"/>
      <c r="J41" s="9"/>
      <c r="K41" s="9"/>
      <c r="L41" s="9"/>
      <c r="M41" s="9"/>
    </row>
    <row r="42" spans="1:13" x14ac:dyDescent="0.25">
      <c r="A42" s="8"/>
      <c r="B42" s="91" t="s">
        <v>387</v>
      </c>
      <c r="C42" s="92" t="s">
        <v>387</v>
      </c>
      <c r="D42" s="7" t="s">
        <v>188</v>
      </c>
      <c r="E42" s="10"/>
      <c r="F42" s="10"/>
      <c r="G42" s="24">
        <f t="shared" si="0"/>
        <v>0</v>
      </c>
      <c r="H42" s="24">
        <f t="shared" si="1"/>
        <v>0</v>
      </c>
      <c r="I42" s="9"/>
      <c r="J42" s="9"/>
      <c r="K42" s="9"/>
      <c r="L42" s="9"/>
      <c r="M42" s="9"/>
    </row>
    <row r="43" spans="1:13" x14ac:dyDescent="0.25">
      <c r="A43" s="8"/>
      <c r="B43" s="91" t="s">
        <v>388</v>
      </c>
      <c r="C43" s="92" t="s">
        <v>388</v>
      </c>
      <c r="D43" s="7" t="s">
        <v>190</v>
      </c>
      <c r="E43" s="10"/>
      <c r="F43" s="10"/>
      <c r="G43" s="24">
        <f t="shared" si="0"/>
        <v>0</v>
      </c>
      <c r="H43" s="24">
        <f t="shared" si="1"/>
        <v>0</v>
      </c>
      <c r="I43" s="9"/>
      <c r="J43" s="9"/>
      <c r="K43" s="9"/>
      <c r="L43" s="9"/>
      <c r="M43" s="9"/>
    </row>
    <row r="44" spans="1:13" x14ac:dyDescent="0.25">
      <c r="A44" s="8"/>
      <c r="B44" s="91" t="s">
        <v>389</v>
      </c>
      <c r="C44" s="92" t="s">
        <v>389</v>
      </c>
      <c r="D44" s="7" t="s">
        <v>194</v>
      </c>
      <c r="E44" s="10"/>
      <c r="F44" s="10"/>
      <c r="G44" s="24">
        <f t="shared" si="0"/>
        <v>0</v>
      </c>
      <c r="H44" s="24">
        <f t="shared" si="1"/>
        <v>0</v>
      </c>
      <c r="I44" s="9"/>
      <c r="J44" s="9"/>
      <c r="K44" s="9"/>
      <c r="L44" s="9"/>
      <c r="M44" s="9"/>
    </row>
    <row r="45" spans="1:13" x14ac:dyDescent="0.25">
      <c r="A45" s="8"/>
      <c r="B45" s="91" t="s">
        <v>390</v>
      </c>
      <c r="C45" s="92" t="s">
        <v>390</v>
      </c>
      <c r="D45" s="7" t="s">
        <v>391</v>
      </c>
      <c r="E45" s="10"/>
      <c r="F45" s="10"/>
      <c r="G45" s="24">
        <f t="shared" si="0"/>
        <v>0</v>
      </c>
      <c r="H45" s="24">
        <f t="shared" si="1"/>
        <v>0</v>
      </c>
      <c r="I45" s="9"/>
      <c r="J45" s="9"/>
      <c r="K45" s="9"/>
      <c r="L45" s="9"/>
      <c r="M45" s="9"/>
    </row>
    <row r="46" spans="1:13" x14ac:dyDescent="0.25">
      <c r="A46" s="8"/>
      <c r="B46" s="91" t="s">
        <v>392</v>
      </c>
      <c r="C46" s="92" t="s">
        <v>392</v>
      </c>
      <c r="D46" s="7" t="s">
        <v>313</v>
      </c>
      <c r="E46" s="10"/>
      <c r="F46" s="10"/>
      <c r="G46" s="24">
        <f t="shared" si="0"/>
        <v>0</v>
      </c>
      <c r="H46" s="24">
        <f t="shared" si="1"/>
        <v>0</v>
      </c>
      <c r="I46" s="9"/>
      <c r="J46" s="9"/>
      <c r="K46" s="9"/>
      <c r="L46" s="9"/>
      <c r="M46" s="9"/>
    </row>
    <row r="47" spans="1:13" x14ac:dyDescent="0.25">
      <c r="A47" s="8"/>
      <c r="B47" s="91" t="s">
        <v>393</v>
      </c>
      <c r="C47" s="92" t="s">
        <v>393</v>
      </c>
      <c r="D47" s="7" t="s">
        <v>314</v>
      </c>
      <c r="E47" s="10"/>
      <c r="F47" s="10"/>
      <c r="G47" s="24">
        <f t="shared" si="0"/>
        <v>0</v>
      </c>
      <c r="H47" s="24">
        <f t="shared" si="1"/>
        <v>0</v>
      </c>
      <c r="I47" s="9"/>
      <c r="J47" s="9"/>
      <c r="K47" s="9"/>
      <c r="L47" s="9"/>
      <c r="M47" s="9"/>
    </row>
    <row r="48" spans="1:13" x14ac:dyDescent="0.25">
      <c r="A48" s="8"/>
      <c r="B48" s="91" t="s">
        <v>394</v>
      </c>
      <c r="C48" s="92" t="s">
        <v>394</v>
      </c>
      <c r="D48" s="7" t="s">
        <v>315</v>
      </c>
      <c r="E48" s="10"/>
      <c r="F48" s="10"/>
      <c r="G48" s="24">
        <f t="shared" si="0"/>
        <v>0</v>
      </c>
      <c r="H48" s="24">
        <f t="shared" si="1"/>
        <v>0</v>
      </c>
      <c r="I48" s="9"/>
      <c r="J48" s="9"/>
      <c r="K48" s="9"/>
      <c r="L48" s="9"/>
      <c r="M48" s="9"/>
    </row>
    <row r="49" spans="1:13" x14ac:dyDescent="0.25">
      <c r="A49" s="8"/>
      <c r="B49" s="91" t="s">
        <v>395</v>
      </c>
      <c r="C49" s="92" t="s">
        <v>395</v>
      </c>
      <c r="D49" s="7" t="s">
        <v>316</v>
      </c>
      <c r="E49" s="10"/>
      <c r="F49" s="10"/>
      <c r="G49" s="24">
        <f t="shared" si="0"/>
        <v>0</v>
      </c>
      <c r="H49" s="24">
        <f t="shared" si="1"/>
        <v>0</v>
      </c>
      <c r="I49" s="9"/>
      <c r="J49" s="9"/>
      <c r="K49" s="9"/>
      <c r="L49" s="9"/>
      <c r="M49" s="9"/>
    </row>
    <row r="50" spans="1:13" x14ac:dyDescent="0.25">
      <c r="A50" s="8"/>
      <c r="B50" s="91" t="s">
        <v>396</v>
      </c>
      <c r="C50" s="92" t="s">
        <v>396</v>
      </c>
      <c r="D50" s="7" t="s">
        <v>317</v>
      </c>
      <c r="E50" s="10"/>
      <c r="F50" s="10"/>
      <c r="G50" s="24">
        <f t="shared" si="0"/>
        <v>0</v>
      </c>
      <c r="H50" s="24">
        <f t="shared" si="1"/>
        <v>0</v>
      </c>
      <c r="I50" s="9"/>
      <c r="J50" s="9"/>
      <c r="K50" s="9"/>
      <c r="L50" s="9"/>
      <c r="M50" s="9"/>
    </row>
    <row r="51" spans="1:13" x14ac:dyDescent="0.25">
      <c r="A51" s="8"/>
      <c r="B51" s="91" t="s">
        <v>397</v>
      </c>
      <c r="C51" s="92" t="s">
        <v>397</v>
      </c>
      <c r="D51" s="7" t="s">
        <v>398</v>
      </c>
      <c r="E51" s="10"/>
      <c r="F51" s="10"/>
      <c r="G51" s="24">
        <f t="shared" si="0"/>
        <v>0</v>
      </c>
      <c r="H51" s="24">
        <f t="shared" si="1"/>
        <v>0</v>
      </c>
      <c r="I51" s="9"/>
      <c r="J51" s="9"/>
      <c r="K51" s="9"/>
      <c r="L51" s="9"/>
      <c r="M51" s="9"/>
    </row>
    <row r="52" spans="1:13" x14ac:dyDescent="0.25">
      <c r="A52" s="8"/>
      <c r="B52" s="91" t="s">
        <v>399</v>
      </c>
      <c r="C52" s="92" t="s">
        <v>399</v>
      </c>
      <c r="D52" s="7" t="s">
        <v>400</v>
      </c>
      <c r="E52" s="10"/>
      <c r="F52" s="10"/>
      <c r="G52" s="10"/>
      <c r="H52" s="10"/>
      <c r="I52" s="9"/>
      <c r="J52" s="9"/>
      <c r="K52" s="9"/>
      <c r="L52" s="9"/>
      <c r="M52" s="9"/>
    </row>
    <row r="53" spans="1:13" x14ac:dyDescent="0.25">
      <c r="A53" s="17"/>
      <c r="B53" s="106" t="s">
        <v>401</v>
      </c>
      <c r="C53" s="107" t="s">
        <v>401</v>
      </c>
      <c r="D53" s="7" t="s">
        <v>402</v>
      </c>
      <c r="E53" s="10"/>
      <c r="F53" s="10"/>
      <c r="G53" s="24">
        <f t="shared" si="0"/>
        <v>0</v>
      </c>
      <c r="H53" s="24">
        <f t="shared" si="1"/>
        <v>0</v>
      </c>
      <c r="I53" s="9"/>
      <c r="J53" s="9"/>
      <c r="K53" s="9"/>
      <c r="L53" s="9"/>
      <c r="M53" s="9"/>
    </row>
  </sheetData>
  <mergeCells count="47">
    <mergeCell ref="A2:D4"/>
    <mergeCell ref="E2:F2"/>
    <mergeCell ref="G2:H2"/>
    <mergeCell ref="I2:K2"/>
    <mergeCell ref="A5:C5"/>
    <mergeCell ref="B6:C6"/>
    <mergeCell ref="B8:C8"/>
    <mergeCell ref="B9:C9"/>
    <mergeCell ref="B10:C10"/>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52:C52"/>
    <mergeCell ref="B53:C53"/>
    <mergeCell ref="B47:C47"/>
    <mergeCell ref="B48:C48"/>
    <mergeCell ref="B49:C49"/>
    <mergeCell ref="B50:C50"/>
    <mergeCell ref="B51:C5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19"/>
  <sheetViews>
    <sheetView zoomScaleNormal="100" workbookViewId="0">
      <selection activeCell="J5" sqref="J5"/>
    </sheetView>
  </sheetViews>
  <sheetFormatPr defaultRowHeight="15" x14ac:dyDescent="0.25"/>
  <cols>
    <col min="1" max="2" width="10" customWidth="1"/>
    <col min="3" max="3" width="50" customWidth="1"/>
    <col min="5" max="8" width="25" customWidth="1"/>
    <col min="9" max="9" width="31.5703125" bestFit="1" customWidth="1"/>
    <col min="10" max="11" width="25" customWidth="1"/>
  </cols>
  <sheetData>
    <row r="2" spans="1:11" x14ac:dyDescent="0.25">
      <c r="A2" s="95" t="s">
        <v>27</v>
      </c>
      <c r="B2" s="96" t="s">
        <v>27</v>
      </c>
      <c r="C2" s="96" t="s">
        <v>27</v>
      </c>
      <c r="D2" s="113" t="s">
        <v>27</v>
      </c>
      <c r="E2" s="104" t="s">
        <v>101</v>
      </c>
      <c r="F2" s="105" t="s">
        <v>101</v>
      </c>
      <c r="G2" s="104" t="s">
        <v>102</v>
      </c>
      <c r="H2" s="104" t="s">
        <v>102</v>
      </c>
      <c r="I2" s="42" t="s">
        <v>103</v>
      </c>
      <c r="J2" s="41" t="s">
        <v>403</v>
      </c>
      <c r="K2" s="42" t="s">
        <v>100</v>
      </c>
    </row>
    <row r="3" spans="1:11" x14ac:dyDescent="0.25">
      <c r="A3" s="98" t="s">
        <v>27</v>
      </c>
      <c r="B3" s="99" t="s">
        <v>27</v>
      </c>
      <c r="C3" s="99" t="s">
        <v>27</v>
      </c>
      <c r="D3" s="114" t="s">
        <v>27</v>
      </c>
      <c r="E3" s="20" t="s">
        <v>104</v>
      </c>
      <c r="F3" s="20" t="s">
        <v>105</v>
      </c>
      <c r="G3" s="20" t="s">
        <v>104</v>
      </c>
      <c r="H3" s="20" t="s">
        <v>105</v>
      </c>
      <c r="I3" s="43"/>
      <c r="J3" s="48"/>
      <c r="K3" s="48"/>
    </row>
    <row r="4" spans="1:11" x14ac:dyDescent="0.25">
      <c r="A4" s="101" t="s">
        <v>27</v>
      </c>
      <c r="B4" s="102" t="s">
        <v>27</v>
      </c>
      <c r="C4" s="102" t="s">
        <v>27</v>
      </c>
      <c r="D4" s="103" t="s">
        <v>27</v>
      </c>
      <c r="E4" s="7" t="s">
        <v>106</v>
      </c>
      <c r="F4" s="7" t="s">
        <v>107</v>
      </c>
      <c r="G4" s="7" t="s">
        <v>108</v>
      </c>
      <c r="H4" s="7" t="s">
        <v>109</v>
      </c>
      <c r="I4" s="7" t="s">
        <v>110</v>
      </c>
      <c r="J4" s="7" t="s">
        <v>111</v>
      </c>
      <c r="K4" s="27" t="s">
        <v>112</v>
      </c>
    </row>
    <row r="5" spans="1:11" x14ac:dyDescent="0.25">
      <c r="A5" s="93" t="s">
        <v>404</v>
      </c>
      <c r="B5" s="94" t="s">
        <v>404</v>
      </c>
      <c r="C5" s="94" t="s">
        <v>404</v>
      </c>
      <c r="D5" s="7" t="s">
        <v>106</v>
      </c>
      <c r="E5" s="24">
        <f>SUM(E6:E9)</f>
        <v>0</v>
      </c>
      <c r="F5" s="24">
        <f t="shared" ref="F5:I5" si="0">SUM(F6:F9)</f>
        <v>0</v>
      </c>
      <c r="G5" s="24">
        <f t="shared" si="0"/>
        <v>0</v>
      </c>
      <c r="H5" s="24">
        <f t="shared" si="0"/>
        <v>0</v>
      </c>
      <c r="I5" s="24">
        <f t="shared" si="0"/>
        <v>0</v>
      </c>
      <c r="J5" s="24">
        <f>SUM(J11:J14)</f>
        <v>0</v>
      </c>
      <c r="K5" s="25">
        <f>J5*12.5</f>
        <v>0</v>
      </c>
    </row>
    <row r="6" spans="1:11" x14ac:dyDescent="0.25">
      <c r="A6" s="4" t="s">
        <v>7</v>
      </c>
      <c r="B6" s="91" t="s">
        <v>405</v>
      </c>
      <c r="C6" s="92" t="s">
        <v>405</v>
      </c>
      <c r="D6" s="7" t="s">
        <v>107</v>
      </c>
      <c r="E6" s="10"/>
      <c r="F6" s="10"/>
      <c r="G6" s="10"/>
      <c r="H6" s="10"/>
      <c r="I6" s="10"/>
      <c r="J6" s="10"/>
      <c r="K6" s="9"/>
    </row>
    <row r="7" spans="1:11" x14ac:dyDescent="0.25">
      <c r="A7" s="8"/>
      <c r="B7" s="91" t="s">
        <v>406</v>
      </c>
      <c r="C7" s="92" t="s">
        <v>406</v>
      </c>
      <c r="D7" s="7" t="s">
        <v>108</v>
      </c>
      <c r="E7" s="10"/>
      <c r="F7" s="10"/>
      <c r="G7" s="10"/>
      <c r="H7" s="10"/>
      <c r="I7" s="10"/>
      <c r="J7" s="10"/>
      <c r="K7" s="9"/>
    </row>
    <row r="8" spans="1:11" x14ac:dyDescent="0.25">
      <c r="A8" s="8"/>
      <c r="B8" s="91" t="s">
        <v>407</v>
      </c>
      <c r="C8" s="92" t="s">
        <v>407</v>
      </c>
      <c r="D8" s="7" t="s">
        <v>109</v>
      </c>
      <c r="E8" s="10"/>
      <c r="F8" s="10"/>
      <c r="G8" s="10"/>
      <c r="H8" s="10"/>
      <c r="I8" s="10"/>
      <c r="J8" s="10"/>
      <c r="K8" s="9"/>
    </row>
    <row r="9" spans="1:11" x14ac:dyDescent="0.25">
      <c r="A9" s="8"/>
      <c r="B9" s="91" t="s">
        <v>408</v>
      </c>
      <c r="C9" s="92" t="s">
        <v>408</v>
      </c>
      <c r="D9" s="7" t="s">
        <v>110</v>
      </c>
      <c r="E9" s="10"/>
      <c r="F9" s="10"/>
      <c r="G9" s="10"/>
      <c r="H9" s="10"/>
      <c r="I9" s="10"/>
      <c r="J9" s="10"/>
      <c r="K9" s="9"/>
    </row>
    <row r="10" spans="1:11" x14ac:dyDescent="0.25">
      <c r="A10" s="8"/>
      <c r="B10" s="4" t="s">
        <v>7</v>
      </c>
      <c r="C10" s="5" t="s">
        <v>409</v>
      </c>
      <c r="D10" s="7" t="s">
        <v>111</v>
      </c>
      <c r="E10" s="10"/>
      <c r="F10" s="10"/>
      <c r="G10" s="10"/>
      <c r="H10" s="10"/>
      <c r="I10" s="10"/>
      <c r="J10" s="10"/>
      <c r="K10" s="9"/>
    </row>
    <row r="11" spans="1:11" x14ac:dyDescent="0.25">
      <c r="A11" s="8"/>
      <c r="B11" s="91" t="s">
        <v>410</v>
      </c>
      <c r="C11" s="92" t="s">
        <v>410</v>
      </c>
      <c r="D11" s="7" t="s">
        <v>112</v>
      </c>
      <c r="E11" s="10"/>
      <c r="F11" s="10"/>
      <c r="G11" s="10"/>
      <c r="H11" s="10"/>
      <c r="I11" s="10"/>
      <c r="J11" s="10"/>
      <c r="K11" s="9"/>
    </row>
    <row r="12" spans="1:11" x14ac:dyDescent="0.25">
      <c r="A12" s="8"/>
      <c r="B12" s="91" t="s">
        <v>411</v>
      </c>
      <c r="C12" s="92" t="s">
        <v>411</v>
      </c>
      <c r="D12" s="7" t="s">
        <v>127</v>
      </c>
      <c r="E12" s="10"/>
      <c r="F12" s="10"/>
      <c r="G12" s="10"/>
      <c r="H12" s="10"/>
      <c r="I12" s="10"/>
      <c r="J12" s="10"/>
      <c r="K12" s="9"/>
    </row>
    <row r="13" spans="1:11" x14ac:dyDescent="0.25">
      <c r="A13" s="8"/>
      <c r="B13" s="91" t="s">
        <v>412</v>
      </c>
      <c r="C13" s="92" t="s">
        <v>412</v>
      </c>
      <c r="D13" s="7" t="s">
        <v>129</v>
      </c>
      <c r="E13" s="10"/>
      <c r="F13" s="10"/>
      <c r="G13" s="10"/>
      <c r="H13" s="10"/>
      <c r="I13" s="10"/>
      <c r="J13" s="24">
        <f>J6+J7+J8+J9</f>
        <v>0</v>
      </c>
      <c r="K13" s="9"/>
    </row>
    <row r="14" spans="1:11" x14ac:dyDescent="0.25">
      <c r="A14" s="8"/>
      <c r="B14" s="91" t="s">
        <v>183</v>
      </c>
      <c r="C14" s="92" t="s">
        <v>183</v>
      </c>
      <c r="D14" s="7" t="s">
        <v>131</v>
      </c>
      <c r="E14" s="9"/>
      <c r="F14" s="9"/>
      <c r="G14" s="9"/>
      <c r="H14" s="9"/>
      <c r="I14" s="9"/>
      <c r="J14" s="53">
        <f>J15+J16+J17+J18+J19</f>
        <v>0</v>
      </c>
      <c r="K14" s="9"/>
    </row>
    <row r="15" spans="1:11" x14ac:dyDescent="0.25">
      <c r="A15" s="8"/>
      <c r="B15" s="4" t="s">
        <v>7</v>
      </c>
      <c r="C15" s="5" t="s">
        <v>185</v>
      </c>
      <c r="D15" s="7" t="s">
        <v>133</v>
      </c>
      <c r="E15" s="9"/>
      <c r="F15" s="9"/>
      <c r="G15" s="9"/>
      <c r="H15" s="9"/>
      <c r="I15" s="9"/>
      <c r="J15" s="10"/>
      <c r="K15" s="9"/>
    </row>
    <row r="16" spans="1:11" x14ac:dyDescent="0.25">
      <c r="A16" s="8"/>
      <c r="B16" s="8"/>
      <c r="C16" s="5" t="s">
        <v>187</v>
      </c>
      <c r="D16" s="7" t="s">
        <v>135</v>
      </c>
      <c r="E16" s="9"/>
      <c r="F16" s="9"/>
      <c r="G16" s="9"/>
      <c r="H16" s="9"/>
      <c r="I16" s="9"/>
      <c r="J16" s="10"/>
      <c r="K16" s="9"/>
    </row>
    <row r="17" spans="1:11" x14ac:dyDescent="0.25">
      <c r="A17" s="8"/>
      <c r="B17" s="8"/>
      <c r="C17" s="5" t="s">
        <v>189</v>
      </c>
      <c r="D17" s="7" t="s">
        <v>137</v>
      </c>
      <c r="E17" s="9"/>
      <c r="F17" s="9"/>
      <c r="G17" s="9"/>
      <c r="H17" s="9"/>
      <c r="I17" s="9"/>
      <c r="J17" s="10"/>
      <c r="K17" s="9"/>
    </row>
    <row r="18" spans="1:11" x14ac:dyDescent="0.25">
      <c r="A18" s="8"/>
      <c r="B18" s="8"/>
      <c r="C18" s="5" t="s">
        <v>191</v>
      </c>
      <c r="D18" s="7" t="s">
        <v>413</v>
      </c>
      <c r="E18" s="9"/>
      <c r="F18" s="9"/>
      <c r="G18" s="9"/>
      <c r="H18" s="9"/>
      <c r="I18" s="9"/>
      <c r="J18" s="10"/>
      <c r="K18" s="9"/>
    </row>
    <row r="19" spans="1:11" x14ac:dyDescent="0.25">
      <c r="A19" s="8"/>
      <c r="B19" s="8"/>
      <c r="C19" s="5" t="s">
        <v>193</v>
      </c>
      <c r="D19" s="7" t="s">
        <v>139</v>
      </c>
      <c r="E19" s="9"/>
      <c r="F19" s="9"/>
      <c r="G19" s="9"/>
      <c r="H19" s="9"/>
      <c r="I19" s="9"/>
      <c r="J19" s="10"/>
      <c r="K19" s="9"/>
    </row>
  </sheetData>
  <mergeCells count="12">
    <mergeCell ref="A2:D4"/>
    <mergeCell ref="E2:F2"/>
    <mergeCell ref="G2:H2"/>
    <mergeCell ref="A5:C5"/>
    <mergeCell ref="B6:C6"/>
    <mergeCell ref="B13:C13"/>
    <mergeCell ref="B14:C14"/>
    <mergeCell ref="B7:C7"/>
    <mergeCell ref="B8:C8"/>
    <mergeCell ref="B9:C9"/>
    <mergeCell ref="B11:C11"/>
    <mergeCell ref="B12:C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T15"/>
  <sheetViews>
    <sheetView zoomScaleNormal="100" workbookViewId="0">
      <selection activeCell="A38" sqref="A38"/>
    </sheetView>
  </sheetViews>
  <sheetFormatPr defaultRowHeight="15" x14ac:dyDescent="0.25"/>
  <cols>
    <col min="1" max="2" width="10" customWidth="1"/>
    <col min="3" max="3" width="50" customWidth="1"/>
    <col min="5" max="20" width="25" customWidth="1"/>
  </cols>
  <sheetData>
    <row r="2" spans="1:20" x14ac:dyDescent="0.25">
      <c r="A2" s="95" t="s">
        <v>29</v>
      </c>
      <c r="B2" s="96" t="s">
        <v>29</v>
      </c>
      <c r="C2" s="96" t="s">
        <v>29</v>
      </c>
      <c r="D2" s="97" t="s">
        <v>29</v>
      </c>
      <c r="E2" s="91" t="s">
        <v>414</v>
      </c>
      <c r="F2" s="92" t="s">
        <v>414</v>
      </c>
      <c r="G2" s="91" t="s">
        <v>415</v>
      </c>
      <c r="H2" s="92" t="s">
        <v>415</v>
      </c>
      <c r="I2" s="91" t="s">
        <v>416</v>
      </c>
      <c r="J2" s="92" t="s">
        <v>416</v>
      </c>
      <c r="K2" s="91" t="s">
        <v>417</v>
      </c>
      <c r="L2" s="92" t="s">
        <v>417</v>
      </c>
      <c r="M2" s="92" t="s">
        <v>417</v>
      </c>
      <c r="N2" s="5" t="s">
        <v>99</v>
      </c>
      <c r="O2" s="5" t="s">
        <v>100</v>
      </c>
      <c r="P2" s="5" t="s">
        <v>418</v>
      </c>
      <c r="Q2" s="5" t="s">
        <v>419</v>
      </c>
      <c r="R2" s="5" t="s">
        <v>420</v>
      </c>
      <c r="S2" s="5" t="s">
        <v>421</v>
      </c>
      <c r="T2" s="5" t="s">
        <v>422</v>
      </c>
    </row>
    <row r="3" spans="1:20" x14ac:dyDescent="0.25">
      <c r="A3" s="98" t="s">
        <v>29</v>
      </c>
      <c r="B3" s="99" t="s">
        <v>29</v>
      </c>
      <c r="C3" s="99" t="s">
        <v>29</v>
      </c>
      <c r="D3" s="100" t="s">
        <v>29</v>
      </c>
      <c r="E3" s="5" t="s">
        <v>423</v>
      </c>
      <c r="F3" s="5" t="s">
        <v>424</v>
      </c>
      <c r="G3" s="5" t="s">
        <v>425</v>
      </c>
      <c r="H3" s="5" t="s">
        <v>426</v>
      </c>
      <c r="I3" s="5" t="s">
        <v>427</v>
      </c>
      <c r="J3" s="5" t="s">
        <v>428</v>
      </c>
      <c r="K3" s="5" t="s">
        <v>429</v>
      </c>
      <c r="L3" s="5" t="s">
        <v>427</v>
      </c>
      <c r="M3" s="5" t="s">
        <v>428</v>
      </c>
      <c r="N3" s="6"/>
      <c r="O3" s="6"/>
      <c r="P3" s="6"/>
      <c r="Q3" s="6"/>
      <c r="R3" s="6"/>
      <c r="S3" s="6"/>
      <c r="T3" s="6"/>
    </row>
    <row r="4" spans="1:20" x14ac:dyDescent="0.25">
      <c r="A4" s="101" t="s">
        <v>29</v>
      </c>
      <c r="B4" s="102" t="s">
        <v>29</v>
      </c>
      <c r="C4" s="102" t="s">
        <v>29</v>
      </c>
      <c r="D4" s="103" t="s">
        <v>29</v>
      </c>
      <c r="E4" s="7" t="s">
        <v>108</v>
      </c>
      <c r="F4" s="7" t="s">
        <v>109</v>
      </c>
      <c r="G4" s="7" t="s">
        <v>110</v>
      </c>
      <c r="H4" s="7" t="s">
        <v>111</v>
      </c>
      <c r="I4" s="7" t="s">
        <v>112</v>
      </c>
      <c r="J4" s="7" t="s">
        <v>127</v>
      </c>
      <c r="K4" s="7" t="s">
        <v>129</v>
      </c>
      <c r="L4" s="7" t="s">
        <v>131</v>
      </c>
      <c r="M4" s="7" t="s">
        <v>133</v>
      </c>
      <c r="N4" s="7" t="s">
        <v>135</v>
      </c>
      <c r="O4" s="7" t="s">
        <v>137</v>
      </c>
      <c r="P4" s="7" t="s">
        <v>139</v>
      </c>
      <c r="Q4" s="7" t="s">
        <v>141</v>
      </c>
      <c r="R4" s="7" t="s">
        <v>143</v>
      </c>
      <c r="S4" s="7" t="s">
        <v>145</v>
      </c>
      <c r="T4" s="7" t="s">
        <v>147</v>
      </c>
    </row>
    <row r="5" spans="1:20" x14ac:dyDescent="0.25">
      <c r="A5" s="91" t="s">
        <v>353</v>
      </c>
      <c r="B5" s="92" t="s">
        <v>353</v>
      </c>
      <c r="C5" s="92" t="s">
        <v>353</v>
      </c>
      <c r="D5" s="7" t="s">
        <v>106</v>
      </c>
      <c r="E5" s="10"/>
      <c r="F5" s="10"/>
      <c r="G5" s="10"/>
      <c r="H5" s="10"/>
      <c r="I5" s="10"/>
      <c r="J5" s="10"/>
      <c r="K5" s="10"/>
      <c r="L5" s="10"/>
      <c r="M5" s="10"/>
      <c r="N5" s="10"/>
      <c r="O5" s="10"/>
      <c r="P5" s="10"/>
      <c r="Q5" s="10"/>
      <c r="R5" s="10"/>
      <c r="S5" s="10"/>
      <c r="T5" s="10"/>
    </row>
    <row r="6" spans="1:20" x14ac:dyDescent="0.25">
      <c r="A6" s="5" t="s">
        <v>430</v>
      </c>
      <c r="B6" s="91" t="s">
        <v>431</v>
      </c>
      <c r="C6" s="92" t="s">
        <v>431</v>
      </c>
      <c r="D6" s="7" t="s">
        <v>107</v>
      </c>
      <c r="E6" s="10"/>
      <c r="F6" s="10"/>
      <c r="G6" s="10"/>
      <c r="H6" s="10"/>
      <c r="I6" s="9"/>
      <c r="J6" s="9"/>
      <c r="K6" s="9"/>
      <c r="L6" s="9"/>
      <c r="M6" s="9"/>
      <c r="N6" s="9"/>
      <c r="O6" s="9"/>
      <c r="P6" s="9"/>
      <c r="Q6" s="9"/>
      <c r="R6" s="9"/>
      <c r="S6" s="9"/>
      <c r="T6" s="9"/>
    </row>
    <row r="7" spans="1:20" x14ac:dyDescent="0.25">
      <c r="A7" s="8"/>
      <c r="B7" s="4" t="s">
        <v>7</v>
      </c>
      <c r="C7" s="5" t="s">
        <v>432</v>
      </c>
      <c r="D7" s="7" t="s">
        <v>108</v>
      </c>
      <c r="E7" s="10"/>
      <c r="F7" s="10"/>
      <c r="G7" s="10"/>
      <c r="H7" s="10"/>
      <c r="I7" s="9"/>
      <c r="J7" s="9"/>
      <c r="K7" s="9"/>
      <c r="L7" s="9"/>
      <c r="M7" s="9"/>
      <c r="N7" s="9"/>
      <c r="O7" s="9"/>
      <c r="P7" s="9"/>
      <c r="Q7" s="9"/>
      <c r="R7" s="9"/>
      <c r="S7" s="9"/>
      <c r="T7" s="9"/>
    </row>
    <row r="8" spans="1:20" x14ac:dyDescent="0.25">
      <c r="A8" s="8"/>
      <c r="B8" s="8"/>
      <c r="C8" s="5" t="s">
        <v>433</v>
      </c>
      <c r="D8" s="7" t="s">
        <v>109</v>
      </c>
      <c r="E8" s="10"/>
      <c r="F8" s="10"/>
      <c r="G8" s="10"/>
      <c r="H8" s="10"/>
      <c r="I8" s="9"/>
      <c r="J8" s="9"/>
      <c r="K8" s="9"/>
      <c r="L8" s="9"/>
      <c r="M8" s="9"/>
      <c r="N8" s="9"/>
      <c r="O8" s="9"/>
      <c r="P8" s="9"/>
      <c r="Q8" s="9"/>
      <c r="R8" s="9"/>
      <c r="S8" s="9"/>
      <c r="T8" s="9"/>
    </row>
    <row r="9" spans="1:20" x14ac:dyDescent="0.25">
      <c r="A9" s="8"/>
      <c r="B9" s="91" t="s">
        <v>434</v>
      </c>
      <c r="C9" s="92" t="s">
        <v>434</v>
      </c>
      <c r="D9" s="7" t="s">
        <v>110</v>
      </c>
      <c r="E9" s="10"/>
      <c r="F9" s="10"/>
      <c r="G9" s="10"/>
      <c r="H9" s="10"/>
      <c r="I9" s="9"/>
      <c r="J9" s="9"/>
      <c r="K9" s="9"/>
      <c r="L9" s="9"/>
      <c r="M9" s="9"/>
      <c r="N9" s="9"/>
      <c r="O9" s="9"/>
      <c r="P9" s="9"/>
      <c r="Q9" s="9"/>
      <c r="R9" s="9"/>
      <c r="S9" s="9"/>
      <c r="T9" s="9"/>
    </row>
    <row r="10" spans="1:20" x14ac:dyDescent="0.25">
      <c r="A10" s="8"/>
      <c r="B10" s="4" t="s">
        <v>7</v>
      </c>
      <c r="C10" s="5" t="s">
        <v>435</v>
      </c>
      <c r="D10" s="7" t="s">
        <v>111</v>
      </c>
      <c r="E10" s="10"/>
      <c r="F10" s="10"/>
      <c r="G10" s="10"/>
      <c r="H10" s="10"/>
      <c r="I10" s="9"/>
      <c r="J10" s="9"/>
      <c r="K10" s="9"/>
      <c r="L10" s="9"/>
      <c r="M10" s="9"/>
      <c r="N10" s="9"/>
      <c r="O10" s="9"/>
      <c r="P10" s="9"/>
      <c r="Q10" s="9"/>
      <c r="R10" s="9"/>
      <c r="S10" s="9"/>
      <c r="T10" s="9"/>
    </row>
    <row r="11" spans="1:20" x14ac:dyDescent="0.25">
      <c r="A11" s="8"/>
      <c r="B11" s="8"/>
      <c r="C11" s="5" t="s">
        <v>436</v>
      </c>
      <c r="D11" s="7" t="s">
        <v>112</v>
      </c>
      <c r="E11" s="10"/>
      <c r="F11" s="10"/>
      <c r="G11" s="10"/>
      <c r="H11" s="10"/>
      <c r="I11" s="9"/>
      <c r="J11" s="9"/>
      <c r="K11" s="9"/>
      <c r="L11" s="9"/>
      <c r="M11" s="9"/>
      <c r="N11" s="9"/>
      <c r="O11" s="9"/>
      <c r="P11" s="9"/>
      <c r="Q11" s="9"/>
      <c r="R11" s="9"/>
      <c r="S11" s="9"/>
      <c r="T11" s="9"/>
    </row>
    <row r="12" spans="1:20" x14ac:dyDescent="0.25">
      <c r="A12" s="8"/>
      <c r="B12" s="91" t="s">
        <v>437</v>
      </c>
      <c r="C12" s="92" t="s">
        <v>437</v>
      </c>
      <c r="D12" s="7" t="s">
        <v>127</v>
      </c>
      <c r="E12" s="10"/>
      <c r="F12" s="10"/>
      <c r="G12" s="10"/>
      <c r="H12" s="10"/>
      <c r="I12" s="9"/>
      <c r="J12" s="9"/>
      <c r="K12" s="9"/>
      <c r="L12" s="9"/>
      <c r="M12" s="9"/>
      <c r="N12" s="9"/>
      <c r="O12" s="9"/>
      <c r="P12" s="9"/>
      <c r="Q12" s="9"/>
      <c r="R12" s="9"/>
      <c r="S12" s="9"/>
      <c r="T12" s="9"/>
    </row>
    <row r="13" spans="1:20" x14ac:dyDescent="0.25">
      <c r="A13" s="8"/>
      <c r="B13" s="91" t="s">
        <v>438</v>
      </c>
      <c r="C13" s="92" t="s">
        <v>438</v>
      </c>
      <c r="D13" s="7" t="s">
        <v>129</v>
      </c>
      <c r="E13" s="10"/>
      <c r="F13" s="10"/>
      <c r="G13" s="10"/>
      <c r="H13" s="10"/>
      <c r="I13" s="9"/>
      <c r="J13" s="9"/>
      <c r="K13" s="9"/>
      <c r="L13" s="9"/>
      <c r="M13" s="9"/>
      <c r="N13" s="9"/>
      <c r="O13" s="9"/>
      <c r="P13" s="9"/>
      <c r="Q13" s="9"/>
      <c r="R13" s="9"/>
      <c r="S13" s="9"/>
      <c r="T13" s="9"/>
    </row>
    <row r="14" spans="1:20" x14ac:dyDescent="0.25">
      <c r="A14" s="8"/>
      <c r="B14" s="91" t="s">
        <v>439</v>
      </c>
      <c r="C14" s="92" t="s">
        <v>439</v>
      </c>
      <c r="D14" s="7" t="s">
        <v>131</v>
      </c>
      <c r="E14" s="10"/>
      <c r="F14" s="10"/>
      <c r="G14" s="10"/>
      <c r="H14" s="10"/>
      <c r="I14" s="9"/>
      <c r="J14" s="9"/>
      <c r="K14" s="9"/>
      <c r="L14" s="9"/>
      <c r="M14" s="9"/>
      <c r="N14" s="9"/>
      <c r="O14" s="9"/>
      <c r="P14" s="9"/>
      <c r="Q14" s="9"/>
      <c r="R14" s="9"/>
      <c r="S14" s="9"/>
      <c r="T14" s="9"/>
    </row>
    <row r="15" spans="1:20" x14ac:dyDescent="0.25">
      <c r="A15" s="8"/>
      <c r="B15" s="91" t="s">
        <v>440</v>
      </c>
      <c r="C15" s="92" t="s">
        <v>440</v>
      </c>
      <c r="D15" s="7" t="s">
        <v>133</v>
      </c>
      <c r="E15" s="10"/>
      <c r="F15" s="10"/>
      <c r="G15" s="10"/>
      <c r="H15" s="10"/>
      <c r="I15" s="9"/>
      <c r="J15" s="9"/>
      <c r="K15" s="9"/>
      <c r="L15" s="9"/>
      <c r="M15" s="9"/>
      <c r="N15" s="9"/>
      <c r="O15" s="9"/>
      <c r="P15" s="9"/>
      <c r="Q15" s="9"/>
      <c r="R15" s="9"/>
      <c r="S15" s="9"/>
      <c r="T15" s="9"/>
    </row>
  </sheetData>
  <mergeCells count="12">
    <mergeCell ref="A2:D4"/>
    <mergeCell ref="E2:F2"/>
    <mergeCell ref="G2:H2"/>
    <mergeCell ref="I2:J2"/>
    <mergeCell ref="K2:M2"/>
    <mergeCell ref="B14:C14"/>
    <mergeCell ref="B15:C15"/>
    <mergeCell ref="A5:C5"/>
    <mergeCell ref="B6:C6"/>
    <mergeCell ref="B9:C9"/>
    <mergeCell ref="B12:C12"/>
    <mergeCell ref="B13:C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154</vt:i4>
      </vt:variant>
    </vt:vector>
  </HeadingPairs>
  <TitlesOfParts>
    <vt:vector size="192" baseType="lpstr">
      <vt:lpstr>General Information</vt:lpstr>
      <vt:lpstr>Enums</vt:lpstr>
      <vt:lpstr>C_18.00</vt:lpstr>
      <vt:lpstr>C_19.00</vt:lpstr>
      <vt:lpstr>C_20.00</vt:lpstr>
      <vt:lpstr>C_21.00</vt:lpstr>
      <vt:lpstr>C_22.00</vt:lpstr>
      <vt:lpstr>C_23.00</vt:lpstr>
      <vt:lpstr>C_24.00</vt:lpstr>
      <vt:lpstr>C_25.00</vt:lpstr>
      <vt:lpstr>C_34.02</vt:lpstr>
      <vt:lpstr>I_01.00</vt:lpstr>
      <vt:lpstr>I_02.01</vt:lpstr>
      <vt:lpstr>I_02.02</vt:lpstr>
      <vt:lpstr>I_03.00</vt:lpstr>
      <vt:lpstr>I_04.00</vt:lpstr>
      <vt:lpstr>I_05.00</vt:lpstr>
      <vt:lpstr>I_06.01</vt:lpstr>
      <vt:lpstr>I_06.02</vt:lpstr>
      <vt:lpstr>I_06.03</vt:lpstr>
      <vt:lpstr>I_06.04</vt:lpstr>
      <vt:lpstr>I_06.05</vt:lpstr>
      <vt:lpstr>I_06.06</vt:lpstr>
      <vt:lpstr>I_06.07</vt:lpstr>
      <vt:lpstr>I_06.08</vt:lpstr>
      <vt:lpstr>I_06.09</vt:lpstr>
      <vt:lpstr>I_06.10</vt:lpstr>
      <vt:lpstr>I_06.11</vt:lpstr>
      <vt:lpstr>I_06.12</vt:lpstr>
      <vt:lpstr>I_06.13</vt:lpstr>
      <vt:lpstr>I_07.00</vt:lpstr>
      <vt:lpstr>I_08.01</vt:lpstr>
      <vt:lpstr>I_08.02</vt:lpstr>
      <vt:lpstr>I_08.03</vt:lpstr>
      <vt:lpstr>I_08.04</vt:lpstr>
      <vt:lpstr>I_08.05</vt:lpstr>
      <vt:lpstr>I_08.06</vt:lpstr>
      <vt:lpstr>I_09.00</vt:lpstr>
      <vt:lpstr>Enums!_1422c6320a6f4541a012498556d773e2</vt:lpstr>
      <vt:lpstr>Enums!_4b9f8261f46f48b6aefc401271722f63</vt:lpstr>
      <vt:lpstr>Enums!_58cf027c486543d1956d396b4bc04785</vt:lpstr>
      <vt:lpstr>Enums!_69bdedc3eb86405a80b66f671202defb</vt:lpstr>
      <vt:lpstr>Enums!_73ca3bb4635c492eada064415c8984c4</vt:lpstr>
      <vt:lpstr>Enums!_8849da775bc949bba78c05fc42c3a923</vt:lpstr>
      <vt:lpstr>Enums!_8de7ba93c4544443bdea8b19db82f2a7</vt:lpstr>
      <vt:lpstr>Enums!_958785d351144e0c8b452c64ed5f9b56</vt:lpstr>
      <vt:lpstr>Enums!_e832757424124401babee4542d972b2b</vt:lpstr>
      <vt:lpstr>addFilingIndicatorPositiveFiledAttribute</vt:lpstr>
      <vt:lpstr>addNegativeFilingIndicator</vt:lpstr>
      <vt:lpstr>applyEiopaMinimumMonetaryDecimals</vt:lpstr>
      <vt:lpstr>C_18.00__0000</vt:lpstr>
      <vt:lpstr>C_18.00__0001</vt:lpstr>
      <vt:lpstr>C_18.00__0002</vt:lpstr>
      <vt:lpstr>C_18.00__0003</vt:lpstr>
      <vt:lpstr>C_18.00__0004</vt:lpstr>
      <vt:lpstr>C_18.00__0005</vt:lpstr>
      <vt:lpstr>C_18.00__0006</vt:lpstr>
      <vt:lpstr>C_18.00__0007</vt:lpstr>
      <vt:lpstr>C_18.00__0008</vt:lpstr>
      <vt:lpstr>C_18.00__0009</vt:lpstr>
      <vt:lpstr>C_18.00__0010</vt:lpstr>
      <vt:lpstr>C_18.00__0011</vt:lpstr>
      <vt:lpstr>C_18.00__0012</vt:lpstr>
      <vt:lpstr>C_18.00__0013</vt:lpstr>
      <vt:lpstr>C_18.00__0014</vt:lpstr>
      <vt:lpstr>C_18.00__0015</vt:lpstr>
      <vt:lpstr>C_18.00__0016</vt:lpstr>
      <vt:lpstr>C_18.00__0017</vt:lpstr>
      <vt:lpstr>C_18.00__0018</vt:lpstr>
      <vt:lpstr>C_18.00__0019</vt:lpstr>
      <vt:lpstr>C_18.00__0020</vt:lpstr>
      <vt:lpstr>C_18.00__0021</vt:lpstr>
      <vt:lpstr>C_18.00__0022</vt:lpstr>
      <vt:lpstr>C_18.00__0023</vt:lpstr>
      <vt:lpstr>C_18.00_Z_011934c745584ee295cf</vt:lpstr>
      <vt:lpstr>C_18.00_Z_02bbb12447ca416abea7</vt:lpstr>
      <vt:lpstr>C_18.00_Z_14201979093649d3b6e5</vt:lpstr>
      <vt:lpstr>C_18.00_Z_1ee4939938a244e98b08</vt:lpstr>
      <vt:lpstr>C_18.00_Z_2f6888ce0d2b447c8010</vt:lpstr>
      <vt:lpstr>C_18.00_Z_371b8edcfbd24ae9807a</vt:lpstr>
      <vt:lpstr>C_18.00_Z_38730f39a6034ae3a3c8</vt:lpstr>
      <vt:lpstr>C_18.00_Z_45c9d59dd48c420bb9e0</vt:lpstr>
      <vt:lpstr>C_18.00_Z_4d7b34db85744bd0ab81</vt:lpstr>
      <vt:lpstr>C_18.00_Z_5b536df1ed834e54b6c3</vt:lpstr>
      <vt:lpstr>C_18.00_Z_68ad0b3345394533b8fd</vt:lpstr>
      <vt:lpstr>C_18.00_Z_79232d78457e4d9b9f0f</vt:lpstr>
      <vt:lpstr>C_18.00_Z_8ed65fbafa7c439fb941</vt:lpstr>
      <vt:lpstr>C_18.00_Z_90707d008e144b3fb3ae</vt:lpstr>
      <vt:lpstr>C_18.00_Z_9451fa20c08347bfba8c</vt:lpstr>
      <vt:lpstr>C_18.00_Z_a265d5c5ef2a4349b481</vt:lpstr>
      <vt:lpstr>C_18.00_Z_a681cff113a6453dbdbb</vt:lpstr>
      <vt:lpstr>C_18.00_Z_b73204c5e38d4ae6b757</vt:lpstr>
      <vt:lpstr>C_18.00_Z_dcd6ce364252445db641</vt:lpstr>
      <vt:lpstr>C_18.00_Z_e775d15f8d6b4bb8838f</vt:lpstr>
      <vt:lpstr>C_18.00_Z_f23060e208fc4a75a4a8</vt:lpstr>
      <vt:lpstr>C_18.00_Z_f2677b0772d841d7a79a</vt:lpstr>
      <vt:lpstr>C_18.00_Z_f839d54f1e23467b888d</vt:lpstr>
      <vt:lpstr>C_18.00_Z_fd56b884365144fd9ddf</vt:lpstr>
      <vt:lpstr>C_19.00__0000</vt:lpstr>
      <vt:lpstr>C_20.00__0000</vt:lpstr>
      <vt:lpstr>C_21.00__0000</vt:lpstr>
      <vt:lpstr>C_21.00__0001</vt:lpstr>
      <vt:lpstr>C_21.00__0002</vt:lpstr>
      <vt:lpstr>C_21.00__0003</vt:lpstr>
      <vt:lpstr>C_21.00__0004</vt:lpstr>
      <vt:lpstr>C_21.00__0005</vt:lpstr>
      <vt:lpstr>C_21.00__0006</vt:lpstr>
      <vt:lpstr>C_21.00__0007</vt:lpstr>
      <vt:lpstr>C_21.00__0008</vt:lpstr>
      <vt:lpstr>C_21.00__0009</vt:lpstr>
      <vt:lpstr>C_21.00__0010</vt:lpstr>
      <vt:lpstr>C_21.00__0011</vt:lpstr>
      <vt:lpstr>C_21.00__0012</vt:lpstr>
      <vt:lpstr>C_21.00__0013</vt:lpstr>
      <vt:lpstr>C_21.00__0014</vt:lpstr>
      <vt:lpstr>C_21.00__0015</vt:lpstr>
      <vt:lpstr>C_21.00__0016</vt:lpstr>
      <vt:lpstr>C_21.00__0017</vt:lpstr>
      <vt:lpstr>C_21.00__0018</vt:lpstr>
      <vt:lpstr>C_21.00__0019</vt:lpstr>
      <vt:lpstr>C_21.00__0020</vt:lpstr>
      <vt:lpstr>C_21.00__0021</vt:lpstr>
      <vt:lpstr>C_21.00__0022</vt:lpstr>
      <vt:lpstr>C_21.00__0023</vt:lpstr>
      <vt:lpstr>C_21.00__0024</vt:lpstr>
      <vt:lpstr>C_21.00_Z_1df8d97355fa4f7b8f6c</vt:lpstr>
      <vt:lpstr>C_21.00_Z_232a7e88a8f7461aa74b</vt:lpstr>
      <vt:lpstr>C_21.00_Z_23f20df70a954ad39fd5</vt:lpstr>
      <vt:lpstr>C_21.00_Z_2493855a271f4860a2cd</vt:lpstr>
      <vt:lpstr>C_21.00_Z_2ce2aadfba1c4585bd03</vt:lpstr>
      <vt:lpstr>C_21.00_Z_31e40f16822e4c078bf4</vt:lpstr>
      <vt:lpstr>C_21.00_Z_335d1045d6bf4303884e</vt:lpstr>
      <vt:lpstr>C_21.00_Z_354a96ea3e5a4c4eb1ba</vt:lpstr>
      <vt:lpstr>C_21.00_Z_3cc02c7daf4b4e0c8cbc</vt:lpstr>
      <vt:lpstr>C_21.00_Z_51e151672f804fcfa99a</vt:lpstr>
      <vt:lpstr>C_21.00_Z_558e591738bd445e9ebc</vt:lpstr>
      <vt:lpstr>C_21.00_Z_57a7e56cb79e4ad1853e</vt:lpstr>
      <vt:lpstr>C_21.00_Z_57cac52681b44297a3c1</vt:lpstr>
      <vt:lpstr>C_21.00_Z_62c2e785942243809b55</vt:lpstr>
      <vt:lpstr>C_21.00_Z_762fa2bc8b8c4439bcbe</vt:lpstr>
      <vt:lpstr>C_21.00_Z_817b2862012a44bba398</vt:lpstr>
      <vt:lpstr>C_21.00_Z_93edbe86d1194f989caa</vt:lpstr>
      <vt:lpstr>C_21.00_Z_98d9a779455641b2919f</vt:lpstr>
      <vt:lpstr>C_21.00_Z_bdb8036bfe5f4c648899</vt:lpstr>
      <vt:lpstr>C_21.00_Z_cae5389ae32743bba48d</vt:lpstr>
      <vt:lpstr>C_21.00_Z_d6e7b572116340719a3d</vt:lpstr>
      <vt:lpstr>C_21.00_Z_defeaef036634feb8857</vt:lpstr>
      <vt:lpstr>C_21.00_Z_ea59787eefc6405ea654</vt:lpstr>
      <vt:lpstr>C_21.00_Z_f0fbbe1978a74113a2c9</vt:lpstr>
      <vt:lpstr>C_21.00_Z_fd82a25a9cf24b3991d6</vt:lpstr>
      <vt:lpstr>C_22.00__0000</vt:lpstr>
      <vt:lpstr>C_23.00__0000</vt:lpstr>
      <vt:lpstr>C_24.00__0000</vt:lpstr>
      <vt:lpstr>C_25.00__0000</vt:lpstr>
      <vt:lpstr>C_34.02__0000</vt:lpstr>
      <vt:lpstr>C_34.02__0001</vt:lpstr>
      <vt:lpstr>C_34.02_Z_50a6ea04663d4b91a1cf</vt:lpstr>
      <vt:lpstr>C_34.02_Z_c7873df7cc9e4ccbb297</vt:lpstr>
      <vt:lpstr>contextIdentifier</vt:lpstr>
      <vt:lpstr>contextIdentifierSchema</vt:lpstr>
      <vt:lpstr>currency</vt:lpstr>
      <vt:lpstr>defaultMonetaryDecimals</vt:lpstr>
      <vt:lpstr>defaultPureDecimals</vt:lpstr>
      <vt:lpstr>I_01.00__0000</vt:lpstr>
      <vt:lpstr>I_02.01__0000</vt:lpstr>
      <vt:lpstr>I_02.02__0000</vt:lpstr>
      <vt:lpstr>I_03.00__0000</vt:lpstr>
      <vt:lpstr>I_04.00__0000</vt:lpstr>
      <vt:lpstr>I_05.00__0000</vt:lpstr>
      <vt:lpstr>I_06.01__0000</vt:lpstr>
      <vt:lpstr>I_06.02__0000</vt:lpstr>
      <vt:lpstr>I_06.03__0000</vt:lpstr>
      <vt:lpstr>I_06.04__0000</vt:lpstr>
      <vt:lpstr>I_06.05__0000</vt:lpstr>
      <vt:lpstr>I_06.06__0000</vt:lpstr>
      <vt:lpstr>I_06.07__0000</vt:lpstr>
      <vt:lpstr>I_06.08__0000</vt:lpstr>
      <vt:lpstr>I_06.09__0000</vt:lpstr>
      <vt:lpstr>I_06.10__0000</vt:lpstr>
      <vt:lpstr>I_06.11__0000</vt:lpstr>
      <vt:lpstr>I_06.12__0000</vt:lpstr>
      <vt:lpstr>I_06.13__0000</vt:lpstr>
      <vt:lpstr>I_07.00__0000</vt:lpstr>
      <vt:lpstr>I_08.01__0000</vt:lpstr>
      <vt:lpstr>I_08.02__0000</vt:lpstr>
      <vt:lpstr>I_08.03__0000</vt:lpstr>
      <vt:lpstr>I_08.04__0000</vt:lpstr>
      <vt:lpstr>I_08.05__0000</vt:lpstr>
      <vt:lpstr>I_08.06__0000</vt:lpstr>
      <vt:lpstr>I_09.00__0000</vt:lpstr>
      <vt:lpstr>reportingPeriod</vt:lpstr>
      <vt:lpstr>taxonomyEntryPoint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Kakouros</dc:creator>
  <cp:lastModifiedBy>Nicolas Kakouros</cp:lastModifiedBy>
  <dcterms:created xsi:type="dcterms:W3CDTF">2023-03-31T08:29:44Z</dcterms:created>
  <dcterms:modified xsi:type="dcterms:W3CDTF">2024-02-12T08:04:21Z</dcterms:modified>
</cp:coreProperties>
</file>