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EC\17.1.0 Τμήμα Στατιστικής, Διαχ. Κινδύνων\17.1.06.Statistics\Quarterly\2019\ASPs\Finals\"/>
    </mc:Choice>
  </mc:AlternateContent>
  <bookViews>
    <workbookView xWindow="0" yWindow="0" windowWidth="28800" windowHeight="12300" tabRatio="677"/>
  </bookViews>
  <sheets>
    <sheet name="Instructions" sheetId="18" r:id="rId1"/>
    <sheet name="General Information" sheetId="19" r:id="rId2"/>
    <sheet name="Section A" sheetId="22" r:id="rId3"/>
    <sheet name="Section B" sheetId="24" r:id="rId4"/>
    <sheet name="Section C" sheetId="4" r:id="rId5"/>
    <sheet name="Section D" sheetId="26" r:id="rId6"/>
    <sheet name="Section E" sheetId="23" r:id="rId7"/>
    <sheet name="Section F" sheetId="21" r:id="rId8"/>
    <sheet name="Definitions" sheetId="25" r:id="rId9"/>
    <sheet name="Validation Tests" sheetId="13" r:id="rId10"/>
    <sheet name="Allowed Values" sheetId="9" r:id="rId11"/>
  </sheets>
  <externalReferences>
    <externalReference r:id="rId12"/>
    <externalReference r:id="rId13"/>
    <externalReference r:id="rId14"/>
  </externalReferences>
  <definedNames>
    <definedName name="ClientCategorisationList">'[1]Allowed Values'!$B$262:$B$265</definedName>
    <definedName name="Clients_Risk_Categ">'Allowed Values'!#REF!</definedName>
    <definedName name="countries">'Allowed Values'!$C$20:$C$269</definedName>
    <definedName name="CountriesList">'[1]Allowed Values'!$B$9:$B$258</definedName>
    <definedName name="Currencies">!#REF!</definedName>
    <definedName name="ex_nonex">'Allowed Values'!#REF!</definedName>
    <definedName name="GeneralInfo">'General Information'!$D$37</definedName>
    <definedName name="GenInfo">'General Information'!$A$1</definedName>
    <definedName name="GI">#REF!</definedName>
    <definedName name="LAstDate1">'[2]Allowed values'!$B$8:$B$13</definedName>
    <definedName name="LastRefDate">'Allowed Values'!$C$14:$C$17</definedName>
    <definedName name="List_basis">'[1]Allowed Values'!$B$322:$B$323</definedName>
    <definedName name="List_ClientsMoney">'[1]Allowed Values'!$B$313:$B$315</definedName>
    <definedName name="List_Countries">'Allowed Values'!$C$20:$C$269</definedName>
    <definedName name="List_Leverage">'[1]Allowed Values'!$B$326:$B$332</definedName>
    <definedName name="List_Opinion">!#REF!</definedName>
    <definedName name="List_YesNo">'[1]Allowed Values'!$B$318:$B$319</definedName>
    <definedName name="Manager">'[2]Allowed values'!$B$16:$B$17</definedName>
    <definedName name="_xlnm.Print_Area" localSheetId="10">'Allowed Values'!$A$1:$D$270</definedName>
    <definedName name="_xlnm.Print_Area" localSheetId="1">'General Information'!$A$1:$E$38</definedName>
    <definedName name="_xlnm.Print_Area" localSheetId="0">Instructions!$A$1:$H$55</definedName>
    <definedName name="_xlnm.Print_Area" localSheetId="2">'Section A'!$A$1:$F$281</definedName>
    <definedName name="_xlnm.Print_Area" localSheetId="3">'Section B'!$A$1:$G$92</definedName>
    <definedName name="_xlnm.Print_Area" localSheetId="4">'Section C'!$A$1:$H$51</definedName>
    <definedName name="_xlnm.Print_Area" localSheetId="5">'Section D'!$A$1:$H$30</definedName>
    <definedName name="_xlnm.Print_Area" localSheetId="6">'Section E'!$A$1:$G$32</definedName>
    <definedName name="_xlnm.Print_Area" localSheetId="7">'Section F'!$A$1:$G$58</definedName>
    <definedName name="_xlnm.Print_Area" localSheetId="9">'Validation Tests'!$A$1:$F$133</definedName>
    <definedName name="_xlnm.Print_Titles" localSheetId="10">'Allowed Values'!$19:$19</definedName>
    <definedName name="_xlnm.Print_Titles" localSheetId="2">'Section A'!$16:$18</definedName>
    <definedName name="RelationList">'[1]Allowed Values'!$B$279:$B$281</definedName>
    <definedName name="SB">#REF!</definedName>
    <definedName name="SC">#REF!</definedName>
    <definedName name="SD">'Section C'!#REF!</definedName>
    <definedName name="SE">#REF!</definedName>
    <definedName name="SecA">'Section A'!$C$13</definedName>
    <definedName name="SecB">'Section B'!$C$91</definedName>
    <definedName name="SecC">'Section C'!$D$50</definedName>
    <definedName name="SecD">'Section D'!$E$29</definedName>
    <definedName name="SecE">'Section E'!$C$31</definedName>
    <definedName name="SecF">'Section F'!$C$57</definedName>
    <definedName name="SectionB">'Section C'!#REF!</definedName>
    <definedName name="SectionC">#REF!</definedName>
    <definedName name="SF">#REF!</definedName>
    <definedName name="sfg">'Allowed Values'!#REF!</definedName>
    <definedName name="SG">#REF!</definedName>
    <definedName name="SH">#REF!</definedName>
    <definedName name="SI">#REF!</definedName>
    <definedName name="typeofentityList">'[1]Allowed Values'!$B$269:$B$276</definedName>
    <definedName name="ValidationDate_GI" localSheetId="9">'[1]General Info'!#REF!</definedName>
    <definedName name="ValidationDate_GI">#REF!</definedName>
    <definedName name="ValidationDate_SectionA" localSheetId="9">'[1]Section A'!#REF!</definedName>
    <definedName name="ValidationDate_SectionA">'[1]Section A'!#REF!</definedName>
    <definedName name="ValidationDate_SectionB" localSheetId="9">'[1]Section B'!#REF!</definedName>
    <definedName name="ValidationDate_SectionB">'[1]Section B'!#REF!</definedName>
    <definedName name="ValidationResult_GI" localSheetId="9">'[1]General Info'!$C$36</definedName>
    <definedName name="ValidationResult_GI">#REF!</definedName>
    <definedName name="ValidationResult_SectionA">'[1]Section A'!$E$17</definedName>
    <definedName name="ValidationResult_SectionB">'[1]Section B'!$F$14</definedName>
    <definedName name="ValidationResult_SectionC">'[1]Section C'!$F$12</definedName>
    <definedName name="ValidationResult_SectionD">'[1]Section D(1)'!$M$8</definedName>
    <definedName name="ValidationResult_SectionE">'[1]Section E'!$E$29</definedName>
    <definedName name="ValidationResult_SectionF">'[1]Section F'!$G$9</definedName>
    <definedName name="YesNo">'[3]Allowed Values'!$B$13:$B$14</definedName>
    <definedName name="yn">'Allowed Values'!$C$9:$C$10</definedName>
    <definedName name="ynna">'Allowed Values'!$C$9:$C$11</definedName>
  </definedNames>
  <calcPr calcId="162913"/>
</workbook>
</file>

<file path=xl/calcChain.xml><?xml version="1.0" encoding="utf-8"?>
<calcChain xmlns="http://schemas.openxmlformats.org/spreadsheetml/2006/main">
  <c r="D50" i="4" l="1"/>
  <c r="C91" i="24"/>
  <c r="C13" i="22"/>
  <c r="D37" i="19"/>
  <c r="C57" i="21" l="1"/>
  <c r="C31" i="23"/>
  <c r="E29" i="26"/>
  <c r="E84" i="13" l="1"/>
  <c r="E80" i="13"/>
  <c r="E76" i="13"/>
  <c r="H20" i="22" l="1"/>
  <c r="E19" i="22"/>
  <c r="B4" i="21"/>
  <c r="B4" i="23"/>
  <c r="B4" i="26"/>
  <c r="B4" i="4"/>
  <c r="B4" i="24"/>
  <c r="E120" i="13" l="1"/>
  <c r="E118" i="13"/>
  <c r="E116" i="13"/>
  <c r="E112" i="13"/>
  <c r="E108" i="13"/>
  <c r="E104" i="13"/>
  <c r="E100" i="13"/>
  <c r="E96" i="13"/>
  <c r="E92" i="13"/>
  <c r="D36" i="21"/>
  <c r="E13" i="21"/>
  <c r="D13" i="21"/>
  <c r="D11" i="21"/>
  <c r="L22" i="26"/>
  <c r="J22" i="26"/>
  <c r="K22" i="26"/>
  <c r="I22" i="26"/>
  <c r="I13" i="26"/>
  <c r="E50" i="13" l="1"/>
  <c r="E46" i="13"/>
  <c r="E42" i="13"/>
  <c r="E38" i="13"/>
  <c r="E34" i="13"/>
  <c r="E30" i="13"/>
  <c r="I21" i="22"/>
  <c r="I22" i="22"/>
  <c r="I23" i="22"/>
  <c r="I24" i="22"/>
  <c r="I25" i="22"/>
  <c r="I26" i="22"/>
  <c r="I27" i="22"/>
  <c r="I28" i="22"/>
  <c r="I29" i="22"/>
  <c r="I30" i="22"/>
  <c r="I31" i="22"/>
  <c r="I32" i="22"/>
  <c r="I33" i="22"/>
  <c r="I34" i="22"/>
  <c r="I35" i="22"/>
  <c r="I36" i="22"/>
  <c r="I37" i="22"/>
  <c r="I38" i="22"/>
  <c r="I39" i="22"/>
  <c r="I40" i="22"/>
  <c r="I41" i="22"/>
  <c r="I42" i="22"/>
  <c r="I43" i="22"/>
  <c r="I44" i="22"/>
  <c r="I45" i="22"/>
  <c r="I46" i="22"/>
  <c r="I47" i="22"/>
  <c r="I48" i="22"/>
  <c r="I49" i="22"/>
  <c r="I50" i="22"/>
  <c r="I51" i="22"/>
  <c r="I52" i="22"/>
  <c r="I53" i="22"/>
  <c r="I54" i="22"/>
  <c r="I55" i="22"/>
  <c r="I56" i="22"/>
  <c r="I57" i="22"/>
  <c r="I58" i="22"/>
  <c r="I59" i="22"/>
  <c r="I60" i="22"/>
  <c r="I61" i="22"/>
  <c r="I62" i="22"/>
  <c r="I63" i="22"/>
  <c r="I64" i="22"/>
  <c r="I65" i="22"/>
  <c r="I66" i="22"/>
  <c r="I67" i="22"/>
  <c r="I68" i="22"/>
  <c r="I69" i="22"/>
  <c r="I70" i="22"/>
  <c r="I71" i="22"/>
  <c r="I72" i="22"/>
  <c r="I73" i="22"/>
  <c r="I74" i="22"/>
  <c r="I75" i="22"/>
  <c r="I76" i="22"/>
  <c r="I77" i="22"/>
  <c r="I78" i="22"/>
  <c r="I79" i="22"/>
  <c r="I80" i="22"/>
  <c r="I81" i="22"/>
  <c r="I82" i="22"/>
  <c r="I83" i="22"/>
  <c r="I84" i="22"/>
  <c r="I85" i="22"/>
  <c r="I86" i="22"/>
  <c r="I87" i="22"/>
  <c r="I88" i="22"/>
  <c r="I89" i="22"/>
  <c r="I90" i="22"/>
  <c r="I91" i="22"/>
  <c r="I92" i="22"/>
  <c r="I93" i="22"/>
  <c r="I94" i="22"/>
  <c r="I95" i="22"/>
  <c r="I96" i="22"/>
  <c r="I97" i="22"/>
  <c r="I98" i="22"/>
  <c r="I99" i="22"/>
  <c r="I100" i="22"/>
  <c r="I101" i="22"/>
  <c r="I102" i="22"/>
  <c r="I103" i="22"/>
  <c r="I104" i="22"/>
  <c r="I105" i="22"/>
  <c r="I106" i="22"/>
  <c r="I107" i="22"/>
  <c r="I108" i="22"/>
  <c r="I109" i="22"/>
  <c r="I110" i="22"/>
  <c r="I111" i="22"/>
  <c r="I112" i="22"/>
  <c r="I113" i="22"/>
  <c r="I114" i="22"/>
  <c r="I115" i="22"/>
  <c r="I116" i="22"/>
  <c r="I117" i="22"/>
  <c r="I118" i="22"/>
  <c r="I119" i="22"/>
  <c r="I120" i="22"/>
  <c r="I121" i="22"/>
  <c r="I122" i="22"/>
  <c r="I123" i="22"/>
  <c r="I124" i="22"/>
  <c r="I125" i="22"/>
  <c r="I126" i="22"/>
  <c r="I127" i="22"/>
  <c r="I128" i="22"/>
  <c r="I129" i="22"/>
  <c r="I130" i="22"/>
  <c r="I131" i="22"/>
  <c r="I132" i="22"/>
  <c r="I133" i="22"/>
  <c r="I134" i="22"/>
  <c r="I135" i="22"/>
  <c r="I136" i="22"/>
  <c r="I137" i="22"/>
  <c r="I138" i="22"/>
  <c r="I139" i="22"/>
  <c r="I140" i="22"/>
  <c r="I141" i="22"/>
  <c r="I142" i="22"/>
  <c r="I143" i="22"/>
  <c r="I144" i="22"/>
  <c r="I145" i="22"/>
  <c r="I146" i="22"/>
  <c r="I147" i="22"/>
  <c r="I148" i="22"/>
  <c r="I149" i="22"/>
  <c r="I150" i="22"/>
  <c r="I151" i="22"/>
  <c r="I152" i="22"/>
  <c r="I153" i="22"/>
  <c r="I154" i="22"/>
  <c r="I155" i="22"/>
  <c r="I156" i="22"/>
  <c r="I157" i="22"/>
  <c r="I158" i="22"/>
  <c r="I159" i="22"/>
  <c r="I160" i="22"/>
  <c r="I161" i="22"/>
  <c r="I162" i="22"/>
  <c r="I163" i="22"/>
  <c r="I164" i="22"/>
  <c r="I165" i="22"/>
  <c r="I166" i="22"/>
  <c r="I167" i="22"/>
  <c r="I168" i="22"/>
  <c r="I169" i="22"/>
  <c r="I170" i="22"/>
  <c r="I171" i="22"/>
  <c r="I172" i="22"/>
  <c r="I173" i="22"/>
  <c r="I174" i="22"/>
  <c r="I175" i="22"/>
  <c r="I176" i="22"/>
  <c r="I177" i="22"/>
  <c r="I178" i="22"/>
  <c r="I179" i="22"/>
  <c r="I180" i="22"/>
  <c r="I181" i="22"/>
  <c r="I182" i="22"/>
  <c r="I183" i="22"/>
  <c r="I184" i="22"/>
  <c r="I185" i="22"/>
  <c r="I186" i="22"/>
  <c r="I187" i="22"/>
  <c r="I188" i="22"/>
  <c r="I189" i="22"/>
  <c r="I190" i="22"/>
  <c r="I191" i="22"/>
  <c r="I192" i="22"/>
  <c r="I193" i="22"/>
  <c r="I194" i="22"/>
  <c r="I195" i="22"/>
  <c r="I196" i="22"/>
  <c r="I197" i="22"/>
  <c r="I198" i="22"/>
  <c r="I199" i="22"/>
  <c r="I200" i="22"/>
  <c r="I201" i="22"/>
  <c r="I202" i="22"/>
  <c r="I203" i="22"/>
  <c r="I204" i="22"/>
  <c r="I205" i="22"/>
  <c r="I206" i="22"/>
  <c r="I207" i="22"/>
  <c r="I208" i="22"/>
  <c r="I209" i="22"/>
  <c r="I210" i="22"/>
  <c r="I211" i="22"/>
  <c r="I212" i="22"/>
  <c r="I213" i="22"/>
  <c r="I214" i="22"/>
  <c r="I215" i="22"/>
  <c r="I216" i="22"/>
  <c r="I217" i="22"/>
  <c r="I218" i="22"/>
  <c r="I219" i="22"/>
  <c r="I220" i="22"/>
  <c r="I221" i="22"/>
  <c r="I222" i="22"/>
  <c r="I223" i="22"/>
  <c r="I224" i="22"/>
  <c r="I225" i="22"/>
  <c r="I226" i="22"/>
  <c r="I227" i="22"/>
  <c r="I228" i="22"/>
  <c r="I229" i="22"/>
  <c r="I230" i="22"/>
  <c r="I231" i="22"/>
  <c r="I232" i="22"/>
  <c r="I233" i="22"/>
  <c r="I234" i="22"/>
  <c r="I235" i="22"/>
  <c r="I236" i="22"/>
  <c r="I237" i="22"/>
  <c r="I238" i="22"/>
  <c r="I239" i="22"/>
  <c r="I240" i="22"/>
  <c r="I241" i="22"/>
  <c r="I242" i="22"/>
  <c r="I243" i="22"/>
  <c r="I244" i="22"/>
  <c r="I245" i="22"/>
  <c r="I246" i="22"/>
  <c r="I247" i="22"/>
  <c r="I248" i="22"/>
  <c r="I249" i="22"/>
  <c r="I250" i="22"/>
  <c r="I251" i="22"/>
  <c r="I252" i="22"/>
  <c r="I253" i="22"/>
  <c r="I254" i="22"/>
  <c r="I255" i="22"/>
  <c r="I256" i="22"/>
  <c r="I257" i="22"/>
  <c r="I258" i="22"/>
  <c r="I259" i="22"/>
  <c r="I260" i="22"/>
  <c r="I261" i="22"/>
  <c r="I262" i="22"/>
  <c r="I263" i="22"/>
  <c r="I264" i="22"/>
  <c r="I265" i="22"/>
  <c r="I266" i="22"/>
  <c r="I267" i="22"/>
  <c r="I268" i="22"/>
  <c r="I269" i="22"/>
  <c r="I20"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H118" i="22"/>
  <c r="H119" i="22"/>
  <c r="H120" i="22"/>
  <c r="H121" i="22"/>
  <c r="H122" i="22"/>
  <c r="H123" i="22"/>
  <c r="H124" i="22"/>
  <c r="H125" i="22"/>
  <c r="H126" i="22"/>
  <c r="H127" i="22"/>
  <c r="H128" i="22"/>
  <c r="H129" i="22"/>
  <c r="H130" i="22"/>
  <c r="H131" i="22"/>
  <c r="H132" i="22"/>
  <c r="H133" i="22"/>
  <c r="H134" i="22"/>
  <c r="H135" i="22"/>
  <c r="H136" i="22"/>
  <c r="H137" i="22"/>
  <c r="H138" i="22"/>
  <c r="H139" i="22"/>
  <c r="H140" i="22"/>
  <c r="H141" i="22"/>
  <c r="H142" i="22"/>
  <c r="H143" i="22"/>
  <c r="H144" i="22"/>
  <c r="H145" i="22"/>
  <c r="H146" i="22"/>
  <c r="H147" i="22"/>
  <c r="H148" i="22"/>
  <c r="H149" i="22"/>
  <c r="H150" i="22"/>
  <c r="H151" i="22"/>
  <c r="H152" i="22"/>
  <c r="H153" i="22"/>
  <c r="H154" i="22"/>
  <c r="H155" i="22"/>
  <c r="H156" i="22"/>
  <c r="H157" i="22"/>
  <c r="H158" i="22"/>
  <c r="H159" i="22"/>
  <c r="H160" i="22"/>
  <c r="H161" i="22"/>
  <c r="H162" i="22"/>
  <c r="H163" i="22"/>
  <c r="H164" i="22"/>
  <c r="H165" i="22"/>
  <c r="H166" i="22"/>
  <c r="H167" i="22"/>
  <c r="H168" i="22"/>
  <c r="H169" i="22"/>
  <c r="H170" i="22"/>
  <c r="H171" i="22"/>
  <c r="H172" i="22"/>
  <c r="H173" i="22"/>
  <c r="H174" i="22"/>
  <c r="H175" i="22"/>
  <c r="H176" i="22"/>
  <c r="H177" i="22"/>
  <c r="H178" i="22"/>
  <c r="H179" i="22"/>
  <c r="H180" i="22"/>
  <c r="H181" i="22"/>
  <c r="H182" i="22"/>
  <c r="H183" i="22"/>
  <c r="H184" i="22"/>
  <c r="H185" i="22"/>
  <c r="H186" i="22"/>
  <c r="H187" i="22"/>
  <c r="H188" i="22"/>
  <c r="H189" i="22"/>
  <c r="H190" i="22"/>
  <c r="H191" i="22"/>
  <c r="H192" i="22"/>
  <c r="H193" i="22"/>
  <c r="H194" i="22"/>
  <c r="H195" i="22"/>
  <c r="H196" i="22"/>
  <c r="H197" i="22"/>
  <c r="H198" i="22"/>
  <c r="H199" i="22"/>
  <c r="H200" i="22"/>
  <c r="H201" i="22"/>
  <c r="H202" i="22"/>
  <c r="H203" i="22"/>
  <c r="H204" i="22"/>
  <c r="H205" i="22"/>
  <c r="H206" i="22"/>
  <c r="H207" i="22"/>
  <c r="H208" i="22"/>
  <c r="H209" i="22"/>
  <c r="H210" i="22"/>
  <c r="H211" i="22"/>
  <c r="H212" i="22"/>
  <c r="H213" i="22"/>
  <c r="H214" i="22"/>
  <c r="H215" i="22"/>
  <c r="H216" i="22"/>
  <c r="H217" i="22"/>
  <c r="H218" i="22"/>
  <c r="H219" i="22"/>
  <c r="H220" i="22"/>
  <c r="H221" i="22"/>
  <c r="H222" i="22"/>
  <c r="H223" i="22"/>
  <c r="H224" i="22"/>
  <c r="H225" i="22"/>
  <c r="H226" i="22"/>
  <c r="H227" i="22"/>
  <c r="H228" i="22"/>
  <c r="H229" i="22"/>
  <c r="H230" i="22"/>
  <c r="H231" i="22"/>
  <c r="H232" i="22"/>
  <c r="H233" i="22"/>
  <c r="H234" i="22"/>
  <c r="H235" i="22"/>
  <c r="H236" i="22"/>
  <c r="H237" i="22"/>
  <c r="H238" i="22"/>
  <c r="H239" i="22"/>
  <c r="H240" i="22"/>
  <c r="H241" i="22"/>
  <c r="H242" i="22"/>
  <c r="H243" i="22"/>
  <c r="H244" i="22"/>
  <c r="H245" i="22"/>
  <c r="H246" i="22"/>
  <c r="H247" i="22"/>
  <c r="H248" i="22"/>
  <c r="H249" i="22"/>
  <c r="H250" i="22"/>
  <c r="H251" i="22"/>
  <c r="H252" i="22"/>
  <c r="H253" i="22"/>
  <c r="H254" i="22"/>
  <c r="H255" i="22"/>
  <c r="H256" i="22"/>
  <c r="H257" i="22"/>
  <c r="H258" i="22"/>
  <c r="H259" i="22"/>
  <c r="H260" i="22"/>
  <c r="H261" i="22"/>
  <c r="H262" i="22"/>
  <c r="H263" i="22"/>
  <c r="H264" i="22"/>
  <c r="H265" i="22"/>
  <c r="H266" i="22"/>
  <c r="H267" i="22"/>
  <c r="H268" i="22"/>
  <c r="H269" i="22"/>
  <c r="H21" i="22"/>
  <c r="L21" i="22"/>
  <c r="L22" i="22"/>
  <c r="L23" i="22"/>
  <c r="L24" i="22"/>
  <c r="L25" i="22"/>
  <c r="L26" i="22"/>
  <c r="L27" i="22"/>
  <c r="L28" i="22"/>
  <c r="L29" i="22"/>
  <c r="L30" i="22"/>
  <c r="L31" i="22"/>
  <c r="L32" i="22"/>
  <c r="L33" i="22"/>
  <c r="L34" i="22"/>
  <c r="L35" i="22"/>
  <c r="L36" i="22"/>
  <c r="L37" i="22"/>
  <c r="L38" i="22"/>
  <c r="L39" i="22"/>
  <c r="L40" i="22"/>
  <c r="L41" i="22"/>
  <c r="L42" i="22"/>
  <c r="L43" i="22"/>
  <c r="L44" i="22"/>
  <c r="L45" i="22"/>
  <c r="L46" i="22"/>
  <c r="L47" i="22"/>
  <c r="L48" i="22"/>
  <c r="L49" i="22"/>
  <c r="L50" i="22"/>
  <c r="L51" i="22"/>
  <c r="L52" i="22"/>
  <c r="L53" i="22"/>
  <c r="L54" i="22"/>
  <c r="L55" i="22"/>
  <c r="L56" i="22"/>
  <c r="L57" i="22"/>
  <c r="L58" i="22"/>
  <c r="L59" i="22"/>
  <c r="L60" i="22"/>
  <c r="L61" i="22"/>
  <c r="L62" i="22"/>
  <c r="L63" i="22"/>
  <c r="L64" i="22"/>
  <c r="L65" i="22"/>
  <c r="L66" i="22"/>
  <c r="L67" i="22"/>
  <c r="L68" i="22"/>
  <c r="L69" i="22"/>
  <c r="L70" i="22"/>
  <c r="L71" i="22"/>
  <c r="L72" i="22"/>
  <c r="L73" i="22"/>
  <c r="L74" i="22"/>
  <c r="L75" i="22"/>
  <c r="L76" i="22"/>
  <c r="L77" i="22"/>
  <c r="L78" i="22"/>
  <c r="L79" i="22"/>
  <c r="L80" i="22"/>
  <c r="L81" i="22"/>
  <c r="L82" i="22"/>
  <c r="L83" i="22"/>
  <c r="L84" i="22"/>
  <c r="L85" i="22"/>
  <c r="L86" i="22"/>
  <c r="L87" i="22"/>
  <c r="L88" i="22"/>
  <c r="L89" i="22"/>
  <c r="L90" i="22"/>
  <c r="L91" i="22"/>
  <c r="L92" i="22"/>
  <c r="L93" i="22"/>
  <c r="L94" i="22"/>
  <c r="L95" i="22"/>
  <c r="L96" i="22"/>
  <c r="L97" i="22"/>
  <c r="L98" i="22"/>
  <c r="L99" i="22"/>
  <c r="L100" i="22"/>
  <c r="L101" i="22"/>
  <c r="L102" i="22"/>
  <c r="L103" i="22"/>
  <c r="L104" i="22"/>
  <c r="L105" i="22"/>
  <c r="L106" i="22"/>
  <c r="L107" i="22"/>
  <c r="L108" i="22"/>
  <c r="L109" i="22"/>
  <c r="L110" i="22"/>
  <c r="L111" i="22"/>
  <c r="L112" i="22"/>
  <c r="L113" i="22"/>
  <c r="L114" i="22"/>
  <c r="L115" i="22"/>
  <c r="L116" i="22"/>
  <c r="L117" i="22"/>
  <c r="L118" i="22"/>
  <c r="L119" i="22"/>
  <c r="L120" i="22"/>
  <c r="L121" i="22"/>
  <c r="L122" i="22"/>
  <c r="L123" i="22"/>
  <c r="L124" i="22"/>
  <c r="L125" i="22"/>
  <c r="L126" i="22"/>
  <c r="L127" i="22"/>
  <c r="L128" i="22"/>
  <c r="L129" i="22"/>
  <c r="L130" i="22"/>
  <c r="L131" i="22"/>
  <c r="L132" i="22"/>
  <c r="L133" i="22"/>
  <c r="L134" i="22"/>
  <c r="L135" i="22"/>
  <c r="L136" i="22"/>
  <c r="L137" i="22"/>
  <c r="L138" i="22"/>
  <c r="L139" i="22"/>
  <c r="L140" i="22"/>
  <c r="L141" i="22"/>
  <c r="L142" i="22"/>
  <c r="L143" i="22"/>
  <c r="L144" i="22"/>
  <c r="L145" i="22"/>
  <c r="L146" i="22"/>
  <c r="L147" i="22"/>
  <c r="L148" i="22"/>
  <c r="L149" i="22"/>
  <c r="L150" i="22"/>
  <c r="L151" i="22"/>
  <c r="L152" i="22"/>
  <c r="L153" i="22"/>
  <c r="L154" i="22"/>
  <c r="L155" i="22"/>
  <c r="L156" i="22"/>
  <c r="L157" i="22"/>
  <c r="L158" i="22"/>
  <c r="L159" i="22"/>
  <c r="L160" i="22"/>
  <c r="L161" i="22"/>
  <c r="L162" i="22"/>
  <c r="L163" i="22"/>
  <c r="L164" i="22"/>
  <c r="L165" i="22"/>
  <c r="L166" i="22"/>
  <c r="L167" i="22"/>
  <c r="L168" i="22"/>
  <c r="L169" i="22"/>
  <c r="L170" i="22"/>
  <c r="L171" i="22"/>
  <c r="L172" i="22"/>
  <c r="L173" i="22"/>
  <c r="L174" i="22"/>
  <c r="L175" i="22"/>
  <c r="L176" i="22"/>
  <c r="L177" i="22"/>
  <c r="L178" i="22"/>
  <c r="L179" i="22"/>
  <c r="L180" i="22"/>
  <c r="L181" i="22"/>
  <c r="L182" i="22"/>
  <c r="L183" i="22"/>
  <c r="L184" i="22"/>
  <c r="L185" i="22"/>
  <c r="L186" i="22"/>
  <c r="L187" i="22"/>
  <c r="L188" i="22"/>
  <c r="L189" i="22"/>
  <c r="L190" i="22"/>
  <c r="L191" i="22"/>
  <c r="L192" i="22"/>
  <c r="L193" i="22"/>
  <c r="L194" i="22"/>
  <c r="L195" i="22"/>
  <c r="L196" i="22"/>
  <c r="L197" i="22"/>
  <c r="L198" i="22"/>
  <c r="L199" i="22"/>
  <c r="L200" i="22"/>
  <c r="L201" i="22"/>
  <c r="L202" i="22"/>
  <c r="L203" i="22"/>
  <c r="L204" i="22"/>
  <c r="L205" i="22"/>
  <c r="L206" i="22"/>
  <c r="L207" i="22"/>
  <c r="L208" i="22"/>
  <c r="L209" i="22"/>
  <c r="L210" i="22"/>
  <c r="L211" i="22"/>
  <c r="L212" i="22"/>
  <c r="L213" i="22"/>
  <c r="L214" i="22"/>
  <c r="L215" i="22"/>
  <c r="L216" i="22"/>
  <c r="L217" i="22"/>
  <c r="L218" i="22"/>
  <c r="L219" i="22"/>
  <c r="L220" i="22"/>
  <c r="L221" i="22"/>
  <c r="L222" i="22"/>
  <c r="L223" i="22"/>
  <c r="L224" i="22"/>
  <c r="L225" i="22"/>
  <c r="L226" i="22"/>
  <c r="L227" i="22"/>
  <c r="L228" i="22"/>
  <c r="L229" i="22"/>
  <c r="L230" i="22"/>
  <c r="L231" i="22"/>
  <c r="L232" i="22"/>
  <c r="L233" i="22"/>
  <c r="L234" i="22"/>
  <c r="L235" i="22"/>
  <c r="L236" i="22"/>
  <c r="L237" i="22"/>
  <c r="L238" i="22"/>
  <c r="L239" i="22"/>
  <c r="L240" i="22"/>
  <c r="L241" i="22"/>
  <c r="L242" i="22"/>
  <c r="L243" i="22"/>
  <c r="L244" i="22"/>
  <c r="L245" i="22"/>
  <c r="L246" i="22"/>
  <c r="L247" i="22"/>
  <c r="L248" i="22"/>
  <c r="L249" i="22"/>
  <c r="L250" i="22"/>
  <c r="L251" i="22"/>
  <c r="L252" i="22"/>
  <c r="L253" i="22"/>
  <c r="L254" i="22"/>
  <c r="L255" i="22"/>
  <c r="L256" i="22"/>
  <c r="L257" i="22"/>
  <c r="L258" i="22"/>
  <c r="L259" i="22"/>
  <c r="L260" i="22"/>
  <c r="L261" i="22"/>
  <c r="L262" i="22"/>
  <c r="L263" i="22"/>
  <c r="L264" i="22"/>
  <c r="L265" i="22"/>
  <c r="L266" i="22"/>
  <c r="L267" i="22"/>
  <c r="L268" i="22"/>
  <c r="L269" i="22"/>
  <c r="L20" i="22"/>
  <c r="I13" i="22" l="1"/>
  <c r="L19" i="22"/>
  <c r="E276" i="22" s="1"/>
  <c r="G22" i="22"/>
  <c r="G23" i="22"/>
  <c r="G24" i="22"/>
  <c r="G25" i="22"/>
  <c r="G26" i="22"/>
  <c r="G27" i="22"/>
  <c r="G28" i="22"/>
  <c r="G29" i="22"/>
  <c r="G30" i="22"/>
  <c r="G31" i="22"/>
  <c r="G32" i="22"/>
  <c r="G33" i="22"/>
  <c r="G34" i="22"/>
  <c r="G35" i="22"/>
  <c r="G36" i="22"/>
  <c r="G37" i="22"/>
  <c r="G38" i="22"/>
  <c r="G39" i="22"/>
  <c r="G40" i="22"/>
  <c r="G41" i="22"/>
  <c r="G42" i="22"/>
  <c r="G43" i="22"/>
  <c r="G44" i="22"/>
  <c r="G45" i="22"/>
  <c r="G46" i="22"/>
  <c r="G47" i="22"/>
  <c r="G48" i="22"/>
  <c r="G49" i="22"/>
  <c r="G50" i="22"/>
  <c r="G51" i="22"/>
  <c r="G52" i="22"/>
  <c r="G53" i="22"/>
  <c r="G54" i="22"/>
  <c r="G55" i="22"/>
  <c r="G56" i="22"/>
  <c r="G57" i="22"/>
  <c r="G58" i="22"/>
  <c r="G59" i="22"/>
  <c r="G60" i="22"/>
  <c r="G61" i="22"/>
  <c r="G62" i="22"/>
  <c r="G63" i="22"/>
  <c r="G64" i="22"/>
  <c r="G65" i="22"/>
  <c r="G66" i="22"/>
  <c r="G67" i="22"/>
  <c r="G68" i="22"/>
  <c r="G69" i="22"/>
  <c r="G70" i="22"/>
  <c r="G71" i="22"/>
  <c r="G72" i="22"/>
  <c r="G73" i="22"/>
  <c r="G74" i="22"/>
  <c r="G75" i="22"/>
  <c r="G76" i="22"/>
  <c r="G77" i="22"/>
  <c r="G78" i="22"/>
  <c r="G79" i="22"/>
  <c r="G80" i="22"/>
  <c r="G81" i="22"/>
  <c r="G82" i="22"/>
  <c r="G83" i="22"/>
  <c r="G84" i="22"/>
  <c r="G85" i="22"/>
  <c r="G86" i="22"/>
  <c r="G87" i="22"/>
  <c r="G88" i="22"/>
  <c r="G89" i="22"/>
  <c r="G90" i="22"/>
  <c r="G91" i="22"/>
  <c r="G92" i="22"/>
  <c r="G93" i="22"/>
  <c r="G94" i="22"/>
  <c r="G95" i="22"/>
  <c r="G96" i="22"/>
  <c r="G97" i="22"/>
  <c r="G98" i="22"/>
  <c r="G99" i="22"/>
  <c r="G100" i="22"/>
  <c r="G101" i="22"/>
  <c r="G102" i="22"/>
  <c r="G103" i="22"/>
  <c r="G104" i="22"/>
  <c r="G105" i="22"/>
  <c r="G106" i="22"/>
  <c r="G107" i="22"/>
  <c r="G108" i="22"/>
  <c r="G109" i="22"/>
  <c r="G110" i="22"/>
  <c r="G111" i="22"/>
  <c r="G112" i="22"/>
  <c r="G113" i="22"/>
  <c r="G114" i="22"/>
  <c r="G115" i="22"/>
  <c r="G116" i="22"/>
  <c r="G117" i="22"/>
  <c r="G118" i="22"/>
  <c r="G119" i="22"/>
  <c r="G120" i="22"/>
  <c r="G121" i="22"/>
  <c r="G122" i="22"/>
  <c r="G123" i="22"/>
  <c r="G124" i="22"/>
  <c r="G125" i="22"/>
  <c r="G126" i="22"/>
  <c r="G127" i="22"/>
  <c r="G128" i="22"/>
  <c r="G129" i="22"/>
  <c r="G130" i="22"/>
  <c r="G131" i="22"/>
  <c r="G132" i="22"/>
  <c r="G133" i="22"/>
  <c r="G134" i="22"/>
  <c r="G135" i="22"/>
  <c r="G136" i="22"/>
  <c r="G137" i="22"/>
  <c r="G138" i="22"/>
  <c r="G139" i="22"/>
  <c r="G140" i="22"/>
  <c r="G141" i="22"/>
  <c r="G142" i="22"/>
  <c r="G143" i="22"/>
  <c r="G144" i="22"/>
  <c r="G145" i="22"/>
  <c r="G146" i="22"/>
  <c r="G147" i="22"/>
  <c r="G148" i="22"/>
  <c r="G149" i="22"/>
  <c r="G150" i="22"/>
  <c r="G151" i="22"/>
  <c r="G152" i="22"/>
  <c r="G153" i="22"/>
  <c r="G154" i="22"/>
  <c r="G155" i="22"/>
  <c r="G156" i="22"/>
  <c r="G157" i="22"/>
  <c r="G158" i="22"/>
  <c r="G159" i="22"/>
  <c r="G160" i="22"/>
  <c r="G161" i="22"/>
  <c r="G162" i="22"/>
  <c r="G163" i="22"/>
  <c r="G164" i="22"/>
  <c r="G165" i="22"/>
  <c r="G166" i="22"/>
  <c r="G167" i="22"/>
  <c r="G168" i="22"/>
  <c r="G169" i="22"/>
  <c r="G170" i="22"/>
  <c r="G171" i="22"/>
  <c r="G172" i="22"/>
  <c r="G173" i="22"/>
  <c r="G174" i="22"/>
  <c r="G175" i="22"/>
  <c r="G176" i="22"/>
  <c r="G177" i="22"/>
  <c r="G178" i="22"/>
  <c r="G179" i="22"/>
  <c r="G180" i="22"/>
  <c r="G181" i="22"/>
  <c r="G182" i="22"/>
  <c r="G183" i="22"/>
  <c r="G184" i="22"/>
  <c r="G185" i="22"/>
  <c r="G186" i="22"/>
  <c r="G187" i="22"/>
  <c r="G188" i="22"/>
  <c r="G189" i="22"/>
  <c r="G190" i="22"/>
  <c r="G191" i="22"/>
  <c r="G192" i="22"/>
  <c r="G193" i="22"/>
  <c r="G194" i="22"/>
  <c r="G195" i="22"/>
  <c r="G196" i="22"/>
  <c r="G197" i="22"/>
  <c r="G198" i="22"/>
  <c r="G199" i="22"/>
  <c r="G200" i="22"/>
  <c r="G201" i="22"/>
  <c r="G202" i="22"/>
  <c r="G203" i="22"/>
  <c r="G204" i="22"/>
  <c r="G205" i="22"/>
  <c r="G206" i="22"/>
  <c r="G207" i="22"/>
  <c r="G208" i="22"/>
  <c r="G209" i="22"/>
  <c r="G210" i="22"/>
  <c r="G211" i="22"/>
  <c r="G212" i="22"/>
  <c r="G213" i="22"/>
  <c r="G214" i="22"/>
  <c r="G215" i="22"/>
  <c r="G216" i="22"/>
  <c r="G217" i="22"/>
  <c r="G218" i="22"/>
  <c r="G219" i="22"/>
  <c r="G220" i="22"/>
  <c r="G221" i="22"/>
  <c r="G222" i="22"/>
  <c r="G223" i="22"/>
  <c r="G224" i="22"/>
  <c r="G225" i="22"/>
  <c r="G226" i="22"/>
  <c r="G227" i="22"/>
  <c r="G228" i="22"/>
  <c r="G229" i="22"/>
  <c r="G230" i="22"/>
  <c r="G231" i="22"/>
  <c r="G232" i="22"/>
  <c r="G233" i="22"/>
  <c r="G234" i="22"/>
  <c r="G235" i="22"/>
  <c r="G236" i="22"/>
  <c r="G237" i="22"/>
  <c r="G238" i="22"/>
  <c r="G239" i="22"/>
  <c r="G240" i="22"/>
  <c r="G241" i="22"/>
  <c r="G242" i="22"/>
  <c r="G243" i="22"/>
  <c r="G244" i="22"/>
  <c r="G245" i="22"/>
  <c r="G246" i="22"/>
  <c r="G247" i="22"/>
  <c r="G248" i="22"/>
  <c r="G249" i="22"/>
  <c r="G250" i="22"/>
  <c r="G251" i="22"/>
  <c r="G252" i="22"/>
  <c r="G253" i="22"/>
  <c r="G254" i="22"/>
  <c r="G255" i="22"/>
  <c r="G256" i="22"/>
  <c r="G257" i="22"/>
  <c r="G258" i="22"/>
  <c r="G259" i="22"/>
  <c r="G260" i="22"/>
  <c r="G261" i="22"/>
  <c r="G262" i="22"/>
  <c r="G263" i="22"/>
  <c r="G264" i="22"/>
  <c r="G265" i="22"/>
  <c r="G266" i="22"/>
  <c r="G267" i="22"/>
  <c r="G268" i="22"/>
  <c r="G269" i="22"/>
  <c r="G20" i="22"/>
  <c r="G21" i="22"/>
  <c r="E13" i="24"/>
  <c r="E70" i="13" s="1"/>
  <c r="B4" i="22"/>
  <c r="E17" i="22"/>
  <c r="D17" i="22"/>
  <c r="G18" i="19"/>
  <c r="E22" i="13" l="1"/>
  <c r="E58" i="13"/>
  <c r="E66" i="13"/>
  <c r="E14" i="13"/>
  <c r="E18" i="13"/>
  <c r="E26" i="13"/>
  <c r="E54" i="13"/>
  <c r="E62" i="13"/>
  <c r="E279" i="22"/>
  <c r="J13" i="26" l="1"/>
  <c r="K13" i="26"/>
  <c r="L13" i="26"/>
  <c r="E114" i="13"/>
  <c r="E110" i="13"/>
  <c r="E106" i="13"/>
  <c r="E102" i="13"/>
  <c r="E98" i="13"/>
  <c r="E94" i="13"/>
  <c r="E90" i="13" l="1"/>
  <c r="B2" i="26" l="1"/>
  <c r="B2" i="25" l="1"/>
  <c r="E86" i="13" l="1"/>
  <c r="E48" i="13"/>
  <c r="E44" i="13"/>
  <c r="K21" i="22" l="1"/>
  <c r="K22" i="22"/>
  <c r="K23" i="22"/>
  <c r="K24" i="22"/>
  <c r="K25" i="22"/>
  <c r="K26" i="22"/>
  <c r="K27" i="22"/>
  <c r="K28" i="22"/>
  <c r="K29" i="22"/>
  <c r="K30" i="22"/>
  <c r="K31" i="22"/>
  <c r="K32" i="22"/>
  <c r="K33" i="22"/>
  <c r="K34" i="22"/>
  <c r="K35" i="22"/>
  <c r="K36" i="22"/>
  <c r="K37" i="22"/>
  <c r="K38" i="22"/>
  <c r="K39" i="22"/>
  <c r="K40" i="22"/>
  <c r="K41" i="22"/>
  <c r="K42" i="22"/>
  <c r="K43" i="22"/>
  <c r="K44" i="22"/>
  <c r="K45" i="22"/>
  <c r="K46" i="22"/>
  <c r="K47" i="22"/>
  <c r="K48" i="22"/>
  <c r="K49" i="22"/>
  <c r="K50" i="22"/>
  <c r="K51" i="22"/>
  <c r="K52" i="22"/>
  <c r="K53" i="22"/>
  <c r="K54" i="22"/>
  <c r="K55" i="22"/>
  <c r="K56" i="22"/>
  <c r="K57" i="22"/>
  <c r="K58" i="22"/>
  <c r="K59" i="22"/>
  <c r="K60" i="22"/>
  <c r="K61" i="22"/>
  <c r="K62" i="22"/>
  <c r="K63" i="22"/>
  <c r="K64" i="22"/>
  <c r="K65" i="22"/>
  <c r="K66" i="22"/>
  <c r="K67" i="22"/>
  <c r="K68" i="22"/>
  <c r="K69" i="22"/>
  <c r="K70" i="22"/>
  <c r="K71" i="22"/>
  <c r="K72" i="22"/>
  <c r="K73" i="22"/>
  <c r="K74" i="22"/>
  <c r="K75" i="22"/>
  <c r="K76" i="22"/>
  <c r="K77" i="22"/>
  <c r="K78" i="22"/>
  <c r="K79" i="22"/>
  <c r="K80" i="22"/>
  <c r="K81" i="22"/>
  <c r="K82" i="22"/>
  <c r="K83" i="22"/>
  <c r="K84" i="22"/>
  <c r="K85" i="22"/>
  <c r="K86" i="22"/>
  <c r="K87" i="22"/>
  <c r="K88" i="22"/>
  <c r="K89" i="22"/>
  <c r="K90" i="22"/>
  <c r="K91" i="22"/>
  <c r="K92" i="22"/>
  <c r="K93" i="22"/>
  <c r="K94" i="22"/>
  <c r="K95" i="22"/>
  <c r="K96" i="22"/>
  <c r="K97" i="22"/>
  <c r="K98" i="22"/>
  <c r="K99" i="22"/>
  <c r="K100" i="22"/>
  <c r="K101" i="22"/>
  <c r="K102" i="22"/>
  <c r="K103" i="22"/>
  <c r="K104" i="22"/>
  <c r="K105" i="22"/>
  <c r="K106" i="22"/>
  <c r="K107" i="22"/>
  <c r="K108" i="22"/>
  <c r="K109" i="22"/>
  <c r="K110" i="22"/>
  <c r="K111" i="22"/>
  <c r="K112" i="22"/>
  <c r="K113" i="22"/>
  <c r="K114" i="22"/>
  <c r="K115" i="22"/>
  <c r="K116" i="22"/>
  <c r="K117" i="22"/>
  <c r="K118" i="22"/>
  <c r="K119" i="22"/>
  <c r="K120" i="22"/>
  <c r="K121" i="22"/>
  <c r="K122" i="22"/>
  <c r="K123" i="22"/>
  <c r="K124" i="22"/>
  <c r="K125" i="22"/>
  <c r="K126" i="22"/>
  <c r="K127" i="22"/>
  <c r="K128" i="22"/>
  <c r="K129" i="22"/>
  <c r="K130" i="22"/>
  <c r="K131" i="22"/>
  <c r="K132" i="22"/>
  <c r="K133" i="22"/>
  <c r="K134" i="22"/>
  <c r="K135" i="22"/>
  <c r="K136" i="22"/>
  <c r="K137" i="22"/>
  <c r="K138" i="22"/>
  <c r="K139" i="22"/>
  <c r="K140" i="22"/>
  <c r="K141" i="22"/>
  <c r="K142" i="22"/>
  <c r="K143" i="22"/>
  <c r="K144" i="22"/>
  <c r="K145" i="22"/>
  <c r="K146" i="22"/>
  <c r="K147" i="22"/>
  <c r="K148" i="22"/>
  <c r="K149" i="22"/>
  <c r="K150" i="22"/>
  <c r="K151" i="22"/>
  <c r="K152" i="22"/>
  <c r="K153" i="22"/>
  <c r="K154" i="22"/>
  <c r="K155" i="22"/>
  <c r="K156" i="22"/>
  <c r="K157" i="22"/>
  <c r="K158" i="22"/>
  <c r="K159" i="22"/>
  <c r="K160" i="22"/>
  <c r="K161" i="22"/>
  <c r="K162" i="22"/>
  <c r="K163" i="22"/>
  <c r="K164" i="22"/>
  <c r="K165" i="22"/>
  <c r="K166" i="22"/>
  <c r="K167" i="22"/>
  <c r="K168" i="22"/>
  <c r="K169" i="22"/>
  <c r="K170" i="22"/>
  <c r="K171" i="22"/>
  <c r="K172" i="22"/>
  <c r="K173" i="22"/>
  <c r="K174" i="22"/>
  <c r="K175" i="22"/>
  <c r="K176" i="22"/>
  <c r="K177" i="22"/>
  <c r="K178" i="22"/>
  <c r="K179" i="22"/>
  <c r="K180" i="22"/>
  <c r="K181" i="22"/>
  <c r="K182" i="22"/>
  <c r="K183" i="22"/>
  <c r="K184" i="22"/>
  <c r="K185" i="22"/>
  <c r="K186" i="22"/>
  <c r="K187" i="22"/>
  <c r="K188" i="22"/>
  <c r="K189" i="22"/>
  <c r="K190" i="22"/>
  <c r="K191" i="22"/>
  <c r="K192" i="22"/>
  <c r="K193" i="22"/>
  <c r="K194" i="22"/>
  <c r="K195" i="22"/>
  <c r="K196" i="22"/>
  <c r="K197" i="22"/>
  <c r="K198" i="22"/>
  <c r="K199" i="22"/>
  <c r="K200" i="22"/>
  <c r="K201" i="22"/>
  <c r="K202" i="22"/>
  <c r="K203" i="22"/>
  <c r="K204" i="22"/>
  <c r="K205" i="22"/>
  <c r="K206" i="22"/>
  <c r="K207" i="22"/>
  <c r="K208" i="22"/>
  <c r="K209" i="22"/>
  <c r="K210" i="22"/>
  <c r="K211" i="22"/>
  <c r="K212" i="22"/>
  <c r="K213" i="22"/>
  <c r="K214" i="22"/>
  <c r="K215" i="22"/>
  <c r="K216" i="22"/>
  <c r="K217" i="22"/>
  <c r="K218" i="22"/>
  <c r="K219" i="22"/>
  <c r="K220" i="22"/>
  <c r="K221" i="22"/>
  <c r="K222" i="22"/>
  <c r="K223" i="22"/>
  <c r="K224" i="22"/>
  <c r="K225" i="22"/>
  <c r="K226" i="22"/>
  <c r="K227" i="22"/>
  <c r="K228" i="22"/>
  <c r="K229" i="22"/>
  <c r="K230" i="22"/>
  <c r="K231" i="22"/>
  <c r="K232" i="22"/>
  <c r="K233" i="22"/>
  <c r="K234" i="22"/>
  <c r="K235" i="22"/>
  <c r="K236" i="22"/>
  <c r="K237" i="22"/>
  <c r="K238" i="22"/>
  <c r="K239" i="22"/>
  <c r="K240" i="22"/>
  <c r="K241" i="22"/>
  <c r="K242" i="22"/>
  <c r="K243" i="22"/>
  <c r="K244" i="22"/>
  <c r="K245" i="22"/>
  <c r="K246" i="22"/>
  <c r="K247" i="22"/>
  <c r="K248" i="22"/>
  <c r="K249" i="22"/>
  <c r="K250" i="22"/>
  <c r="K251" i="22"/>
  <c r="K252" i="22"/>
  <c r="K253" i="22"/>
  <c r="K254" i="22"/>
  <c r="K255" i="22"/>
  <c r="K256" i="22"/>
  <c r="K257" i="22"/>
  <c r="K258" i="22"/>
  <c r="K259" i="22"/>
  <c r="K260" i="22"/>
  <c r="K261" i="22"/>
  <c r="K262" i="22"/>
  <c r="K263" i="22"/>
  <c r="K264" i="22"/>
  <c r="K265" i="22"/>
  <c r="K266" i="22"/>
  <c r="K267" i="22"/>
  <c r="K268" i="22"/>
  <c r="K269" i="22"/>
  <c r="K20" i="22"/>
  <c r="K19" i="22" l="1"/>
  <c r="D276" i="22" s="1"/>
  <c r="E40" i="13"/>
  <c r="E36" i="13"/>
  <c r="E32" i="13"/>
  <c r="E28" i="13"/>
  <c r="J31" i="4" l="1"/>
  <c r="J29" i="4"/>
  <c r="J27" i="4"/>
  <c r="J25" i="4"/>
  <c r="J23" i="4"/>
  <c r="J21" i="4"/>
  <c r="J19" i="4"/>
  <c r="J17" i="4"/>
  <c r="J14" i="4"/>
  <c r="J21" i="22"/>
  <c r="J22" i="22"/>
  <c r="J23" i="22"/>
  <c r="J24" i="22"/>
  <c r="J25" i="22"/>
  <c r="J26" i="22"/>
  <c r="J27" i="22"/>
  <c r="J28" i="22"/>
  <c r="J29" i="22"/>
  <c r="J30" i="22"/>
  <c r="J31" i="22"/>
  <c r="J32" i="22"/>
  <c r="J33" i="22"/>
  <c r="J34" i="22"/>
  <c r="J35" i="22"/>
  <c r="J36" i="22"/>
  <c r="J37" i="22"/>
  <c r="J38" i="22"/>
  <c r="J39" i="22"/>
  <c r="J40" i="22"/>
  <c r="J41" i="22"/>
  <c r="J42" i="22"/>
  <c r="J43" i="22"/>
  <c r="J44" i="22"/>
  <c r="J45" i="22"/>
  <c r="J46" i="22"/>
  <c r="J47" i="22"/>
  <c r="J48" i="22"/>
  <c r="J49" i="22"/>
  <c r="J50" i="22"/>
  <c r="J51" i="22"/>
  <c r="J52" i="22"/>
  <c r="J53" i="22"/>
  <c r="J54" i="22"/>
  <c r="J55" i="22"/>
  <c r="J56" i="22"/>
  <c r="J57" i="22"/>
  <c r="J58" i="22"/>
  <c r="J59" i="22"/>
  <c r="J60" i="22"/>
  <c r="J61" i="22"/>
  <c r="J62" i="22"/>
  <c r="J63" i="22"/>
  <c r="J64" i="22"/>
  <c r="J65" i="22"/>
  <c r="J66" i="22"/>
  <c r="J67" i="22"/>
  <c r="J68" i="22"/>
  <c r="J69" i="22"/>
  <c r="J70" i="22"/>
  <c r="J71" i="22"/>
  <c r="J72" i="22"/>
  <c r="J73" i="22"/>
  <c r="J74" i="22"/>
  <c r="J75" i="22"/>
  <c r="J76" i="22"/>
  <c r="J77" i="22"/>
  <c r="J78" i="22"/>
  <c r="J79" i="22"/>
  <c r="J80" i="22"/>
  <c r="J81" i="22"/>
  <c r="J82" i="22"/>
  <c r="J83" i="22"/>
  <c r="J84" i="22"/>
  <c r="J85" i="22"/>
  <c r="J86" i="22"/>
  <c r="J87" i="22"/>
  <c r="J88" i="22"/>
  <c r="J89" i="22"/>
  <c r="J90" i="22"/>
  <c r="J91" i="22"/>
  <c r="J92" i="22"/>
  <c r="J93" i="22"/>
  <c r="J94" i="22"/>
  <c r="J95" i="22"/>
  <c r="J96" i="22"/>
  <c r="J97" i="22"/>
  <c r="J98" i="22"/>
  <c r="J99" i="22"/>
  <c r="J100" i="22"/>
  <c r="J101" i="22"/>
  <c r="J102" i="22"/>
  <c r="J103" i="22"/>
  <c r="J104" i="22"/>
  <c r="J105" i="22"/>
  <c r="J106" i="22"/>
  <c r="J107" i="22"/>
  <c r="J108" i="22"/>
  <c r="J109" i="22"/>
  <c r="J110" i="22"/>
  <c r="J111" i="22"/>
  <c r="J112" i="22"/>
  <c r="J113" i="22"/>
  <c r="J114" i="22"/>
  <c r="J115" i="22"/>
  <c r="J116" i="22"/>
  <c r="J117" i="22"/>
  <c r="J118" i="22"/>
  <c r="J119" i="22"/>
  <c r="J120" i="22"/>
  <c r="J121" i="22"/>
  <c r="J122" i="22"/>
  <c r="J123" i="22"/>
  <c r="J124" i="22"/>
  <c r="J125" i="22"/>
  <c r="J126" i="22"/>
  <c r="J127" i="22"/>
  <c r="J128" i="22"/>
  <c r="J129" i="22"/>
  <c r="J130" i="22"/>
  <c r="J131" i="22"/>
  <c r="J132" i="22"/>
  <c r="J133" i="22"/>
  <c r="J134" i="22"/>
  <c r="J135" i="22"/>
  <c r="J136" i="22"/>
  <c r="J137" i="22"/>
  <c r="J138" i="22"/>
  <c r="J139" i="22"/>
  <c r="J140" i="22"/>
  <c r="J141" i="22"/>
  <c r="J142" i="22"/>
  <c r="J143" i="22"/>
  <c r="J144" i="22"/>
  <c r="J145" i="22"/>
  <c r="J146" i="22"/>
  <c r="J147" i="22"/>
  <c r="J148" i="22"/>
  <c r="J149" i="22"/>
  <c r="J150" i="22"/>
  <c r="J151" i="22"/>
  <c r="J152" i="22"/>
  <c r="J153" i="22"/>
  <c r="J154" i="22"/>
  <c r="J155" i="22"/>
  <c r="J156" i="22"/>
  <c r="J157" i="22"/>
  <c r="J158" i="22"/>
  <c r="J159" i="22"/>
  <c r="J160" i="22"/>
  <c r="J161" i="22"/>
  <c r="J162" i="22"/>
  <c r="J163" i="22"/>
  <c r="J164" i="22"/>
  <c r="J165" i="22"/>
  <c r="J166" i="22"/>
  <c r="J167" i="22"/>
  <c r="J168" i="22"/>
  <c r="J169" i="22"/>
  <c r="J170" i="22"/>
  <c r="J171" i="22"/>
  <c r="J172" i="22"/>
  <c r="J173" i="22"/>
  <c r="J174" i="22"/>
  <c r="J175" i="22"/>
  <c r="J176" i="22"/>
  <c r="J177" i="22"/>
  <c r="J178" i="22"/>
  <c r="J179" i="22"/>
  <c r="J180" i="22"/>
  <c r="J181" i="22"/>
  <c r="J182" i="22"/>
  <c r="J183" i="22"/>
  <c r="J184" i="22"/>
  <c r="J185" i="22"/>
  <c r="J186" i="22"/>
  <c r="J187" i="22"/>
  <c r="J188" i="22"/>
  <c r="J189" i="22"/>
  <c r="J190" i="22"/>
  <c r="J191" i="22"/>
  <c r="J192" i="22"/>
  <c r="J193" i="22"/>
  <c r="J194" i="22"/>
  <c r="J195" i="22"/>
  <c r="J196" i="22"/>
  <c r="J197" i="22"/>
  <c r="J198" i="22"/>
  <c r="J199" i="22"/>
  <c r="J200" i="22"/>
  <c r="J201" i="22"/>
  <c r="J202" i="22"/>
  <c r="J203" i="22"/>
  <c r="J204" i="22"/>
  <c r="J205" i="22"/>
  <c r="J206" i="22"/>
  <c r="J207" i="22"/>
  <c r="J208" i="22"/>
  <c r="J209" i="22"/>
  <c r="J210" i="22"/>
  <c r="J211" i="22"/>
  <c r="J212" i="22"/>
  <c r="J213" i="22"/>
  <c r="J214" i="22"/>
  <c r="J215" i="22"/>
  <c r="J216" i="22"/>
  <c r="J217" i="22"/>
  <c r="J218" i="22"/>
  <c r="J219" i="22"/>
  <c r="J220" i="22"/>
  <c r="J221" i="22"/>
  <c r="J222" i="22"/>
  <c r="J223" i="22"/>
  <c r="J224" i="22"/>
  <c r="J225" i="22"/>
  <c r="J226" i="22"/>
  <c r="J227" i="22"/>
  <c r="J228" i="22"/>
  <c r="J229" i="22"/>
  <c r="J230" i="22"/>
  <c r="J231" i="22"/>
  <c r="J232" i="22"/>
  <c r="J233" i="22"/>
  <c r="J234" i="22"/>
  <c r="J235" i="22"/>
  <c r="J236" i="22"/>
  <c r="J237" i="22"/>
  <c r="J238" i="22"/>
  <c r="J239" i="22"/>
  <c r="J240" i="22"/>
  <c r="J241" i="22"/>
  <c r="J242" i="22"/>
  <c r="J243" i="22"/>
  <c r="J244" i="22"/>
  <c r="J245" i="22"/>
  <c r="J246" i="22"/>
  <c r="J247" i="22"/>
  <c r="J248" i="22"/>
  <c r="J249" i="22"/>
  <c r="J250" i="22"/>
  <c r="J251" i="22"/>
  <c r="J252" i="22"/>
  <c r="J253" i="22"/>
  <c r="J254" i="22"/>
  <c r="J255" i="22"/>
  <c r="J256" i="22"/>
  <c r="J257" i="22"/>
  <c r="J258" i="22"/>
  <c r="J259" i="22"/>
  <c r="J260" i="22"/>
  <c r="J261" i="22"/>
  <c r="J262" i="22"/>
  <c r="J263" i="22"/>
  <c r="J264" i="22"/>
  <c r="J265" i="22"/>
  <c r="J266" i="22"/>
  <c r="J267" i="22"/>
  <c r="J268" i="22"/>
  <c r="J269" i="22"/>
  <c r="J20" i="22"/>
  <c r="J13" i="22" l="1"/>
  <c r="G13" i="22"/>
  <c r="H13" i="22"/>
  <c r="D19" i="22" l="1"/>
  <c r="D279" i="22" l="1"/>
  <c r="C13" i="24"/>
  <c r="E82" i="13" l="1"/>
  <c r="E78" i="13"/>
  <c r="E74" i="13"/>
  <c r="E16" i="13"/>
  <c r="E56" i="13"/>
  <c r="E20" i="13"/>
  <c r="E24" i="13"/>
  <c r="E12" i="13"/>
  <c r="E64" i="13"/>
  <c r="E60" i="13"/>
  <c r="E68" i="13"/>
  <c r="E52" i="13"/>
  <c r="B2" i="24"/>
  <c r="B2" i="23"/>
  <c r="B2" i="22"/>
  <c r="B2" i="21" l="1"/>
  <c r="B2" i="4"/>
  <c r="D51" i="21"/>
  <c r="D44" i="21"/>
  <c r="D40" i="21"/>
  <c r="E18" i="21"/>
  <c r="D18" i="21"/>
  <c r="D23" i="21" l="1"/>
  <c r="D30" i="21" s="1"/>
  <c r="D53" i="21"/>
  <c r="E124" i="13" s="1"/>
  <c r="E23" i="21"/>
  <c r="E30" i="21" s="1"/>
  <c r="E128" i="13" l="1"/>
  <c r="C132" i="13" s="1"/>
  <c r="B2" i="13"/>
  <c r="B2" i="19" l="1"/>
  <c r="B2" i="9" s="1"/>
</calcChain>
</file>

<file path=xl/comments1.xml><?xml version="1.0" encoding="utf-8"?>
<comments xmlns="http://schemas.openxmlformats.org/spreadsheetml/2006/main">
  <authors>
    <author>Evi Gavriel</author>
    <author>estylianou</author>
    <author>ichristodoulou</author>
  </authors>
  <commentList>
    <comment ref="D13" authorId="0" shapeId="0">
      <text>
        <r>
          <rPr>
            <b/>
            <sz val="9"/>
            <color indexed="81"/>
            <rFont val="Tahoma"/>
            <family val="2"/>
            <charset val="161"/>
          </rPr>
          <t>{TRS username}_yyyymmdd_QST-ASP
(where yyyymmdd=Reference date                           i.e. 20190331 for reference date of 31/03/2019)</t>
        </r>
      </text>
    </comment>
    <comment ref="D17" authorId="0" shapeId="0">
      <text>
        <r>
          <rPr>
            <b/>
            <sz val="9"/>
            <color indexed="81"/>
            <rFont val="Tahoma"/>
            <family val="2"/>
            <charset val="161"/>
          </rPr>
          <t>Insert the starting date of the reporting period in date format e.g. 01/01/2019  
(this is the first day of the reference period
or the date that the company started operation in case that the company started operations during the reference period)</t>
        </r>
      </text>
    </comment>
    <comment ref="D18" authorId="0" shapeId="0">
      <text>
        <r>
          <rPr>
            <b/>
            <sz val="9"/>
            <color indexed="81"/>
            <rFont val="Tahoma"/>
            <family val="2"/>
            <charset val="161"/>
          </rPr>
          <t>Choose the last date of the reporting period from the drop-down list e.g. 31/03/2019</t>
        </r>
      </text>
    </comment>
    <comment ref="D19" authorId="1" shapeId="0">
      <text>
        <r>
          <rPr>
            <b/>
            <sz val="9"/>
            <color indexed="81"/>
            <rFont val="Tahoma"/>
            <family val="2"/>
            <charset val="161"/>
          </rPr>
          <t>Insert submission date in date format e.g. 17/04/2019</t>
        </r>
      </text>
    </comment>
    <comment ref="D22" authorId="0" shapeId="0">
      <text>
        <r>
          <rPr>
            <b/>
            <sz val="9"/>
            <color indexed="81"/>
            <rFont val="Tahoma"/>
            <family val="2"/>
            <charset val="161"/>
          </rPr>
          <t>Insert name of entity as it is written on its license</t>
        </r>
      </text>
    </comment>
    <comment ref="D23" authorId="0" shapeId="0">
      <text>
        <r>
          <rPr>
            <b/>
            <sz val="9"/>
            <color indexed="81"/>
            <rFont val="Tahoma"/>
            <family val="2"/>
            <charset val="161"/>
          </rPr>
          <t>Insert TRS identification code provided by CySEC</t>
        </r>
      </text>
    </comment>
    <comment ref="D31" authorId="2" shapeId="0">
      <text>
        <r>
          <rPr>
            <b/>
            <sz val="9"/>
            <color indexed="81"/>
            <rFont val="Tahoma"/>
            <family val="2"/>
            <charset val="161"/>
          </rPr>
          <t>Please insert the job position of the reporting officer (e.g. Compliance Officer)</t>
        </r>
      </text>
    </comment>
  </commentList>
</comments>
</file>

<file path=xl/sharedStrings.xml><?xml version="1.0" encoding="utf-8"?>
<sst xmlns="http://schemas.openxmlformats.org/spreadsheetml/2006/main" count="608" uniqueCount="561">
  <si>
    <t>Drop-down list - must be completed by the entity</t>
  </si>
  <si>
    <t xml:space="preserve">Date of update </t>
  </si>
  <si>
    <t xml:space="preserve">Version  </t>
  </si>
  <si>
    <t>Reporting Currency</t>
  </si>
  <si>
    <t>EURO</t>
  </si>
  <si>
    <t>Name of reporting officer</t>
  </si>
  <si>
    <t>Postal Address</t>
  </si>
  <si>
    <t>Telephone number</t>
  </si>
  <si>
    <t>Fax Number</t>
  </si>
  <si>
    <t>Email address</t>
  </si>
  <si>
    <t>2.1</t>
  </si>
  <si>
    <t>2.2</t>
  </si>
  <si>
    <t>1.1</t>
  </si>
  <si>
    <t>1.1.1</t>
  </si>
  <si>
    <t>1.1.2</t>
  </si>
  <si>
    <t>The undertaking or provision of the service of managing companies, including, but not limited, to the management or the administration of companies, general or limited partnerships, or other organisations with or without separate legal personality, wherever these may be registered or established, and the provision of the following services:</t>
  </si>
  <si>
    <t>(i) providing directors for legal persons;</t>
  </si>
  <si>
    <t>(ii) providing a secretary, or assistant secretary of legal persons;</t>
  </si>
  <si>
    <t>(vii) opening or managing bank accounts;</t>
  </si>
  <si>
    <t>1.2</t>
  </si>
  <si>
    <t>Employees</t>
  </si>
  <si>
    <t>YES</t>
  </si>
  <si>
    <t>NO</t>
  </si>
  <si>
    <t>EBIT</t>
  </si>
  <si>
    <t xml:space="preserve">Earnings before interest and tax </t>
  </si>
  <si>
    <t>Statement of Financial Position</t>
  </si>
  <si>
    <t>Total Assets</t>
  </si>
  <si>
    <t>Total Liabilities</t>
  </si>
  <si>
    <t>Equity</t>
  </si>
  <si>
    <t>ALLOWED VALUES</t>
  </si>
  <si>
    <t>Answer to questions</t>
  </si>
  <si>
    <t>Country ISO Codes</t>
  </si>
  <si>
    <t>1.2.1</t>
  </si>
  <si>
    <t>Mandatory fields are completed</t>
  </si>
  <si>
    <t>VALIDATION TESTS</t>
  </si>
  <si>
    <t>GENERAL TESTS</t>
  </si>
  <si>
    <t>SUMMARY RESULT</t>
  </si>
  <si>
    <t>N/A</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</si>
  <si>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</si>
  <si>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</si>
  <si>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</si>
  <si>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</si>
  <si>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</si>
  <si>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</si>
  <si>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</si>
  <si>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</si>
  <si>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</si>
  <si>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</si>
  <si>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</si>
  <si>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</si>
  <si>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</si>
  <si>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</si>
  <si>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</si>
  <si>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</si>
  <si>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</si>
  <si>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</si>
  <si>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</si>
  <si>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</si>
  <si>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</si>
  <si>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</si>
  <si>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</si>
  <si>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</si>
  <si>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</si>
  <si>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</si>
  <si>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</si>
  <si>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</si>
  <si>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</si>
  <si>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</si>
  <si>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</si>
  <si>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</si>
  <si>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</si>
  <si>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</si>
  <si>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</si>
  <si>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</si>
  <si>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</si>
  <si>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</si>
  <si>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</si>
  <si>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</si>
  <si>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</si>
  <si>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</si>
  <si>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</si>
  <si>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</si>
  <si>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</si>
  <si>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</si>
  <si>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</si>
  <si>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</si>
  <si>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</si>
  <si>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</si>
  <si>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</si>
  <si>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</si>
  <si>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</si>
  <si>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</si>
  <si>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</si>
  <si>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</si>
  <si>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</si>
  <si>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</si>
  <si>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</si>
  <si>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</si>
  <si>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</si>
  <si>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</si>
  <si>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</si>
  <si>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</si>
  <si>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</si>
  <si>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</si>
  <si>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</si>
  <si>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</si>
  <si>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</si>
  <si>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</si>
  <si>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</si>
  <si>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</si>
  <si>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</si>
  <si>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</si>
  <si>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</si>
  <si>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</si>
  <si>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</si>
  <si>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</si>
  <si>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</si>
  <si>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</si>
  <si>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</si>
  <si>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</si>
  <si>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</si>
  <si>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</si>
  <si>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</si>
  <si>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</si>
  <si>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</si>
  <si>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</si>
  <si>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</si>
  <si>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</si>
  <si>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</si>
  <si>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</si>
  <si>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</si>
  <si>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</si>
  <si>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</si>
  <si>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</si>
  <si>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</si>
  <si>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</si>
  <si>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</si>
  <si>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</si>
  <si>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</si>
  <si>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</si>
  <si>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</si>
  <si>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</si>
  <si>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</si>
  <si>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</si>
  <si>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</si>
  <si>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</si>
  <si>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</si>
  <si>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</si>
  <si>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</si>
  <si>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</si>
  <si>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</si>
  <si>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</si>
  <si>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</si>
  <si>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</si>
  <si>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</si>
  <si>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</si>
  <si>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</si>
  <si>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</si>
  <si>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</si>
  <si>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</si>
  <si>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</si>
  <si>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</si>
  <si>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</si>
  <si>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</si>
  <si>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</si>
  <si>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</si>
  <si>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</si>
  <si>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</si>
  <si>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</si>
  <si>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</si>
  <si>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</si>
  <si>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</si>
  <si>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</si>
  <si>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</si>
  <si>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</si>
  <si>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</si>
  <si>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</si>
  <si>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</si>
  <si>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</si>
  <si>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</si>
  <si>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</si>
  <si>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</si>
  <si>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</si>
  <si>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</si>
  <si>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</si>
  <si>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</si>
  <si>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</si>
  <si>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</si>
  <si>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</si>
  <si>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</si>
  <si>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</si>
  <si>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</si>
  <si>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</si>
  <si>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</si>
  <si>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</si>
  <si>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</si>
  <si>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</si>
  <si>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</si>
  <si>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</si>
  <si>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</si>
  <si>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</si>
  <si>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</si>
  <si>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</si>
  <si>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</si>
  <si>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</si>
  <si>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</si>
  <si>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</si>
  <si>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</si>
  <si>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</si>
  <si>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</si>
  <si>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</si>
  <si>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</si>
  <si>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</si>
  <si>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</si>
  <si>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</si>
  <si>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</si>
  <si>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</si>
  <si>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</si>
  <si>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</si>
  <si>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</si>
  <si>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</si>
  <si>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</si>
  <si>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</si>
  <si>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</si>
  <si>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</si>
  <si>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</si>
  <si>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</si>
  <si>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</si>
  <si>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</si>
  <si>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</si>
  <si>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</si>
  <si>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</si>
  <si>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</si>
  <si>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</si>
  <si>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</si>
  <si>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</si>
  <si>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</si>
  <si>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</si>
  <si>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</si>
  <si>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</si>
  <si>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</si>
  <si>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</si>
  <si>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</si>
  <si>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</si>
  <si>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</si>
  <si>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</si>
  <si>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</si>
  <si>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</si>
  <si>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</si>
  <si>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</si>
  <si>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</si>
  <si>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</si>
  <si>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</si>
  <si>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</si>
  <si>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</si>
  <si>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</si>
  <si>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</si>
  <si>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</si>
  <si>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</si>
  <si>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</si>
  <si>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</si>
  <si>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</si>
  <si>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</si>
  <si>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</si>
  <si>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</si>
  <si>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</si>
  <si>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</si>
  <si>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</si>
  <si>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</si>
  <si>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</si>
  <si>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</si>
  <si>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</si>
  <si>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</si>
  <si>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</si>
  <si>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</si>
  <si>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</si>
  <si>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</si>
  <si>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</si>
  <si>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</si>
  <si>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</si>
  <si>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</si>
  <si>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</si>
  <si>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</si>
  <si>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</si>
  <si>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</si>
  <si>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</si>
  <si>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</si>
  <si>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(iii) holding the share capital of legal persons and registering the holder in the respective registers of shareholders on behalf of third persons;</t>
  </si>
  <si>
    <t>(iv) provision of registered office address and or the official mailing address and or electronic address of companies;</t>
  </si>
  <si>
    <t>(v) provision of general or limited partners in partnerships;</t>
  </si>
  <si>
    <t>(vi) provision of other similar services, or in conjunction with the services described above, in relation to other legal persons or organisations, with or without separate legal personality;</t>
  </si>
  <si>
    <t>The management or administration of trusts including, without limitation, the undertaking or provision of trustee (commissioner), wherever these are set up or established, or the management or investment or marketing of the assets of a trust.</t>
  </si>
  <si>
    <t>Total number of customers</t>
  </si>
  <si>
    <t>Customers' related services</t>
  </si>
  <si>
    <t>File name</t>
  </si>
  <si>
    <t>Form QST-ASP</t>
  </si>
  <si>
    <t>Frequency of reporting</t>
  </si>
  <si>
    <t xml:space="preserve">You are kindly requested to complete the following sections of this workbook, each one covering a different area, as follows: </t>
  </si>
  <si>
    <t>Reporting Information</t>
  </si>
  <si>
    <t>1 January 20XX-31 March 20XX</t>
  </si>
  <si>
    <t>1 January 20XX-30 June 20XX</t>
  </si>
  <si>
    <t>1 January 20XX-30 September 20XX</t>
  </si>
  <si>
    <t>1 January 20XX-31 December  20XX</t>
  </si>
  <si>
    <t>Below are some general instructions to be taken into consideration for the completion of this workbook.</t>
  </si>
  <si>
    <t xml:space="preserve">Green cells - must be completed by the entity </t>
  </si>
  <si>
    <r>
      <rPr>
        <b/>
        <sz val="12"/>
        <color theme="1"/>
        <rFont val="Calibri"/>
        <family val="2"/>
        <charset val="161"/>
        <scheme val="minor"/>
      </rPr>
      <t>c)</t>
    </r>
    <r>
      <rPr>
        <sz val="12"/>
        <color theme="1"/>
        <rFont val="Calibri"/>
        <family val="2"/>
        <charset val="161"/>
        <scheme val="minor"/>
      </rPr>
      <t xml:space="preserve"> If the question is not applicable please insert either:</t>
    </r>
  </si>
  <si>
    <t>General Information</t>
  </si>
  <si>
    <t>Do not leave any green cells blank.</t>
  </si>
  <si>
    <t>Starting date of the reporting period</t>
  </si>
  <si>
    <t>Submission Date</t>
  </si>
  <si>
    <t>Name of Entity</t>
  </si>
  <si>
    <t>Identification of the officer responsible for completing the Form</t>
  </si>
  <si>
    <t>Capacity of reporting officer</t>
  </si>
  <si>
    <t>TRS Identification code of Entity</t>
  </si>
  <si>
    <t>Single</t>
  </si>
  <si>
    <t>Last date of the reporting period</t>
  </si>
  <si>
    <t>(viii) safe keeping of financial instruments on behalf of customers, including acting as depositary, as defined in Annex I, Part II, paragraph 1 of the Investments Services and Activities and Regulated Markets Law, and other related services, unless this is provided as an ancillary service by an IF in the framework of the Investment Services and Activities and Regulated Markets Law.</t>
  </si>
  <si>
    <t>Locked!</t>
  </si>
  <si>
    <t>Income Statement</t>
  </si>
  <si>
    <t xml:space="preserve">Trading Income </t>
  </si>
  <si>
    <t>Refers to income deriving from the licensed activities, (the activities as these are defined in section  4(1) of  Law 196(I)/2012).</t>
  </si>
  <si>
    <t>Direct trading costs</t>
  </si>
  <si>
    <t>Net Trading Income</t>
  </si>
  <si>
    <t>Other income from non-trading activities</t>
  </si>
  <si>
    <t xml:space="preserve">Other income from non-trading activities (i.e. out of the normal course of business / activities of the entity) may include rent income, profit from the disposal of non-inventory asset etc. </t>
  </si>
  <si>
    <t xml:space="preserve"> </t>
  </si>
  <si>
    <t>Administrative Expenses (including depreciation)</t>
  </si>
  <si>
    <t>Administrative expenses may include wages and salaries, utility costs, rent, legal fees, auditors' remuneration, outsourcing fees, marketing costs etc.</t>
  </si>
  <si>
    <t>Finance Income</t>
  </si>
  <si>
    <t>Finance income may include interest income, FX gain etc</t>
  </si>
  <si>
    <t>Finance Expense</t>
  </si>
  <si>
    <t>Finance expenses may include interest expense, FX loss etc</t>
  </si>
  <si>
    <r>
      <t xml:space="preserve">Tax                                                                                                                                                                                                                                                                                                                                                                                                                            </t>
    </r>
    <r>
      <rPr>
        <i/>
        <sz val="10"/>
        <color rgb="FF000000"/>
        <rFont val="Calibri"/>
        <family val="2"/>
        <charset val="161"/>
      </rPr>
      <t xml:space="preserve">For tax expense insert a negative value and for tax income a positive value. </t>
    </r>
  </si>
  <si>
    <t>Net Income</t>
  </si>
  <si>
    <t>Non-Current Assets</t>
  </si>
  <si>
    <t>Current Assets</t>
  </si>
  <si>
    <t>Current Liabilities</t>
  </si>
  <si>
    <t>Non-Current Liabilities</t>
  </si>
  <si>
    <t xml:space="preserve">Share Capital </t>
  </si>
  <si>
    <t xml:space="preserve">Share Premium </t>
  </si>
  <si>
    <t>Retained Earnings</t>
  </si>
  <si>
    <t>Other Reserves</t>
  </si>
  <si>
    <t>Reserves should include any other type of reserves the entity created (e.g. Revaluation Reserve, Available-for-Sale Reserve etc.) .</t>
  </si>
  <si>
    <t xml:space="preserve">Total Liabilities and Equity </t>
  </si>
  <si>
    <t>Please complete the required financial information / data in relation to the entity based on the most available infomation.
All figures should be provided in EUR.
Do not leave any green cells blank.</t>
  </si>
  <si>
    <t>S/N</t>
  </si>
  <si>
    <t>Total</t>
  </si>
  <si>
    <t>1.2.2</t>
  </si>
  <si>
    <t>Please enter the number of employees who were providing directorship position services to legal customers, as at the reference date.</t>
  </si>
  <si>
    <t>SARs</t>
  </si>
  <si>
    <t>Suspicious Activity Reports (SARs) relate to reports to MOKAS. Please enter the total number of SARs prepared during the reporting period.</t>
  </si>
  <si>
    <t>Customer Risk Categorisation</t>
  </si>
  <si>
    <t>High Risk Customers</t>
  </si>
  <si>
    <r>
      <t>Please enter the number of high risk customers, for whom the ASP applies enhanced customer Due Diligence measures, as per</t>
    </r>
    <r>
      <rPr>
        <b/>
        <sz val="12"/>
        <color rgb="FF000000"/>
        <rFont val="Calibri"/>
        <family val="2"/>
        <charset val="161"/>
      </rPr>
      <t xml:space="preserve"> Article 64 of AML Laws of 2007-2018</t>
    </r>
    <r>
      <rPr>
        <sz val="12"/>
        <color rgb="FF000000"/>
        <rFont val="Calibri"/>
        <family val="2"/>
        <charset val="161"/>
      </rPr>
      <t>, as at the reference date.</t>
    </r>
  </si>
  <si>
    <t>Normal Risk Customers</t>
  </si>
  <si>
    <t>Please enter the number of normal risk customers as at the reference date.  "Normal risk customers" are all the customers that are not categorised as high or low risk customers.</t>
  </si>
  <si>
    <t>2.3</t>
  </si>
  <si>
    <t>Low Risk Customers</t>
  </si>
  <si>
    <r>
      <t xml:space="preserve">Please enter the number of low risk customers, for whom the ASP applies simplified customer Due Diligence measures, as per </t>
    </r>
    <r>
      <rPr>
        <b/>
        <sz val="12"/>
        <color rgb="FF000000"/>
        <rFont val="Calibri"/>
        <family val="2"/>
        <charset val="161"/>
      </rPr>
      <t>Article 63 of AML Laws of 2007-2018</t>
    </r>
    <r>
      <rPr>
        <sz val="12"/>
        <color rgb="FF000000"/>
        <rFont val="Calibri"/>
        <family val="2"/>
        <charset val="161"/>
      </rPr>
      <t>, as at the reference date.</t>
    </r>
  </si>
  <si>
    <t>Customers that fall under the following High Risk Categories</t>
  </si>
  <si>
    <t>3.1</t>
  </si>
  <si>
    <t>PEPs Customers</t>
  </si>
  <si>
    <r>
      <t xml:space="preserve">Please enter the number of customers who are Politically Exposed Persons (PEPs), as per </t>
    </r>
    <r>
      <rPr>
        <b/>
        <sz val="12"/>
        <rFont val="Calibri"/>
        <family val="2"/>
        <charset val="161"/>
      </rPr>
      <t>Article 64(1)(c) of AML Laws of 2007-2018</t>
    </r>
    <r>
      <rPr>
        <sz val="12"/>
        <rFont val="Calibri"/>
        <family val="2"/>
        <charset val="161"/>
      </rPr>
      <t>. This should include the number of customers who have a Beneficial Owner (BO) or a family member or a close associate that is a PEP.
Please enter the number as at the reference date.</t>
    </r>
  </si>
  <si>
    <t>3.2</t>
  </si>
  <si>
    <t>3.3</t>
  </si>
  <si>
    <t>Customers with complex or unusual transactions</t>
  </si>
  <si>
    <r>
      <t xml:space="preserve">Please enter the number of customers who have complex and unusually large transactions, or unusual patterns of transactions, that have no obvious economic or lawful purpose, as per </t>
    </r>
    <r>
      <rPr>
        <b/>
        <sz val="12"/>
        <rFont val="Calibri"/>
        <family val="2"/>
        <charset val="161"/>
      </rPr>
      <t>Article 64(4) of AML Laws of 2007-2018</t>
    </r>
    <r>
      <rPr>
        <sz val="12"/>
        <rFont val="Calibri"/>
        <family val="2"/>
        <charset val="161"/>
      </rPr>
      <t>.
Please enter the number as at the reference date.</t>
    </r>
  </si>
  <si>
    <t>3.4</t>
  </si>
  <si>
    <t>Other High Risk Customers</t>
  </si>
  <si>
    <t>Other types of Customers</t>
  </si>
  <si>
    <t>4.1</t>
  </si>
  <si>
    <t>Non face to face Customers</t>
  </si>
  <si>
    <t>Please enter the number of non face to face customers as at the reference date.</t>
  </si>
  <si>
    <t>4.2</t>
  </si>
  <si>
    <t>Customers considered as High Net Worth Individuals</t>
  </si>
  <si>
    <t>Please enter the number of customers considered as High Net Worth Individuals (HNWI) as at the reference date (i.e. physical persons or customer with Beneficial Owner(s), with a Net Worth of at least €3 mln).</t>
  </si>
  <si>
    <t>Introduced Activity</t>
  </si>
  <si>
    <t>5.1</t>
  </si>
  <si>
    <t xml:space="preserve">Customers for whom the entity has relied on eligible third parties to perform Due Diligence and KYC procedures.  </t>
  </si>
  <si>
    <r>
      <t>Please enter the number of customers as at the reference date. Regarding "</t>
    </r>
    <r>
      <rPr>
        <b/>
        <sz val="12"/>
        <color rgb="FF000000"/>
        <rFont val="Calibri"/>
        <family val="2"/>
        <charset val="161"/>
      </rPr>
      <t>eligible third parties</t>
    </r>
    <r>
      <rPr>
        <sz val="12"/>
        <color rgb="FF000000"/>
        <rFont val="Calibri"/>
        <family val="2"/>
        <charset val="161"/>
      </rPr>
      <t xml:space="preserve">" please refer to </t>
    </r>
    <r>
      <rPr>
        <b/>
        <sz val="12"/>
        <color rgb="FF000000"/>
        <rFont val="Calibri"/>
        <family val="2"/>
        <charset val="161"/>
      </rPr>
      <t>Article 67 of AML Laws of 2007-2018</t>
    </r>
    <r>
      <rPr>
        <sz val="12"/>
        <color rgb="FF000000"/>
        <rFont val="Calibri"/>
        <family val="2"/>
        <charset val="161"/>
      </rPr>
      <t>.</t>
    </r>
  </si>
  <si>
    <t>5.2</t>
  </si>
  <si>
    <t>Eligible third parties</t>
  </si>
  <si>
    <t>Please enter the number of eligible third parties which the entity has relied on to perform Due Diligence and KYC procedures, as at the reference date.</t>
  </si>
  <si>
    <t>Convicted customers/customers with charges or investigation procedures against them</t>
  </si>
  <si>
    <t>Please enter the number of customers who have been convicted or there are any charges or investigation procedures against them for any financial crime, as at the reference date.</t>
  </si>
  <si>
    <t>Customers in EU and UN sanctions/restrictive measures</t>
  </si>
  <si>
    <t>Please enter the number of customers in the International Sanctions adopted by the UN Security Council and the Restrictive Measures adopted by the Council of the EU.
Please enter the number as at the reference date.</t>
  </si>
  <si>
    <t>http://www.mfa.gov.cy/mfa/mfa2016.nsf/mfa35_en/mfa35_en?OpenDocument</t>
  </si>
  <si>
    <t>Cash Transactions</t>
  </si>
  <si>
    <t>Please enter the total value of cash withdrawals exceeding EUR10,000 for the reporting period (total for each month).
The amount should be reported in absolute number.
Please enter the value in EUR.</t>
  </si>
  <si>
    <t>Please enter the total value of cash deposits exceeding EUR10,000 for the reporting period, as reported in Form 144-08-11 (per month).  Please enter the value in EUR.</t>
  </si>
  <si>
    <t>Section C - Authorised Services and Employees</t>
  </si>
  <si>
    <t>Cash Deposits</t>
  </si>
  <si>
    <t>Cash Withdrawals</t>
  </si>
  <si>
    <t xml:space="preserve">Section A - Customers per country of residence / incorporation </t>
  </si>
  <si>
    <t>Section B - Customers Risk Categorisations and Types</t>
  </si>
  <si>
    <t>Cumulative Reporting Period</t>
  </si>
  <si>
    <t>Reporting Period</t>
  </si>
  <si>
    <t xml:space="preserve">31 March  20XX                         </t>
  </si>
  <si>
    <t xml:space="preserve">30 June  20XX                         </t>
  </si>
  <si>
    <t xml:space="preserve">30 September  20XX                         </t>
  </si>
  <si>
    <t xml:space="preserve">31 December  20XX                         </t>
  </si>
  <si>
    <t>1 April 20XX-30 June 20XX</t>
  </si>
  <si>
    <t>1 July 20XX-30 September 20XX</t>
  </si>
  <si>
    <t>1 October 20XX-31 December  20XX</t>
  </si>
  <si>
    <r>
      <t xml:space="preserve">               ■ "</t>
    </r>
    <r>
      <rPr>
        <b/>
        <sz val="12"/>
        <color indexed="8"/>
        <rFont val="Calibri"/>
        <family val="2"/>
        <charset val="161"/>
        <scheme val="minor"/>
      </rPr>
      <t>0</t>
    </r>
    <r>
      <rPr>
        <sz val="12"/>
        <color indexed="8"/>
        <rFont val="Calibri"/>
        <family val="2"/>
        <charset val="161"/>
        <scheme val="minor"/>
      </rPr>
      <t>" - (without quotation marks " ") where a numerical response is required.</t>
    </r>
  </si>
  <si>
    <t>Reference Date 
(Last date of the reporting period)</t>
  </si>
  <si>
    <t>−</t>
  </si>
  <si>
    <t>For official use only &amp; Formulas - Locked cells</t>
  </si>
  <si>
    <r>
      <t xml:space="preserve">e) Drop down lists: </t>
    </r>
    <r>
      <rPr>
        <sz val="12"/>
        <color rgb="FF000000"/>
        <rFont val="Calibri"/>
        <family val="2"/>
        <charset val="161"/>
      </rPr>
      <t>When a drop down list is available always use the drop down list.</t>
    </r>
  </si>
  <si>
    <r>
      <t xml:space="preserve">d) Empty Rows: </t>
    </r>
    <r>
      <rPr>
        <sz val="12"/>
        <color rgb="FF000000"/>
        <rFont val="Calibri"/>
        <family val="2"/>
        <charset val="161"/>
      </rPr>
      <t xml:space="preserve">We draw your attention when filling out multiple rows in Section A, </t>
    </r>
    <r>
      <rPr>
        <b/>
        <u/>
        <sz val="12"/>
        <color rgb="FF000000"/>
        <rFont val="Calibri"/>
        <family val="2"/>
        <charset val="161"/>
      </rPr>
      <t>NOT</t>
    </r>
    <r>
      <rPr>
        <sz val="12"/>
        <color rgb="FF000000"/>
        <rFont val="Calibri"/>
        <family val="2"/>
        <charset val="161"/>
      </rPr>
      <t xml:space="preserve"> to leave any empty rows in-between.</t>
    </r>
  </si>
  <si>
    <r>
      <t xml:space="preserve">               ■ "</t>
    </r>
    <r>
      <rPr>
        <b/>
        <sz val="12"/>
        <color indexed="8"/>
        <rFont val="Calibri"/>
        <family val="2"/>
        <charset val="161"/>
        <scheme val="minor"/>
      </rPr>
      <t>N/A</t>
    </r>
    <r>
      <rPr>
        <sz val="12"/>
        <color indexed="8"/>
        <rFont val="Calibri"/>
        <family val="2"/>
        <charset val="161"/>
        <scheme val="minor"/>
      </rPr>
      <t>" - (without quotation marks " ") where a text response is required, or</t>
    </r>
  </si>
  <si>
    <t>European Economic Area</t>
  </si>
  <si>
    <t>Third countries</t>
  </si>
  <si>
    <t>The number of employees who were providing directorship position services to legal customers does not exceed the total number of employees</t>
  </si>
  <si>
    <t>Total Assets equals to Total Liabilities and Equity</t>
  </si>
  <si>
    <r>
      <t xml:space="preserve">Please enter the number of employees, as at the reference date. </t>
    </r>
    <r>
      <rPr>
        <b/>
        <sz val="12"/>
        <color rgb="FF000000"/>
        <rFont val="Calibri"/>
        <family val="2"/>
        <charset val="161"/>
      </rPr>
      <t xml:space="preserve"> 'Employees'</t>
    </r>
    <r>
      <rPr>
        <sz val="12"/>
        <color rgb="FF000000"/>
        <rFont val="Calibri"/>
        <family val="2"/>
        <charset val="161"/>
      </rPr>
      <t xml:space="preserve"> refers to the entity’s total personnel including management (i.e. Executive Directors and Managers). </t>
    </r>
  </si>
  <si>
    <t>The numbers below are automatically calculated based on the above analysis.</t>
  </si>
  <si>
    <t xml:space="preserve">Customers' Geographical Area of Residence / Incorporation </t>
  </si>
  <si>
    <t>Customers established in High Risk Third Countries</t>
  </si>
  <si>
    <r>
      <t xml:space="preserve">Please enter the number of customers who are established in High Risk Third Countries, as per </t>
    </r>
    <r>
      <rPr>
        <b/>
        <sz val="12"/>
        <rFont val="Calibri"/>
        <family val="2"/>
        <charset val="161"/>
      </rPr>
      <t>Article 64(1)(a) of AML Laws of 2007-2018</t>
    </r>
    <r>
      <rPr>
        <sz val="12"/>
        <rFont val="Calibri"/>
        <family val="2"/>
        <charset val="161"/>
      </rPr>
      <t>.
Please enter the number as at the reference date.</t>
    </r>
  </si>
  <si>
    <t>1.3</t>
  </si>
  <si>
    <t>1.3.1</t>
  </si>
  <si>
    <t>1.3.2</t>
  </si>
  <si>
    <t xml:space="preserve"> Number of customers (legal persons), that the ASP is providing directorship services.</t>
  </si>
  <si>
    <t>Number of customers (legal persons), that the ASP is providing the service of managing bank accounts.</t>
  </si>
  <si>
    <t>1.2.3</t>
  </si>
  <si>
    <r>
      <t xml:space="preserve">If the company provides the services described in questions 1.1.1 &amp; 1.1.2, please complete the following details, </t>
    </r>
    <r>
      <rPr>
        <u/>
        <sz val="12"/>
        <color rgb="FF000000"/>
        <rFont val="Calibri"/>
        <family val="2"/>
        <charset val="161"/>
      </rPr>
      <t>as at the reference date</t>
    </r>
    <r>
      <rPr>
        <sz val="12"/>
        <color rgb="FF000000"/>
        <rFont val="Calibri"/>
        <family val="2"/>
        <charset val="161"/>
      </rPr>
      <t xml:space="preserve">: </t>
    </r>
    <r>
      <rPr>
        <i/>
        <sz val="11"/>
        <color rgb="FF000000"/>
        <rFont val="Calibri"/>
        <family val="2"/>
        <charset val="161"/>
      </rPr>
      <t>(if the company does not provide such services, please complete "0")</t>
    </r>
  </si>
  <si>
    <t>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t>
  </si>
  <si>
    <t>DEFINITIONS</t>
  </si>
  <si>
    <t>Code</t>
  </si>
  <si>
    <t>Word to be defined</t>
  </si>
  <si>
    <t>Explanation</t>
  </si>
  <si>
    <t>D1.</t>
  </si>
  <si>
    <r>
      <rPr>
        <b/>
        <sz val="11"/>
        <color theme="1"/>
        <rFont val="Calibri"/>
        <family val="2"/>
        <charset val="161"/>
        <scheme val="minor"/>
      </rPr>
      <t>Business Relationship</t>
    </r>
    <r>
      <rPr>
        <i/>
        <sz val="11"/>
        <color theme="1"/>
        <rFont val="Calibri"/>
        <family val="2"/>
        <charset val="161"/>
        <scheme val="minor"/>
      </rPr>
      <t xml:space="preserve"> (Article 2 of the AML Laws of 2007-2018)</t>
    </r>
  </si>
  <si>
    <t>Means a business, professional or commercial relationship between the customer and the obliged entity which is connected with the professional activities of an obliged entity and which is expected by the obliged entity, at the time when the contact is established, to have an element of duration.</t>
  </si>
  <si>
    <t>Reporting Periods</t>
  </si>
  <si>
    <t>01/01/2016-31/12/2016</t>
  </si>
  <si>
    <t>01/01/2017-31/12/2017</t>
  </si>
  <si>
    <t>01/01/2018-31/12/2018</t>
  </si>
  <si>
    <t>01/01/2019-31/03/2019</t>
  </si>
  <si>
    <t>1.</t>
  </si>
  <si>
    <t>2.</t>
  </si>
  <si>
    <t>2.1.</t>
  </si>
  <si>
    <r>
      <t xml:space="preserve">Out of which: </t>
    </r>
    <r>
      <rPr>
        <b/>
        <u/>
        <sz val="12"/>
        <color theme="1"/>
        <rFont val="Calibri"/>
        <family val="2"/>
        <scheme val="minor"/>
      </rPr>
      <t>for AML purposes</t>
    </r>
    <r>
      <rPr>
        <sz val="12"/>
        <color theme="1"/>
        <rFont val="Calibri"/>
        <family val="2"/>
        <scheme val="minor"/>
      </rPr>
      <t xml:space="preserve"> i.e. incomplete Customer Due Diligence</t>
    </r>
  </si>
  <si>
    <t>3.</t>
  </si>
  <si>
    <r>
      <t xml:space="preserve">Total number of </t>
    </r>
    <r>
      <rPr>
        <b/>
        <sz val="12"/>
        <color theme="1"/>
        <rFont val="Calibri"/>
        <family val="2"/>
        <scheme val="minor"/>
      </rPr>
      <t>TERMINATED</t>
    </r>
    <r>
      <rPr>
        <sz val="12"/>
        <color theme="1"/>
        <rFont val="Calibri"/>
        <family val="2"/>
        <scheme val="minor"/>
      </rPr>
      <t xml:space="preserve"> business relationships with customers </t>
    </r>
    <r>
      <rPr>
        <b/>
        <sz val="12"/>
        <color theme="1"/>
        <rFont val="Calibri"/>
        <family val="2"/>
        <scheme val="minor"/>
      </rPr>
      <t>already established</t>
    </r>
  </si>
  <si>
    <t>3.1.</t>
  </si>
  <si>
    <r>
      <t xml:space="preserve">Out of which: </t>
    </r>
    <r>
      <rPr>
        <b/>
        <u/>
        <sz val="12"/>
        <color theme="1"/>
        <rFont val="Calibri"/>
        <family val="2"/>
        <scheme val="minor"/>
      </rPr>
      <t>for AML purposes</t>
    </r>
    <r>
      <rPr>
        <sz val="12"/>
        <color theme="1"/>
        <rFont val="Calibri"/>
        <family val="2"/>
        <scheme val="minor"/>
      </rPr>
      <t xml:space="preserve"> i.e. incomplete update of Customer Due Diligence</t>
    </r>
  </si>
  <si>
    <t>Section D - Rejected and Terminated business relationships with customers</t>
  </si>
  <si>
    <t>Section F - Financial Information</t>
  </si>
  <si>
    <r>
      <t xml:space="preserve">The ASP was </t>
    </r>
    <r>
      <rPr>
        <b/>
        <sz val="12"/>
        <color theme="1"/>
        <rFont val="Calibri"/>
        <family val="2"/>
        <charset val="161"/>
        <scheme val="minor"/>
      </rPr>
      <t>operating</t>
    </r>
    <r>
      <rPr>
        <sz val="12"/>
        <color theme="1"/>
        <rFont val="Calibri"/>
        <family val="2"/>
        <charset val="161"/>
        <scheme val="minor"/>
      </rPr>
      <t xml:space="preserve"> during the periods:</t>
    </r>
  </si>
  <si>
    <t>Section C - Authorised Services, Customers and Employees</t>
  </si>
  <si>
    <t>Section Ε - Additional Information</t>
  </si>
  <si>
    <r>
      <t xml:space="preserve">Total number of </t>
    </r>
    <r>
      <rPr>
        <b/>
        <sz val="12"/>
        <color theme="1"/>
        <rFont val="Calibri"/>
        <family val="2"/>
        <scheme val="minor"/>
      </rPr>
      <t>REJECTED</t>
    </r>
    <r>
      <rPr>
        <sz val="12"/>
        <color theme="1"/>
        <rFont val="Calibri"/>
        <family val="2"/>
        <scheme val="minor"/>
      </rPr>
      <t xml:space="preserve"> establishments of business relationships with customers</t>
    </r>
  </si>
  <si>
    <t xml:space="preserve">3.2 </t>
  </si>
  <si>
    <t xml:space="preserve">Please provide the additional information below.  </t>
  </si>
  <si>
    <t>INSTRUCTIONS</t>
  </si>
  <si>
    <t>Column D</t>
  </si>
  <si>
    <t xml:space="preserve">Column E </t>
  </si>
  <si>
    <r>
      <rPr>
        <b/>
        <sz val="12"/>
        <color theme="1"/>
        <rFont val="Calibri"/>
        <family val="2"/>
        <charset val="161"/>
        <scheme val="minor"/>
      </rPr>
      <t xml:space="preserve">h) Amounts should be reported to the nearest round up Euro.    </t>
    </r>
    <r>
      <rPr>
        <sz val="12"/>
        <color theme="1"/>
        <rFont val="Calibri"/>
        <family val="2"/>
        <charset val="161"/>
        <scheme val="minor"/>
      </rPr>
      <t xml:space="preserve">                                   
    For example, for five thousands please insert 5000.  If you have a number of 21516,25 then you should report 21516.</t>
    </r>
  </si>
  <si>
    <r>
      <rPr>
        <b/>
        <sz val="12"/>
        <color theme="1"/>
        <rFont val="Calibri"/>
        <family val="2"/>
        <charset val="161"/>
        <scheme val="minor"/>
      </rPr>
      <t>a)</t>
    </r>
    <r>
      <rPr>
        <sz val="12"/>
        <color theme="1"/>
        <rFont val="Calibri"/>
        <family val="2"/>
        <charset val="161"/>
        <scheme val="minor"/>
      </rPr>
      <t xml:space="preserve"> </t>
    </r>
    <r>
      <rPr>
        <b/>
        <sz val="12"/>
        <color theme="1"/>
        <rFont val="Calibri"/>
        <family val="2"/>
        <charset val="161"/>
        <scheme val="minor"/>
      </rPr>
      <t>Colour scheme</t>
    </r>
  </si>
  <si>
    <t>k) The Excel® must be of 2007 version and onwards. 
    Please make sure that the Formulas -&gt; Calculation Options tab is set to the Automatic option.</t>
  </si>
  <si>
    <t>Risk and Statistics Department</t>
  </si>
  <si>
    <t>Identification of the reporting entity</t>
  </si>
  <si>
    <t>Telephone Number</t>
  </si>
  <si>
    <t>Website</t>
  </si>
  <si>
    <t>Reference Date</t>
  </si>
  <si>
    <t>File Information (for officical use only)</t>
  </si>
  <si>
    <t>Column C</t>
  </si>
  <si>
    <t>Please note that when Column C of each row is completed, automatically the completion of the respective cells in the same row (Column D and Comumn E) becomes mandatory.</t>
  </si>
  <si>
    <t>Subsidiaries</t>
  </si>
  <si>
    <t>Single basis</t>
  </si>
  <si>
    <t>Fully owned subsidiaries only</t>
  </si>
  <si>
    <t>Administrative Services Providers (ASPs) - Quarterly Statistics</t>
  </si>
  <si>
    <t>Number of customers</t>
  </si>
  <si>
    <t>Country of residence / incorporation 
of customers</t>
  </si>
  <si>
    <t>Column C - Single basis</t>
  </si>
  <si>
    <t>Column E - Fully owned subsidiaries only</t>
  </si>
  <si>
    <t>Column D - Single basis</t>
  </si>
  <si>
    <t>Column E - Single basis</t>
  </si>
  <si>
    <t>Column F - Fully owned subsidiaries only</t>
  </si>
  <si>
    <t xml:space="preserve">Column D </t>
  </si>
  <si>
    <t xml:space="preserve">Column F </t>
  </si>
  <si>
    <t xml:space="preserve">Column G </t>
  </si>
  <si>
    <t>Table 1</t>
  </si>
  <si>
    <t>Table 2</t>
  </si>
  <si>
    <r>
      <t xml:space="preserve">All requested information must be completed as at the last day of the reporting period, exempt in the cases that something different is requested. 
For instance, in the case of the Income Statement information in Section F, it is requested to complete the balances for the reporting period </t>
    </r>
    <r>
      <rPr>
        <b/>
        <sz val="12"/>
        <color theme="4" tint="-0.249977111117893"/>
        <rFont val="Calibri"/>
        <family val="2"/>
        <charset val="161"/>
        <scheme val="minor"/>
      </rPr>
      <t>(Column D)</t>
    </r>
    <r>
      <rPr>
        <sz val="12"/>
        <color theme="4" tint="-0.249977111117893"/>
        <rFont val="Calibri"/>
        <family val="2"/>
        <charset val="161"/>
        <scheme val="minor"/>
      </rPr>
      <t xml:space="preserve"> </t>
    </r>
    <r>
      <rPr>
        <sz val="12"/>
        <rFont val="Calibri"/>
        <family val="2"/>
        <charset val="161"/>
        <scheme val="minor"/>
      </rPr>
      <t xml:space="preserve">and for the cumulative reporting period </t>
    </r>
    <r>
      <rPr>
        <b/>
        <sz val="12"/>
        <color theme="4" tint="-0.249977111117893"/>
        <rFont val="Calibri"/>
        <family val="2"/>
        <charset val="161"/>
        <scheme val="minor"/>
      </rPr>
      <t>(Column E)</t>
    </r>
    <r>
      <rPr>
        <sz val="12"/>
        <rFont val="Calibri"/>
        <family val="2"/>
        <charset val="161"/>
        <scheme val="minor"/>
      </rPr>
      <t xml:space="preserve">, as shown in the table below. </t>
    </r>
  </si>
  <si>
    <r>
      <t>The frequency of reporting shall be quarterly (31 March 20XX, 30 June 20XX, 30 September 20XX and 31 December 20XX).  The ASPs should start submitting the returns for the reference quarter, during which they commence operations and they should insert the appropriate reporting dates in the General Information Section. 
For example, if an ASP started operations in February 2019, it should submit for the first time, the first quarterly Form for the year 2019 and it should select the option 31/03/2019, in the Question – Last date of the reporting period, in General Information Section</t>
    </r>
    <r>
      <rPr>
        <b/>
        <sz val="12"/>
        <color theme="4" tint="-0.249977111117893"/>
        <rFont val="Calibri"/>
        <family val="2"/>
        <charset val="161"/>
        <scheme val="minor"/>
      </rPr>
      <t xml:space="preserve"> (cell D18)</t>
    </r>
    <r>
      <rPr>
        <sz val="12"/>
        <rFont val="Calibri"/>
        <family val="2"/>
        <charset val="161"/>
        <scheme val="minor"/>
      </rPr>
      <t xml:space="preserve">. </t>
    </r>
  </si>
  <si>
    <r>
      <rPr>
        <b/>
        <sz val="12"/>
        <color theme="1"/>
        <rFont val="Calibri"/>
        <family val="2"/>
        <charset val="161"/>
        <scheme val="minor"/>
      </rPr>
      <t>b)</t>
    </r>
    <r>
      <rPr>
        <sz val="12"/>
        <color theme="1"/>
        <rFont val="Calibri"/>
        <family val="2"/>
        <charset val="161"/>
        <scheme val="minor"/>
      </rPr>
      <t xml:space="preserve"> Please complete </t>
    </r>
    <r>
      <rPr>
        <b/>
        <u/>
        <sz val="12"/>
        <color indexed="8"/>
        <rFont val="Calibri"/>
        <family val="2"/>
        <charset val="161"/>
        <scheme val="minor"/>
      </rPr>
      <t>all</t>
    </r>
    <r>
      <rPr>
        <sz val="12"/>
        <color indexed="8"/>
        <rFont val="Calibri"/>
        <family val="2"/>
        <charset val="161"/>
        <scheme val="minor"/>
      </rPr>
      <t xml:space="preserve"> green cells. </t>
    </r>
    <r>
      <rPr>
        <b/>
        <sz val="12"/>
        <color indexed="8"/>
        <rFont val="Calibri"/>
        <family val="2"/>
        <charset val="161"/>
        <scheme val="minor"/>
      </rPr>
      <t>Do not leave any green cells blank.</t>
    </r>
  </si>
  <si>
    <r>
      <rPr>
        <b/>
        <sz val="12"/>
        <color theme="1"/>
        <rFont val="Calibri"/>
        <family val="2"/>
        <charset val="161"/>
        <scheme val="minor"/>
      </rPr>
      <t>g)</t>
    </r>
    <r>
      <rPr>
        <sz val="12"/>
        <color theme="1"/>
        <rFont val="Calibri"/>
        <family val="2"/>
        <charset val="161"/>
        <scheme val="minor"/>
      </rPr>
      <t xml:space="preserve"> </t>
    </r>
    <r>
      <rPr>
        <b/>
        <sz val="12"/>
        <color theme="1"/>
        <rFont val="Calibri"/>
        <family val="2"/>
        <charset val="161"/>
        <scheme val="minor"/>
      </rPr>
      <t>Amounts should be completed / reported in Euro (</t>
    </r>
    <r>
      <rPr>
        <b/>
        <sz val="12"/>
        <color indexed="8"/>
        <rFont val="Calibri"/>
        <family val="2"/>
        <charset val="161"/>
        <scheme val="minor"/>
      </rPr>
      <t xml:space="preserve">€) </t>
    </r>
    <r>
      <rPr>
        <sz val="12"/>
        <color indexed="8"/>
        <rFont val="Calibri"/>
        <family val="2"/>
        <charset val="161"/>
        <scheme val="minor"/>
      </rPr>
      <t xml:space="preserve">(also indicated as the reporting currency in General Information Section - </t>
    </r>
    <r>
      <rPr>
        <b/>
        <sz val="12"/>
        <color theme="4" tint="-0.249977111117893"/>
        <rFont val="Calibri"/>
        <family val="2"/>
        <charset val="161"/>
        <scheme val="minor"/>
      </rPr>
      <t>cell D14</t>
    </r>
    <r>
      <rPr>
        <sz val="12"/>
        <color indexed="8"/>
        <rFont val="Calibri"/>
        <family val="2"/>
        <charset val="161"/>
        <scheme val="minor"/>
      </rPr>
      <t xml:space="preserve">).  
    Please use the exchange rate published in the website of the European Central Bank:          
    </t>
    </r>
    <r>
      <rPr>
        <b/>
        <sz val="12"/>
        <color indexed="8"/>
        <rFont val="Calibri"/>
        <family val="2"/>
        <charset val="161"/>
        <scheme val="minor"/>
      </rPr>
      <t>www.ecb.int/stats/exchange/eurofxref/html/index.en.html#downloads</t>
    </r>
    <r>
      <rPr>
        <sz val="12"/>
        <color indexed="8"/>
        <rFont val="Calibri"/>
        <family val="2"/>
        <charset val="161"/>
        <scheme val="minor"/>
      </rPr>
      <t xml:space="preserve">  
    under 'All bilateral exchange rates times series' with the frequency 'Daily', as at the reference date. </t>
    </r>
  </si>
  <si>
    <r>
      <t xml:space="preserve">j) Submission Date: </t>
    </r>
    <r>
      <rPr>
        <sz val="12"/>
        <color rgb="FF000000"/>
        <rFont val="Calibri"/>
        <family val="2"/>
        <charset val="161"/>
      </rPr>
      <t>The submission date in General Information Section</t>
    </r>
    <r>
      <rPr>
        <sz val="12"/>
        <color theme="4" tint="-0.249977111117893"/>
        <rFont val="Calibri"/>
        <family val="2"/>
        <charset val="161"/>
      </rPr>
      <t xml:space="preserve"> </t>
    </r>
    <r>
      <rPr>
        <b/>
        <sz val="12"/>
        <color theme="4" tint="-0.249977111117893"/>
        <rFont val="Calibri"/>
        <family val="2"/>
        <charset val="161"/>
      </rPr>
      <t>(cell D19)</t>
    </r>
    <r>
      <rPr>
        <sz val="12"/>
        <color rgb="FF000000"/>
        <rFont val="Calibri"/>
        <family val="2"/>
        <charset val="161"/>
      </rPr>
      <t>, must be the actual date for submitting the Form through the TRS.</t>
    </r>
  </si>
  <si>
    <t xml:space="preserve">The above numbers are derived from cells D19 and E19 of Section A - Customers per country of residence / incorporation. </t>
  </si>
  <si>
    <r>
      <t xml:space="preserve">"Other high risk" customers refer to customers who are defined as high risk as per ASP's assessment and do not fall under any of the high risk categories above, i.e. in questions 3.1 to 3.3. Please also refer to </t>
    </r>
    <r>
      <rPr>
        <b/>
        <sz val="12"/>
        <rFont val="Calibri"/>
        <family val="2"/>
        <charset val="161"/>
      </rPr>
      <t>Article 64(3) of AML Laws of 2007-2018</t>
    </r>
    <r>
      <rPr>
        <sz val="12"/>
        <rFont val="Calibri"/>
        <family val="2"/>
        <charset val="161"/>
      </rPr>
      <t>.
Please enter the number as at the reference date.</t>
    </r>
  </si>
  <si>
    <r>
      <rPr>
        <b/>
        <sz val="12"/>
        <color theme="1"/>
        <rFont val="Calibri"/>
        <family val="2"/>
        <scheme val="minor"/>
      </rPr>
      <t xml:space="preserve">SB - </t>
    </r>
    <r>
      <rPr>
        <sz val="12"/>
        <color theme="1"/>
        <rFont val="Calibri"/>
        <family val="2"/>
        <scheme val="minor"/>
      </rPr>
      <t>The total number of high risk, normal risk and low risk customers equals the total number of customers</t>
    </r>
  </si>
  <si>
    <r>
      <rPr>
        <b/>
        <sz val="12"/>
        <color theme="1"/>
        <rFont val="Calibri"/>
        <family val="2"/>
        <scheme val="minor"/>
      </rPr>
      <t>SB -</t>
    </r>
    <r>
      <rPr>
        <sz val="12"/>
        <color theme="1"/>
        <rFont val="Calibri"/>
        <family val="2"/>
        <scheme val="minor"/>
      </rPr>
      <t xml:space="preserve"> The total number of high risk customers does not exceed the total number of customers</t>
    </r>
  </si>
  <si>
    <r>
      <rPr>
        <b/>
        <sz val="12"/>
        <color theme="1"/>
        <rFont val="Calibri"/>
        <family val="2"/>
        <scheme val="minor"/>
      </rPr>
      <t xml:space="preserve">SB - </t>
    </r>
    <r>
      <rPr>
        <sz val="12"/>
        <color theme="1"/>
        <rFont val="Calibri"/>
        <family val="2"/>
        <scheme val="minor"/>
      </rPr>
      <t>The total number of normal risk customers does not exceed the total number of customers</t>
    </r>
  </si>
  <si>
    <r>
      <rPr>
        <b/>
        <sz val="12"/>
        <color theme="1"/>
        <rFont val="Calibri"/>
        <family val="2"/>
        <scheme val="minor"/>
      </rPr>
      <t xml:space="preserve">SB - </t>
    </r>
    <r>
      <rPr>
        <sz val="12"/>
        <color theme="1"/>
        <rFont val="Calibri"/>
        <family val="2"/>
        <scheme val="minor"/>
      </rPr>
      <t>The total number of low risk customers does not exceed the total number of customers</t>
    </r>
  </si>
  <si>
    <r>
      <rPr>
        <b/>
        <sz val="12"/>
        <color theme="1"/>
        <rFont val="Calibri"/>
        <family val="2"/>
        <scheme val="minor"/>
      </rPr>
      <t xml:space="preserve">SB - </t>
    </r>
    <r>
      <rPr>
        <sz val="12"/>
        <color theme="1"/>
        <rFont val="Calibri"/>
        <family val="2"/>
        <scheme val="minor"/>
      </rPr>
      <t>The total number of PEPs customers does not exceed the total number of high risk customers</t>
    </r>
  </si>
  <si>
    <r>
      <rPr>
        <b/>
        <sz val="12"/>
        <color theme="1"/>
        <rFont val="Calibri"/>
        <family val="2"/>
        <scheme val="minor"/>
      </rPr>
      <t xml:space="preserve">SB - </t>
    </r>
    <r>
      <rPr>
        <sz val="12"/>
        <color theme="1"/>
        <rFont val="Calibri"/>
        <family val="2"/>
        <scheme val="minor"/>
      </rPr>
      <t>The total number of customers established in EC High Risk Third Countries does not exceed the total number of high risk customers</t>
    </r>
  </si>
  <si>
    <r>
      <rPr>
        <b/>
        <sz val="12"/>
        <color theme="1"/>
        <rFont val="Calibri"/>
        <family val="2"/>
        <scheme val="minor"/>
      </rPr>
      <t xml:space="preserve">SB - </t>
    </r>
    <r>
      <rPr>
        <sz val="12"/>
        <color theme="1"/>
        <rFont val="Calibri"/>
        <family val="2"/>
        <scheme val="minor"/>
      </rPr>
      <t>The total number of customers with complex or unusual transactions does not exceed the total number of high risk customers</t>
    </r>
  </si>
  <si>
    <r>
      <rPr>
        <b/>
        <sz val="12"/>
        <color theme="1"/>
        <rFont val="Calibri"/>
        <family val="2"/>
        <scheme val="minor"/>
      </rPr>
      <t xml:space="preserve">SB - </t>
    </r>
    <r>
      <rPr>
        <sz val="12"/>
        <color theme="1"/>
        <rFont val="Calibri"/>
        <family val="2"/>
        <scheme val="minor"/>
      </rPr>
      <t>The total number of Other High Risk Customers does not exceed the total number of high risk customers</t>
    </r>
  </si>
  <si>
    <r>
      <rPr>
        <b/>
        <sz val="12"/>
        <color theme="1"/>
        <rFont val="Calibri"/>
        <family val="2"/>
        <scheme val="minor"/>
      </rPr>
      <t xml:space="preserve">SB - </t>
    </r>
    <r>
      <rPr>
        <sz val="12"/>
        <color theme="1"/>
        <rFont val="Calibri"/>
        <family val="2"/>
        <scheme val="minor"/>
      </rPr>
      <t>If the total number of high risk customers is equal to zero, then the total number of each category of high risk customers should be equal to zero</t>
    </r>
  </si>
  <si>
    <r>
      <rPr>
        <b/>
        <sz val="12"/>
        <color theme="1"/>
        <rFont val="Calibri"/>
        <family val="2"/>
        <scheme val="minor"/>
      </rPr>
      <t xml:space="preserve">SB - </t>
    </r>
    <r>
      <rPr>
        <sz val="12"/>
        <color theme="1"/>
        <rFont val="Calibri"/>
        <family val="2"/>
        <scheme val="minor"/>
      </rPr>
      <t>The total breakdown of high risk customers is equal to or higher than the total number of high risk customers</t>
    </r>
  </si>
  <si>
    <r>
      <rPr>
        <sz val="12"/>
        <color theme="1"/>
        <rFont val="Calibri"/>
        <family val="2"/>
        <scheme val="minor"/>
      </rPr>
      <t xml:space="preserve">Completion </t>
    </r>
    <r>
      <rPr>
        <i/>
        <sz val="12"/>
        <color theme="1"/>
        <rFont val="Calibri"/>
        <family val="2"/>
        <scheme val="minor"/>
      </rPr>
      <t>(The Form is fully completed)</t>
    </r>
  </si>
  <si>
    <r>
      <rPr>
        <b/>
        <sz val="12"/>
        <color theme="1"/>
        <rFont val="Calibri"/>
        <family val="2"/>
        <charset val="161"/>
        <scheme val="minor"/>
      </rPr>
      <t xml:space="preserve">SB - </t>
    </r>
    <r>
      <rPr>
        <sz val="12"/>
        <color theme="1"/>
        <rFont val="Calibri"/>
        <family val="2"/>
        <scheme val="minor"/>
      </rPr>
      <t>The total number of non face to face customers does not exceed the total number of customers</t>
    </r>
  </si>
  <si>
    <r>
      <rPr>
        <b/>
        <sz val="12"/>
        <color theme="1"/>
        <rFont val="Calibri"/>
        <family val="2"/>
        <charset val="161"/>
        <scheme val="minor"/>
      </rPr>
      <t>SB -</t>
    </r>
    <r>
      <rPr>
        <sz val="12"/>
        <color theme="1"/>
        <rFont val="Calibri"/>
        <family val="2"/>
        <scheme val="minor"/>
      </rPr>
      <t xml:space="preserve"> The total number of customers considered as High Net Worth Individuals does not exceed the total number of customers</t>
    </r>
  </si>
  <si>
    <r>
      <rPr>
        <b/>
        <sz val="12"/>
        <color theme="1"/>
        <rFont val="Calibri"/>
        <family val="2"/>
        <charset val="161"/>
        <scheme val="minor"/>
      </rPr>
      <t>SB -</t>
    </r>
    <r>
      <rPr>
        <sz val="12"/>
        <color theme="1"/>
        <rFont val="Calibri"/>
        <family val="2"/>
        <scheme val="minor"/>
      </rPr>
      <t xml:space="preserve"> The total number of customers for whom the entity has relied on eligible third parties to perform Due Diligence and KYC procedures does not exceed the total number of customers</t>
    </r>
  </si>
  <si>
    <r>
      <rPr>
        <b/>
        <sz val="12"/>
        <color theme="1"/>
        <rFont val="Calibri"/>
        <family val="2"/>
        <charset val="161"/>
        <scheme val="minor"/>
      </rPr>
      <t xml:space="preserve">SB - </t>
    </r>
    <r>
      <rPr>
        <sz val="12"/>
        <color theme="1"/>
        <rFont val="Calibri"/>
        <family val="2"/>
        <scheme val="minor"/>
      </rPr>
      <t>The total number of convicted customers/customers with charges or investigation procedures against them does not exceed the total number of customers</t>
    </r>
  </si>
  <si>
    <r>
      <rPr>
        <b/>
        <sz val="12"/>
        <color theme="1"/>
        <rFont val="Calibri"/>
        <family val="2"/>
        <charset val="161"/>
        <scheme val="minor"/>
      </rPr>
      <t xml:space="preserve">SB - </t>
    </r>
    <r>
      <rPr>
        <sz val="12"/>
        <color theme="1"/>
        <rFont val="Calibri"/>
        <family val="2"/>
        <scheme val="minor"/>
      </rPr>
      <t>The total number of customers in EU and UN sanctions/restrictive measures does not exceed the total number of customers</t>
    </r>
  </si>
  <si>
    <r>
      <rPr>
        <b/>
        <sz val="12"/>
        <color theme="1"/>
        <rFont val="Calibri"/>
        <family val="2"/>
        <charset val="161"/>
        <scheme val="minor"/>
      </rPr>
      <t xml:space="preserve">FOSO - </t>
    </r>
    <r>
      <rPr>
        <sz val="12"/>
        <color theme="1"/>
        <rFont val="Calibri"/>
        <family val="2"/>
        <scheme val="minor"/>
      </rPr>
      <t>The total number of high risk, normal risk and low risk customers equals the total number of customers</t>
    </r>
  </si>
  <si>
    <r>
      <rPr>
        <b/>
        <sz val="12"/>
        <color theme="1"/>
        <rFont val="Calibri"/>
        <family val="2"/>
        <charset val="161"/>
        <scheme val="minor"/>
      </rPr>
      <t xml:space="preserve">FOSO - </t>
    </r>
    <r>
      <rPr>
        <sz val="12"/>
        <color theme="1"/>
        <rFont val="Calibri"/>
        <family val="2"/>
        <scheme val="minor"/>
      </rPr>
      <t>The total number of high risk customers does not exceed the total number of customers</t>
    </r>
  </si>
  <si>
    <r>
      <rPr>
        <b/>
        <sz val="12"/>
        <color theme="1"/>
        <rFont val="Calibri"/>
        <family val="2"/>
        <charset val="161"/>
        <scheme val="minor"/>
      </rPr>
      <t xml:space="preserve">FOSO - </t>
    </r>
    <r>
      <rPr>
        <sz val="12"/>
        <color theme="1"/>
        <rFont val="Calibri"/>
        <family val="2"/>
        <scheme val="minor"/>
      </rPr>
      <t>The total number of normal risk customers does not exceed the total number of customers</t>
    </r>
  </si>
  <si>
    <r>
      <rPr>
        <b/>
        <sz val="12"/>
        <color theme="1"/>
        <rFont val="Calibri"/>
        <family val="2"/>
        <charset val="161"/>
        <scheme val="minor"/>
      </rPr>
      <t>FOSO -</t>
    </r>
    <r>
      <rPr>
        <sz val="12"/>
        <color theme="1"/>
        <rFont val="Calibri"/>
        <family val="2"/>
        <scheme val="minor"/>
      </rPr>
      <t xml:space="preserve"> The total number of low risk customers does not exceed the total number of customers</t>
    </r>
  </si>
  <si>
    <r>
      <rPr>
        <b/>
        <sz val="12"/>
        <color theme="1"/>
        <rFont val="Calibri"/>
        <family val="2"/>
        <charset val="161"/>
        <scheme val="minor"/>
      </rPr>
      <t>FOSO -</t>
    </r>
    <r>
      <rPr>
        <sz val="12"/>
        <color theme="1"/>
        <rFont val="Calibri"/>
        <family val="2"/>
        <scheme val="minor"/>
      </rPr>
      <t xml:space="preserve"> The total number of PEPs customers does not exceed the total number of high risk customers</t>
    </r>
  </si>
  <si>
    <r>
      <rPr>
        <b/>
        <sz val="12"/>
        <color theme="1"/>
        <rFont val="Calibri"/>
        <family val="2"/>
        <charset val="161"/>
        <scheme val="minor"/>
      </rPr>
      <t>FOSO -</t>
    </r>
    <r>
      <rPr>
        <sz val="12"/>
        <color theme="1"/>
        <rFont val="Calibri"/>
        <family val="2"/>
        <scheme val="minor"/>
      </rPr>
      <t xml:space="preserve"> The total number of customers established in EC High Risk Third Countries does not exceed the total number of high risk customers</t>
    </r>
  </si>
  <si>
    <r>
      <rPr>
        <b/>
        <sz val="12"/>
        <color theme="1"/>
        <rFont val="Calibri"/>
        <family val="2"/>
        <charset val="161"/>
        <scheme val="minor"/>
      </rPr>
      <t xml:space="preserve">FOSO - </t>
    </r>
    <r>
      <rPr>
        <sz val="12"/>
        <color theme="1"/>
        <rFont val="Calibri"/>
        <family val="2"/>
        <scheme val="minor"/>
      </rPr>
      <t>The total number of customers with complex or unusual transactions does not exceed the total number of high risk customers</t>
    </r>
  </si>
  <si>
    <r>
      <rPr>
        <b/>
        <sz val="12"/>
        <color theme="1"/>
        <rFont val="Calibri"/>
        <family val="2"/>
        <charset val="161"/>
        <scheme val="minor"/>
      </rPr>
      <t>FOSO -</t>
    </r>
    <r>
      <rPr>
        <sz val="12"/>
        <color theme="1"/>
        <rFont val="Calibri"/>
        <family val="2"/>
        <scheme val="minor"/>
      </rPr>
      <t xml:space="preserve"> The total number of Other High Risk Customers does not exceed the total number of high risk customers</t>
    </r>
  </si>
  <si>
    <r>
      <rPr>
        <b/>
        <sz val="12"/>
        <color theme="1"/>
        <rFont val="Calibri"/>
        <family val="2"/>
        <charset val="161"/>
        <scheme val="minor"/>
      </rPr>
      <t xml:space="preserve">FOSO - </t>
    </r>
    <r>
      <rPr>
        <sz val="12"/>
        <color theme="1"/>
        <rFont val="Calibri"/>
        <family val="2"/>
        <scheme val="minor"/>
      </rPr>
      <t>If the total number of high risk customers is equal to zero, then the total number of each category of high risk customers should be equal to zero</t>
    </r>
  </si>
  <si>
    <r>
      <rPr>
        <b/>
        <sz val="12"/>
        <color theme="1"/>
        <rFont val="Calibri"/>
        <family val="2"/>
        <charset val="161"/>
        <scheme val="minor"/>
      </rPr>
      <t xml:space="preserve">FOSO - </t>
    </r>
    <r>
      <rPr>
        <sz val="12"/>
        <color theme="1"/>
        <rFont val="Calibri"/>
        <family val="2"/>
        <scheme val="minor"/>
      </rPr>
      <t>The total breakdown of high risk customers is equal to or higher than the total number of high risk customers</t>
    </r>
  </si>
  <si>
    <r>
      <rPr>
        <b/>
        <sz val="12"/>
        <color theme="1"/>
        <rFont val="Calibri"/>
        <family val="2"/>
        <charset val="161"/>
        <scheme val="minor"/>
      </rPr>
      <t xml:space="preserve">FOSO - </t>
    </r>
    <r>
      <rPr>
        <sz val="12"/>
        <color theme="1"/>
        <rFont val="Calibri"/>
        <family val="2"/>
        <scheme val="minor"/>
      </rPr>
      <t>The total number of non face to face customers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</si>
  <si>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considered as High Net Worth Individuals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</si>
  <si>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for whom the entity has relied on eligible third parties to perform Due Diligence and KYC procedures does not exceed the total number of customers</t>
    </r>
  </si>
  <si>
    <r>
      <rPr>
        <b/>
        <sz val="12"/>
        <color theme="1"/>
        <rFont val="Calibri"/>
        <family val="2"/>
        <charset val="161"/>
        <scheme val="minor"/>
      </rPr>
      <t xml:space="preserve">FOSO - </t>
    </r>
    <r>
      <rPr>
        <sz val="12"/>
        <color theme="1"/>
        <rFont val="Calibri"/>
        <family val="2"/>
        <scheme val="minor"/>
      </rPr>
      <t>The total number of convicted customers/customers with charges or investigation procedures against them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</si>
  <si>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in EU and UN sanctions/restrictive measures does not exceed the total number of customers</t>
    </r>
  </si>
  <si>
    <r>
      <rPr>
        <b/>
        <sz val="12"/>
        <color theme="1"/>
        <rFont val="Calibri"/>
        <family val="2"/>
        <charset val="161"/>
        <scheme val="minor"/>
      </rPr>
      <t xml:space="preserve">SB - </t>
    </r>
    <r>
      <rPr>
        <sz val="12"/>
        <color theme="1"/>
        <rFont val="Calibri"/>
        <family val="2"/>
        <scheme val="minor"/>
      </rPr>
      <t>Number of customers (legal persons), that the ASP is providing the service of managing bank accounts, does not exceed the total number of customers</t>
    </r>
  </si>
  <si>
    <r>
      <rPr>
        <b/>
        <sz val="12"/>
        <color theme="1"/>
        <rFont val="Calibri"/>
        <family val="2"/>
        <charset val="161"/>
        <scheme val="minor"/>
      </rPr>
      <t xml:space="preserve">SB - </t>
    </r>
    <r>
      <rPr>
        <sz val="12"/>
        <color theme="1"/>
        <rFont val="Calibri"/>
        <family val="2"/>
        <scheme val="minor"/>
      </rPr>
      <t>The 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 does not exceed the total number of customers</t>
    </r>
  </si>
  <si>
    <r>
      <rPr>
        <b/>
        <sz val="12"/>
        <color theme="1"/>
        <rFont val="Calibri"/>
        <family val="2"/>
        <charset val="161"/>
        <scheme val="minor"/>
      </rPr>
      <t xml:space="preserve">FOSO - </t>
    </r>
    <r>
      <rPr>
        <sz val="12"/>
        <color theme="1"/>
        <rFont val="Calibri"/>
        <family val="2"/>
        <scheme val="minor"/>
      </rPr>
      <t>The 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 does not exceed the total number of customers</t>
    </r>
  </si>
  <si>
    <r>
      <rPr>
        <b/>
        <sz val="12"/>
        <color theme="1"/>
        <rFont val="Calibri"/>
        <family val="2"/>
        <charset val="161"/>
        <scheme val="minor"/>
      </rPr>
      <t xml:space="preserve">SB - </t>
    </r>
    <r>
      <rPr>
        <sz val="12"/>
        <color theme="1"/>
        <rFont val="Calibri"/>
        <family val="2"/>
        <scheme val="minor"/>
      </rPr>
      <t>The number of customers (legal persons), that the ASP is providing directorship services, does not exceed the total number of customers</t>
    </r>
  </si>
  <si>
    <r>
      <rPr>
        <b/>
        <sz val="12"/>
        <color theme="1"/>
        <rFont val="Calibri"/>
        <family val="2"/>
        <charset val="161"/>
        <scheme val="minor"/>
      </rPr>
      <t>FOSO -</t>
    </r>
    <r>
      <rPr>
        <sz val="12"/>
        <color theme="1"/>
        <rFont val="Calibri"/>
        <family val="2"/>
        <scheme val="minor"/>
      </rPr>
      <t xml:space="preserve"> The number of customers (legal persons), that the ASP is providing directorship services, does not exceed the total number of customers</t>
    </r>
  </si>
  <si>
    <r>
      <rPr>
        <b/>
        <sz val="12"/>
        <color theme="1"/>
        <rFont val="Calibri"/>
        <family val="2"/>
        <charset val="161"/>
        <scheme val="minor"/>
      </rPr>
      <t>FOSO -</t>
    </r>
    <r>
      <rPr>
        <sz val="12"/>
        <color theme="1"/>
        <rFont val="Calibri"/>
        <family val="2"/>
        <scheme val="minor"/>
      </rPr>
      <t xml:space="preserve"> Number of customers (legal persons), that the ASP is providing the service of managing bank accounts, does not exceed the total number of customers</t>
    </r>
  </si>
  <si>
    <r>
      <rPr>
        <b/>
        <sz val="12"/>
        <color theme="1"/>
        <rFont val="Calibri"/>
        <family val="2"/>
        <scheme val="minor"/>
      </rPr>
      <t>SB - 2016</t>
    </r>
    <r>
      <rPr>
        <sz val="12"/>
        <color theme="1"/>
        <rFont val="Calibri"/>
        <family val="2"/>
        <scheme val="minor"/>
      </rPr>
      <t xml:space="preserve"> - 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</si>
  <si>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SB - 2017</t>
    </r>
    <r>
      <rPr>
        <sz val="12"/>
        <color theme="1"/>
        <rFont val="Calibri"/>
        <family val="2"/>
        <scheme val="minor"/>
      </rPr>
      <t xml:space="preserve"> - 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</si>
  <si>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SB - 2018</t>
    </r>
    <r>
      <rPr>
        <sz val="12"/>
        <color theme="1"/>
        <rFont val="Calibri"/>
        <family val="2"/>
        <scheme val="minor"/>
      </rPr>
      <t xml:space="preserve"> - 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</si>
  <si>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SB - Q1 2019</t>
    </r>
    <r>
      <rPr>
        <sz val="12"/>
        <color theme="1"/>
        <rFont val="Calibri"/>
        <family val="2"/>
        <scheme val="minor"/>
      </rPr>
      <t xml:space="preserve"> - 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</si>
  <si>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SB - 2016</t>
    </r>
    <r>
      <rPr>
        <sz val="12"/>
        <color theme="1"/>
        <rFont val="Calibri"/>
        <family val="2"/>
        <scheme val="minor"/>
      </rPr>
      <t xml:space="preserve"> - The number of terminated business relationships with customers already established for AML purposes should not exceed the total number of terminated business relationships already established with customers.</t>
    </r>
  </si>
  <si>
    <r>
      <rPr>
        <b/>
        <sz val="12"/>
        <color theme="1"/>
        <rFont val="Calibri"/>
        <family val="2"/>
        <scheme val="minor"/>
      </rPr>
      <t>SB - 2017</t>
    </r>
    <r>
      <rPr>
        <sz val="12"/>
        <color theme="1"/>
        <rFont val="Calibri"/>
        <family val="2"/>
        <scheme val="minor"/>
      </rPr>
      <t xml:space="preserve"> - The number of terminated business relationships with customers already established for AML purposes should not exceed the total number of terminated business relationships already established with customers.</t>
    </r>
  </si>
  <si>
    <r>
      <rPr>
        <b/>
        <sz val="12"/>
        <color theme="1"/>
        <rFont val="Calibri"/>
        <family val="2"/>
        <scheme val="minor"/>
      </rPr>
      <t>SB - 2018</t>
    </r>
    <r>
      <rPr>
        <sz val="12"/>
        <color theme="1"/>
        <rFont val="Calibri"/>
        <family val="2"/>
        <scheme val="minor"/>
      </rPr>
      <t xml:space="preserve"> - The number of terminated business relationships with customers already established for AML purposes should not exceed the total number of terminated business relationships already established with customers.</t>
    </r>
  </si>
  <si>
    <r>
      <rPr>
        <b/>
        <sz val="12"/>
        <color theme="1"/>
        <rFont val="Calibri"/>
        <family val="2"/>
        <scheme val="minor"/>
      </rPr>
      <t>SB - Q1 2019</t>
    </r>
    <r>
      <rPr>
        <sz val="12"/>
        <color theme="1"/>
        <rFont val="Calibri"/>
        <family val="2"/>
        <scheme val="minor"/>
      </rPr>
      <t xml:space="preserve"> - The number of terminated business relationships with customers already established for AML purposes should not exceed the total number of terminated business relationships already established with customers.</t>
    </r>
  </si>
  <si>
    <r>
      <rPr>
        <b/>
        <sz val="12"/>
        <color theme="1"/>
        <rFont val="Calibri"/>
        <family val="2"/>
        <scheme val="minor"/>
      </rPr>
      <t>FOSO - 2016</t>
    </r>
    <r>
      <rPr>
        <sz val="12"/>
        <color theme="1"/>
        <rFont val="Calibri"/>
        <family val="2"/>
        <scheme val="minor"/>
      </rPr>
      <t xml:space="preserve"> - 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</si>
  <si>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FOSO - 2017</t>
    </r>
    <r>
      <rPr>
        <sz val="12"/>
        <color theme="1"/>
        <rFont val="Calibri"/>
        <family val="2"/>
        <scheme val="minor"/>
      </rPr>
      <t xml:space="preserve"> - 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</si>
  <si>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FOSO - 2018</t>
    </r>
    <r>
      <rPr>
        <sz val="12"/>
        <color theme="1"/>
        <rFont val="Calibri"/>
        <family val="2"/>
        <scheme val="minor"/>
      </rPr>
      <t xml:space="preserve"> - 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</si>
  <si>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FOSO - Q1 2019</t>
    </r>
    <r>
      <rPr>
        <sz val="12"/>
        <color theme="1"/>
        <rFont val="Calibri"/>
        <family val="2"/>
        <scheme val="minor"/>
      </rPr>
      <t xml:space="preserve"> - 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</si>
  <si>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FOSO - 2016</t>
    </r>
    <r>
      <rPr>
        <sz val="12"/>
        <color theme="1"/>
        <rFont val="Calibri"/>
        <family val="2"/>
        <scheme val="minor"/>
      </rPr>
      <t xml:space="preserve"> - The number of terminated business relationships with customers already established for AML purposes should not exceed the total number of terminated business relationships already established with customers.</t>
    </r>
  </si>
  <si>
    <r>
      <rPr>
        <b/>
        <sz val="12"/>
        <color theme="1"/>
        <rFont val="Calibri"/>
        <family val="2"/>
        <scheme val="minor"/>
      </rPr>
      <t>FOSO - 2017</t>
    </r>
    <r>
      <rPr>
        <sz val="12"/>
        <color theme="1"/>
        <rFont val="Calibri"/>
        <family val="2"/>
        <scheme val="minor"/>
      </rPr>
      <t xml:space="preserve"> - The number of terminated business relationships with customers already established for AML purposes should not exceed the total number of terminated business relationships already established with customers.</t>
    </r>
  </si>
  <si>
    <r>
      <rPr>
        <b/>
        <sz val="12"/>
        <color theme="1"/>
        <rFont val="Calibri"/>
        <family val="2"/>
        <scheme val="minor"/>
      </rPr>
      <t>FOSO - Q1 2019</t>
    </r>
    <r>
      <rPr>
        <sz val="12"/>
        <color theme="1"/>
        <rFont val="Calibri"/>
        <family val="2"/>
        <scheme val="minor"/>
      </rPr>
      <t xml:space="preserve"> - The number of terminated business relationships with customers already established for AML purposes should not exceed the total number of terminated business relationships already established with customers.</t>
    </r>
  </si>
  <si>
    <r>
      <rPr>
        <b/>
        <sz val="12"/>
        <color theme="1"/>
        <rFont val="Calibri"/>
        <family val="2"/>
        <scheme val="minor"/>
      </rPr>
      <t>FOSO - 2018</t>
    </r>
    <r>
      <rPr>
        <sz val="12"/>
        <color theme="1"/>
        <rFont val="Calibri"/>
        <family val="2"/>
        <scheme val="minor"/>
      </rPr>
      <t xml:space="preserve"> - The number of terminated business relationships with customers already established for AML purposes should not exceed the total number of terminated business relationships already established with customers.</t>
    </r>
  </si>
  <si>
    <r>
      <t>SB:</t>
    </r>
    <r>
      <rPr>
        <i/>
        <sz val="12"/>
        <color rgb="FF002060"/>
        <rFont val="Calibri"/>
        <family val="2"/>
        <charset val="161"/>
        <scheme val="minor"/>
      </rPr>
      <t xml:space="preserve"> Single basis &amp; </t>
    </r>
    <r>
      <rPr>
        <b/>
        <i/>
        <sz val="12"/>
        <color rgb="FF002060"/>
        <rFont val="Calibri"/>
        <family val="2"/>
        <charset val="161"/>
        <scheme val="minor"/>
      </rPr>
      <t>FOSO:</t>
    </r>
    <r>
      <rPr>
        <i/>
        <sz val="12"/>
        <color rgb="FF002060"/>
        <rFont val="Calibri"/>
        <family val="2"/>
        <charset val="161"/>
        <scheme val="minor"/>
      </rPr>
      <t xml:space="preserve"> Fully owned subsidiaries only</t>
    </r>
  </si>
  <si>
    <r>
      <t xml:space="preserve">The ASP's fully owned subsidiary/ries was/were </t>
    </r>
    <r>
      <rPr>
        <b/>
        <sz val="12"/>
        <color theme="1"/>
        <rFont val="Calibri"/>
        <family val="2"/>
        <charset val="161"/>
        <scheme val="minor"/>
      </rPr>
      <t>operating</t>
    </r>
    <r>
      <rPr>
        <sz val="12"/>
        <color theme="1"/>
        <rFont val="Calibri"/>
        <family val="2"/>
        <charset val="161"/>
        <scheme val="minor"/>
      </rPr>
      <t xml:space="preserve"> during the periods:</t>
    </r>
  </si>
  <si>
    <r>
      <t>Cyprus Securities and Exchange Commission ('CySEC'), requests all Administrative Services Providers ('ASPs'), pursuant to Section 25(1)(c)(ii) of CySEC's Laws of 2009-2018, to complete this questionnaire</t>
    </r>
    <r>
      <rPr>
        <b/>
        <sz val="12"/>
        <rFont val="Calibri"/>
        <family val="2"/>
        <charset val="161"/>
        <scheme val="minor"/>
      </rPr>
      <t xml:space="preserve"> (Form QST-ASP)</t>
    </r>
    <r>
      <rPr>
        <sz val="12"/>
        <rFont val="Calibri"/>
        <family val="2"/>
        <charset val="161"/>
        <scheme val="minor"/>
      </rPr>
      <t xml:space="preserve">.  CySEC will use this information for the purposes of conducting statistical analyses, risk management and other purposes.
</t>
    </r>
  </si>
  <si>
    <r>
      <rPr>
        <b/>
        <sz val="12"/>
        <color theme="1"/>
        <rFont val="Calibri"/>
        <family val="2"/>
        <charset val="161"/>
        <scheme val="minor"/>
      </rPr>
      <t>1)</t>
    </r>
    <r>
      <rPr>
        <sz val="12"/>
        <color theme="1"/>
        <rFont val="Calibri"/>
        <family val="2"/>
        <charset val="161"/>
        <scheme val="minor"/>
      </rPr>
      <t xml:space="preserve"> General Information                                                                                                                                                                                                                                     
</t>
    </r>
    <r>
      <rPr>
        <b/>
        <sz val="12"/>
        <color theme="1"/>
        <rFont val="Calibri"/>
        <family val="2"/>
        <charset val="161"/>
        <scheme val="minor"/>
      </rPr>
      <t>2)</t>
    </r>
    <r>
      <rPr>
        <sz val="12"/>
        <color theme="1"/>
        <rFont val="Calibri"/>
        <family val="2"/>
        <charset val="161"/>
        <scheme val="minor"/>
      </rPr>
      <t xml:space="preserve"> Section A: Customers per country of residence / incorporation 
</t>
    </r>
    <r>
      <rPr>
        <b/>
        <sz val="12"/>
        <color theme="1"/>
        <rFont val="Calibri"/>
        <family val="2"/>
        <charset val="161"/>
        <scheme val="minor"/>
      </rPr>
      <t>3)</t>
    </r>
    <r>
      <rPr>
        <sz val="12"/>
        <color theme="1"/>
        <rFont val="Calibri"/>
        <family val="2"/>
        <charset val="161"/>
        <scheme val="minor"/>
      </rPr>
      <t xml:space="preserve"> Section B: Customers Risk Categorisation and Types                                                                                                                                                                                                                                                                                                                                                                                                                                                                                                                                          </t>
    </r>
    <r>
      <rPr>
        <b/>
        <sz val="12"/>
        <color theme="1"/>
        <rFont val="Calibri"/>
        <family val="2"/>
        <charset val="161"/>
        <scheme val="minor"/>
      </rPr>
      <t>4)</t>
    </r>
    <r>
      <rPr>
        <sz val="12"/>
        <color theme="1"/>
        <rFont val="Calibri"/>
        <family val="2"/>
        <charset val="161"/>
        <scheme val="minor"/>
      </rPr>
      <t xml:space="preserve"> Section C: Authorised Services, Customers and Employees                                                                                                                                                                                                                                                                                                                                                                                                                                                              </t>
    </r>
    <r>
      <rPr>
        <b/>
        <sz val="12"/>
        <color theme="1"/>
        <rFont val="Calibri"/>
        <family val="2"/>
        <charset val="161"/>
        <scheme val="minor"/>
      </rPr>
      <t>5)</t>
    </r>
    <r>
      <rPr>
        <sz val="12"/>
        <color theme="1"/>
        <rFont val="Calibri"/>
        <family val="2"/>
        <charset val="161"/>
        <scheme val="minor"/>
      </rPr>
      <t xml:space="preserve"> Section D: Rejected and Terminated business relationships with customers
</t>
    </r>
    <r>
      <rPr>
        <b/>
        <sz val="12"/>
        <color theme="1"/>
        <rFont val="Calibri"/>
        <family val="2"/>
        <charset val="161"/>
        <scheme val="minor"/>
      </rPr>
      <t>6)</t>
    </r>
    <r>
      <rPr>
        <sz val="12"/>
        <color theme="1"/>
        <rFont val="Calibri"/>
        <family val="2"/>
        <charset val="161"/>
        <scheme val="minor"/>
      </rPr>
      <t xml:space="preserve"> Section E: Additional Information
</t>
    </r>
    <r>
      <rPr>
        <b/>
        <sz val="12"/>
        <color theme="1"/>
        <rFont val="Calibri"/>
        <family val="2"/>
        <charset val="161"/>
        <scheme val="minor"/>
      </rPr>
      <t>7)</t>
    </r>
    <r>
      <rPr>
        <sz val="12"/>
        <color theme="1"/>
        <rFont val="Calibri"/>
        <family val="2"/>
        <charset val="161"/>
        <scheme val="minor"/>
      </rPr>
      <t xml:space="preserve"> Section F: Financial Information                                                                                                                                                                                                                                                                                                                                                                                                                                                                                       </t>
    </r>
    <r>
      <rPr>
        <b/>
        <sz val="12"/>
        <color theme="1"/>
        <rFont val="Calibri"/>
        <family val="2"/>
        <charset val="161"/>
        <scheme val="minor"/>
      </rPr>
      <t xml:space="preserve">8) </t>
    </r>
    <r>
      <rPr>
        <sz val="12"/>
        <color theme="1"/>
        <rFont val="Calibri"/>
        <family val="2"/>
        <charset val="161"/>
        <scheme val="minor"/>
      </rPr>
      <t xml:space="preserve">Definitions                </t>
    </r>
    <r>
      <rPr>
        <b/>
        <sz val="12"/>
        <color theme="1"/>
        <rFont val="Calibri"/>
        <family val="2"/>
        <charset val="161"/>
        <scheme val="minor"/>
      </rPr>
      <t xml:space="preserve">                                                                                                                                                                                                                                                                                                                                                                                                                                                                                                                                                                                                                           9) </t>
    </r>
    <r>
      <rPr>
        <sz val="12"/>
        <color theme="1"/>
        <rFont val="Calibri"/>
        <family val="2"/>
        <charset val="161"/>
        <scheme val="minor"/>
      </rPr>
      <t xml:space="preserve">Validation Tests
</t>
    </r>
    <r>
      <rPr>
        <b/>
        <sz val="12"/>
        <color theme="1"/>
        <rFont val="Calibri"/>
        <family val="2"/>
        <charset val="161"/>
        <scheme val="minor"/>
      </rPr>
      <t>10)</t>
    </r>
    <r>
      <rPr>
        <sz val="12"/>
        <color theme="1"/>
        <rFont val="Calibri"/>
        <family val="2"/>
        <charset val="161"/>
        <scheme val="minor"/>
      </rPr>
      <t xml:space="preserve"> Allowed Values</t>
    </r>
  </si>
  <si>
    <r>
      <t xml:space="preserve">f) Drag, Cut, Copy, Paste functions: </t>
    </r>
    <r>
      <rPr>
        <sz val="12"/>
        <color rgb="FF000000"/>
        <rFont val="Calibri"/>
        <family val="2"/>
        <charset val="161"/>
      </rPr>
      <t xml:space="preserve">The ASPs </t>
    </r>
    <r>
      <rPr>
        <b/>
        <u/>
        <sz val="12"/>
        <color rgb="FF000000"/>
        <rFont val="Calibri"/>
        <family val="2"/>
        <charset val="161"/>
      </rPr>
      <t>should avoid</t>
    </r>
    <r>
      <rPr>
        <sz val="12"/>
        <color rgb="FF000000"/>
        <rFont val="Calibri"/>
        <family val="2"/>
        <charset val="161"/>
      </rPr>
      <t xml:space="preserve"> using functions like drag, cut, copy and paste, since </t>
    </r>
    <r>
      <rPr>
        <b/>
        <sz val="12"/>
        <color rgb="FF000000"/>
        <rFont val="Calibri"/>
        <family val="2"/>
        <charset val="161"/>
      </rPr>
      <t xml:space="preserve">such functions affect the formulas 
   for validating the Form </t>
    </r>
    <r>
      <rPr>
        <sz val="12"/>
        <color rgb="FF000000"/>
        <rFont val="Calibri"/>
        <family val="2"/>
        <charset val="161"/>
      </rPr>
      <t>and may result in rejecting the respective Form and/or incorrect data.</t>
    </r>
  </si>
  <si>
    <r>
      <rPr>
        <b/>
        <sz val="12"/>
        <color theme="1"/>
        <rFont val="Calibri"/>
        <family val="2"/>
        <charset val="161"/>
        <scheme val="minor"/>
      </rPr>
      <t>i)</t>
    </r>
    <r>
      <rPr>
        <sz val="12"/>
        <color theme="1"/>
        <rFont val="Calibri"/>
        <family val="2"/>
        <charset val="161"/>
        <scheme val="minor"/>
      </rPr>
      <t xml:space="preserve"> </t>
    </r>
    <r>
      <rPr>
        <b/>
        <sz val="12"/>
        <color theme="1"/>
        <rFont val="Calibri"/>
        <family val="2"/>
        <charset val="161"/>
        <scheme val="minor"/>
      </rPr>
      <t xml:space="preserve">Before submission, it must be ensured that the Summary Result in the tab 'Validation Tests' indicates 'Validated'   . </t>
    </r>
    <r>
      <rPr>
        <sz val="12"/>
        <color theme="1"/>
        <rFont val="Calibri"/>
        <family val="2"/>
        <charset val="161"/>
        <scheme val="minor"/>
      </rPr>
      <t xml:space="preserve">
   This ensures that all control checks in the aforesaid tab indicate 'TRUE'         . 
   Kindly note, that an explanation for each control test is provided.</t>
    </r>
  </si>
  <si>
    <t>Section B - Customers Risk Categorisation and Types</t>
  </si>
  <si>
    <r>
      <t xml:space="preserve">Please analyse the total number of customers, per AML risk categorisation and other types.  </t>
    </r>
    <r>
      <rPr>
        <b/>
        <i/>
        <sz val="12"/>
        <color rgb="FF000000"/>
        <rFont val="Calibri"/>
        <family val="2"/>
        <charset val="161"/>
      </rPr>
      <t>In case the ASP has any fully owned subsidiaries, providing admnistrative services, please also include the number of customers of fully owned subsidiaries in Column E.  Please make sure, that each ASP customer is reported only once, either in Column C or in Column E.</t>
    </r>
  </si>
  <si>
    <r>
      <t xml:space="preserve">The information to be provided below relate to the regulated entity's authorised services, customers and employees.  </t>
    </r>
    <r>
      <rPr>
        <b/>
        <i/>
        <sz val="12"/>
        <color rgb="FF000000"/>
        <rFont val="Calibri"/>
        <family val="2"/>
        <charset val="161"/>
      </rPr>
      <t>In case the ASP has any fully owned subsidiaries, providing admnistrative services, please also include the relevant number of customers of fully owned subsidiaries in Column F.  Please make sure, that each ASP customer is reported only once, either in Column E or in Column F.</t>
    </r>
  </si>
  <si>
    <r>
      <t xml:space="preserve">Please select which of the services below that are underlined in </t>
    </r>
    <r>
      <rPr>
        <b/>
        <sz val="12"/>
        <color rgb="FF000000"/>
        <rFont val="Calibri"/>
        <family val="2"/>
        <charset val="161"/>
      </rPr>
      <t>Article 4 of Law 196(I)/2012</t>
    </r>
    <r>
      <rPr>
        <sz val="12"/>
        <color rgb="FF000000"/>
        <rFont val="Calibri"/>
        <family val="2"/>
        <charset val="161"/>
      </rPr>
      <t xml:space="preserve"> have been provided to customers </t>
    </r>
    <r>
      <rPr>
        <u/>
        <sz val="12"/>
        <color rgb="FF000000"/>
        <rFont val="Calibri"/>
        <family val="2"/>
        <charset val="161"/>
      </rPr>
      <t>during the reporting period</t>
    </r>
    <r>
      <rPr>
        <sz val="12"/>
        <color rgb="FF000000"/>
        <rFont val="Calibri"/>
        <family val="2"/>
        <charset val="161"/>
      </rPr>
      <t>:</t>
    </r>
  </si>
  <si>
    <t>Please refer to Section 'Definitions' for the definition of 'business relationships', according to Article 2 of the Prevention and Suppression of Money Laundering and Terrorist Financing Laws of 2007-2018 (‘the AML Laws of 2007-2018’).  In case the ASP has any fully owned subsidiaries, providing admnistrative services, please also include the relevant number of customers of fully owned subsidiaries in Table 2.  Please make sure, that each ASP customer is reported only once, either in Table 1 or in Table 2.</t>
  </si>
  <si>
    <t>Closed 'customer accounts' following suspision report or MOKAS request.</t>
  </si>
  <si>
    <r>
      <t xml:space="preserve">Please enter the total number of customer accounts closed following an internal suspicion report or following a request by MOKAS, during the reporting period. </t>
    </r>
    <r>
      <rPr>
        <b/>
        <sz val="12"/>
        <color rgb="FF000000"/>
        <rFont val="Calibri"/>
        <family val="2"/>
        <charset val="161"/>
      </rPr>
      <t xml:space="preserve"> </t>
    </r>
    <r>
      <rPr>
        <b/>
        <i/>
        <sz val="12"/>
        <color rgb="FF000000"/>
        <rFont val="Calibri"/>
        <family val="2"/>
        <charset val="161"/>
      </rPr>
      <t>In case the ASP has any fully owned subsidiaries, providing admnistrative services, please also include the relevant number of customers' accounts of fully owned subsidiaries in Column E.  Please make sure, that each ASP customer's account is reported only once, either in Column C or in Column E.</t>
    </r>
  </si>
  <si>
    <r>
      <t xml:space="preserve">Please analyse the total number of customers, per country of residence / incorporation as at the reference date.  Please refer to Article 2 of the Prevention and Suppression of Money Laundering and Terrorist Financing Laws of 2007-2018 (‘the AML Laws of 2007-2018’) and specifically the definition given for 'customer'.  </t>
    </r>
    <r>
      <rPr>
        <b/>
        <i/>
        <sz val="12"/>
        <color rgb="FF000000"/>
        <rFont val="Calibri"/>
        <family val="2"/>
        <charset val="161"/>
      </rPr>
      <t>In case the ASP has any fully owned subsidiaries, providing admnistrative services, please also include the number of customers of fully owned subsidiaries in Column E.  Please make sure, that each ASP customer is reported only once, either in Column D or in Column 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</si>
</sst>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quot;_-;\-* #,##0.00\ &quot;€&quot;_-;_-* &quot;-&quot;??\ &quot;€&quot;_-;_-@_-"/>
    <numFmt numFmtId="43" formatCode="_-* #,##0.00\ _€_-;\-* #,##0.00\ _€_-;_-* &quot;-&quot;??\ _€_-;_-@_-"/>
    <numFmt numFmtId="164" formatCode="&quot; &quot;#,##0&quot;   &quot;;&quot;-&quot;#,##0&quot;   &quot;;&quot; -&quot;00&quot;   &quot;;&quot; &quot;@&quot; &quot;"/>
    <numFmt numFmtId="165" formatCode="&quot; &quot;#,##0.00&quot; &quot;;&quot; (&quot;#,##0.00&quot;)&quot;;&quot; -&quot;00&quot; &quot;;&quot; &quot;@&quot; &quot;"/>
    <numFmt numFmtId="166" formatCode="dd/mm/yyyy;@"/>
    <numFmt numFmtId="167" formatCode="_-* #,##0\ _€_-;\-* #,##0\ _€_-;_-* &quot;-&quot;??\ _€_-;_-@_-"/>
    <numFmt numFmtId="168" formatCode="[$€-402]&quot; &quot;#,##0"/>
    <numFmt numFmtId="169" formatCode="#,##0_ ;\-#,##0\ "/>
    <numFmt numFmtId="170" formatCode="[$€-2]\ #,##0;\-[$€-2]\ #,##0"/>
  </numFmts>
  <fonts count="78" x14ac:knownFonts="1">
    <font>
      <sz val="11"/>
      <color rgb="FF000000"/>
      <name val="Calibri"/>
      <family val="2"/>
      <charset val="161"/>
    </font>
    <font>
      <sz val="11"/>
      <color theme="1"/>
      <name val="Calibri"/>
      <family val="2"/>
      <charset val="161"/>
      <scheme val="minor"/>
    </font>
    <font>
      <sz val="11"/>
      <color theme="1"/>
      <name val="Calibri"/>
      <family val="2"/>
      <charset val="161"/>
      <scheme val="minor"/>
    </font>
    <font>
      <sz val="11"/>
      <color rgb="FF000000"/>
      <name val="Calibri"/>
      <family val="2"/>
      <charset val="161"/>
    </font>
    <font>
      <b/>
      <sz val="11"/>
      <color rgb="FF000000"/>
      <name val="Calibri"/>
      <family val="2"/>
      <charset val="161"/>
    </font>
    <font>
      <b/>
      <sz val="11"/>
      <color rgb="FFFFFFFF"/>
      <name val="Calibri"/>
      <family val="2"/>
      <charset val="161"/>
    </font>
    <font>
      <b/>
      <sz val="12"/>
      <color rgb="FF000000"/>
      <name val="Calibri"/>
      <family val="2"/>
      <charset val="161"/>
    </font>
    <font>
      <sz val="12"/>
      <color rgb="FF000000"/>
      <name val="Calibri"/>
      <family val="2"/>
      <charset val="161"/>
    </font>
    <font>
      <sz val="12"/>
      <color rgb="FF000000"/>
      <name val="Times New Roman"/>
      <family val="1"/>
      <charset val="161"/>
    </font>
    <font>
      <b/>
      <sz val="14"/>
      <color rgb="FF000000"/>
      <name val="Calibri"/>
      <family val="2"/>
      <charset val="161"/>
    </font>
    <font>
      <b/>
      <sz val="12"/>
      <color rgb="FFFFFFFF"/>
      <name val="Calibri"/>
      <family val="2"/>
      <charset val="161"/>
    </font>
    <font>
      <b/>
      <i/>
      <sz val="12"/>
      <color rgb="FF000000"/>
      <name val="Calibri"/>
      <family val="2"/>
      <charset val="161"/>
    </font>
    <font>
      <i/>
      <sz val="12"/>
      <color rgb="FF000000"/>
      <name val="Calibri"/>
      <family val="2"/>
      <charset val="161"/>
    </font>
    <font>
      <b/>
      <sz val="14"/>
      <color rgb="FFFFFFFF"/>
      <name val="Calibri"/>
      <family val="2"/>
      <charset val="161"/>
    </font>
    <font>
      <b/>
      <sz val="14"/>
      <color theme="0"/>
      <name val="Calibri"/>
      <family val="2"/>
      <charset val="161"/>
      <scheme val="minor"/>
    </font>
    <font>
      <sz val="11"/>
      <color theme="1"/>
      <name val="Calibri"/>
      <family val="2"/>
      <scheme val="minor"/>
    </font>
    <font>
      <b/>
      <sz val="16"/>
      <color theme="0"/>
      <name val="Calibri"/>
      <family val="2"/>
      <charset val="161"/>
      <scheme val="minor"/>
    </font>
    <font>
      <b/>
      <sz val="12"/>
      <name val="Calibri"/>
      <family val="2"/>
      <charset val="161"/>
      <scheme val="minor"/>
    </font>
    <font>
      <sz val="12"/>
      <color theme="1"/>
      <name val="Calibri"/>
      <family val="2"/>
      <charset val="161"/>
      <scheme val="minor"/>
    </font>
    <font>
      <b/>
      <sz val="12"/>
      <color theme="1"/>
      <name val="Calibri"/>
      <family val="2"/>
      <charset val="161"/>
      <scheme val="minor"/>
    </font>
    <font>
      <b/>
      <sz val="12"/>
      <color theme="0"/>
      <name val="Calibri"/>
      <family val="2"/>
      <charset val="161"/>
      <scheme val="minor"/>
    </font>
    <font>
      <b/>
      <sz val="12"/>
      <color indexed="8"/>
      <name val="Calibri"/>
      <family val="2"/>
      <charset val="161"/>
      <scheme val="minor"/>
    </font>
    <font>
      <sz val="12"/>
      <color indexed="8"/>
      <name val="Calibri"/>
      <family val="2"/>
      <charset val="161"/>
      <scheme val="minor"/>
    </font>
    <font>
      <sz val="12"/>
      <name val="Calibri"/>
      <family val="2"/>
      <charset val="161"/>
      <scheme val="minor"/>
    </font>
    <font>
      <sz val="12"/>
      <color theme="1"/>
      <name val="Calibri"/>
      <family val="2"/>
      <scheme val="minor"/>
    </font>
    <font>
      <i/>
      <sz val="12"/>
      <color theme="1"/>
      <name val="Calibri"/>
      <family val="2"/>
      <charset val="161"/>
      <scheme val="minor"/>
    </font>
    <font>
      <i/>
      <sz val="11"/>
      <color theme="1"/>
      <name val="Calibri"/>
      <family val="2"/>
      <charset val="161"/>
      <scheme val="minor"/>
    </font>
    <font>
      <i/>
      <sz val="10"/>
      <color theme="1"/>
      <name val="Calibri"/>
      <family val="2"/>
      <charset val="161"/>
      <scheme val="minor"/>
    </font>
    <font>
      <b/>
      <sz val="14"/>
      <color theme="1"/>
      <name val="Times New Roman"/>
      <family val="1"/>
      <charset val="161"/>
    </font>
    <font>
      <sz val="12"/>
      <color theme="1"/>
      <name val="Times New Roman"/>
      <family val="1"/>
      <charset val="161"/>
    </font>
    <font>
      <sz val="11"/>
      <color rgb="FF000000"/>
      <name val="Calibri"/>
      <family val="2"/>
      <charset val="161"/>
      <scheme val="minor"/>
    </font>
    <font>
      <u/>
      <sz val="12"/>
      <color rgb="FF000000"/>
      <name val="Calibri"/>
      <family val="2"/>
      <charset val="161"/>
    </font>
    <font>
      <b/>
      <sz val="11"/>
      <color theme="1"/>
      <name val="Calibri"/>
      <family val="2"/>
      <charset val="161"/>
      <scheme val="minor"/>
    </font>
    <font>
      <b/>
      <sz val="14"/>
      <name val="Calibri"/>
      <family val="2"/>
      <charset val="161"/>
      <scheme val="minor"/>
    </font>
    <font>
      <b/>
      <sz val="14"/>
      <color theme="1"/>
      <name val="Calibri"/>
      <family val="2"/>
      <charset val="161"/>
      <scheme val="minor"/>
    </font>
    <font>
      <b/>
      <u/>
      <sz val="14"/>
      <color theme="1"/>
      <name val="Calibri"/>
      <family val="2"/>
      <charset val="161"/>
      <scheme val="minor"/>
    </font>
    <font>
      <b/>
      <u/>
      <sz val="12"/>
      <color indexed="8"/>
      <name val="Calibri"/>
      <family val="2"/>
      <charset val="161"/>
      <scheme val="minor"/>
    </font>
    <font>
      <i/>
      <sz val="11"/>
      <color indexed="8"/>
      <name val="Calibri"/>
      <family val="2"/>
      <charset val="161"/>
      <scheme val="minor"/>
    </font>
    <font>
      <sz val="12"/>
      <color theme="3" tint="0.39997558519241921"/>
      <name val="Calibri"/>
      <family val="2"/>
      <charset val="161"/>
      <scheme val="minor"/>
    </font>
    <font>
      <b/>
      <sz val="9"/>
      <color indexed="81"/>
      <name val="Tahoma"/>
      <family val="2"/>
      <charset val="161"/>
    </font>
    <font>
      <i/>
      <sz val="11"/>
      <color rgb="FF000000"/>
      <name val="Calibri"/>
      <family val="2"/>
      <charset val="161"/>
    </font>
    <font>
      <i/>
      <sz val="10"/>
      <color rgb="FF000000"/>
      <name val="Calibri"/>
      <family val="2"/>
      <charset val="161"/>
    </font>
    <font>
      <sz val="11"/>
      <color theme="0"/>
      <name val="Calibri"/>
      <family val="2"/>
      <charset val="161"/>
    </font>
    <font>
      <b/>
      <i/>
      <sz val="11"/>
      <color rgb="FF000000"/>
      <name val="Calibri"/>
      <family val="2"/>
      <charset val="161"/>
    </font>
    <font>
      <sz val="12"/>
      <name val="Calibri"/>
      <family val="2"/>
      <charset val="161"/>
    </font>
    <font>
      <b/>
      <sz val="12"/>
      <name val="Calibri"/>
      <family val="2"/>
      <charset val="161"/>
    </font>
    <font>
      <u/>
      <sz val="11"/>
      <color theme="10"/>
      <name val="Calibri"/>
      <family val="2"/>
      <charset val="161"/>
    </font>
    <font>
      <b/>
      <sz val="16"/>
      <color theme="1"/>
      <name val="Calibri"/>
      <family val="2"/>
      <charset val="161"/>
      <scheme val="minor"/>
    </font>
    <font>
      <b/>
      <u/>
      <sz val="12"/>
      <color rgb="FF000000"/>
      <name val="Calibri"/>
      <family val="2"/>
      <charset val="161"/>
    </font>
    <font>
      <b/>
      <sz val="16"/>
      <name val="Calibri"/>
      <family val="2"/>
      <charset val="161"/>
      <scheme val="minor"/>
    </font>
    <font>
      <b/>
      <sz val="12"/>
      <color theme="1"/>
      <name val="Calibri"/>
      <family val="2"/>
      <scheme val="minor"/>
    </font>
    <font>
      <u/>
      <sz val="11"/>
      <color theme="10"/>
      <name val="Calibri"/>
      <family val="2"/>
      <scheme val="minor"/>
    </font>
    <font>
      <sz val="10"/>
      <name val="Arial"/>
      <family val="2"/>
      <charset val="161"/>
    </font>
    <font>
      <sz val="10"/>
      <name val="Arial"/>
      <family val="2"/>
    </font>
    <font>
      <b/>
      <u/>
      <sz val="12"/>
      <color theme="1"/>
      <name val="Calibri"/>
      <family val="2"/>
      <scheme val="minor"/>
    </font>
    <font>
      <b/>
      <i/>
      <sz val="12"/>
      <color theme="1"/>
      <name val="Calibri"/>
      <family val="2"/>
      <charset val="161"/>
      <scheme val="minor"/>
    </font>
    <font>
      <sz val="12"/>
      <color rgb="FF000000"/>
      <name val="Calibri"/>
      <family val="2"/>
      <charset val="161"/>
      <scheme val="minor"/>
    </font>
    <font>
      <b/>
      <i/>
      <sz val="10"/>
      <color theme="8"/>
      <name val="Calibri"/>
      <family val="2"/>
      <charset val="161"/>
    </font>
    <font>
      <b/>
      <sz val="12"/>
      <color theme="4" tint="-0.249977111117893"/>
      <name val="Calibri"/>
      <family val="2"/>
      <charset val="161"/>
      <scheme val="minor"/>
    </font>
    <font>
      <sz val="12"/>
      <color theme="4" tint="-0.249977111117893"/>
      <name val="Calibri"/>
      <family val="2"/>
      <charset val="161"/>
      <scheme val="minor"/>
    </font>
    <font>
      <sz val="12"/>
      <color theme="4" tint="-0.249977111117893"/>
      <name val="Calibri"/>
      <family val="2"/>
      <charset val="161"/>
    </font>
    <font>
      <b/>
      <sz val="12"/>
      <color theme="4" tint="-0.249977111117893"/>
      <name val="Calibri"/>
      <family val="2"/>
      <charset val="161"/>
    </font>
    <font>
      <b/>
      <sz val="14"/>
      <color theme="4" tint="-0.249977111117893"/>
      <name val="Calibri"/>
      <family val="2"/>
      <charset val="161"/>
      <scheme val="minor"/>
    </font>
    <font>
      <b/>
      <sz val="12"/>
      <color theme="0"/>
      <name val="Calibri"/>
      <family val="2"/>
      <scheme val="minor"/>
    </font>
    <font>
      <b/>
      <sz val="12"/>
      <name val="Calibri"/>
      <family val="2"/>
      <scheme val="minor"/>
    </font>
    <font>
      <i/>
      <sz val="12"/>
      <color theme="1"/>
      <name val="Calibri"/>
      <family val="2"/>
      <scheme val="minor"/>
    </font>
    <font>
      <b/>
      <sz val="14"/>
      <color rgb="FF002060"/>
      <name val="Calibri"/>
      <family val="2"/>
      <charset val="161"/>
      <scheme val="minor"/>
    </font>
    <font>
      <b/>
      <i/>
      <sz val="12"/>
      <color rgb="FF002060"/>
      <name val="Calibri"/>
      <family val="2"/>
      <charset val="161"/>
      <scheme val="minor"/>
    </font>
    <font>
      <i/>
      <sz val="12"/>
      <color rgb="FF002060"/>
      <name val="Calibri"/>
      <family val="2"/>
      <charset val="161"/>
      <scheme val="minor"/>
    </font>
    <font>
      <sz val="11"/>
      <color theme="0" tint="-0.34998626667073579"/>
      <name val="Calibri"/>
      <family val="2"/>
      <charset val="161"/>
      <scheme val="minor"/>
    </font>
    <font>
      <sz val="11"/>
      <color theme="0" tint="-0.34998626667073579"/>
      <name val="Calibri"/>
      <family val="2"/>
      <charset val="161"/>
    </font>
    <font>
      <sz val="12"/>
      <color theme="0" tint="-0.34998626667073579"/>
      <name val="Calibri"/>
      <family val="2"/>
      <charset val="161"/>
      <scheme val="minor"/>
    </font>
    <font>
      <sz val="12"/>
      <color theme="0" tint="-0.34998626667073579"/>
      <name val="Calibri"/>
      <family val="2"/>
      <charset val="161"/>
    </font>
    <font>
      <b/>
      <sz val="12"/>
      <color theme="0" tint="-0.34998626667073579"/>
      <name val="Calibri"/>
      <family val="2"/>
      <charset val="161"/>
    </font>
    <font>
      <u/>
      <sz val="11"/>
      <color theme="0" tint="-0.34998626667073579"/>
      <name val="Calibri"/>
      <family val="2"/>
      <charset val="161"/>
    </font>
    <font>
      <b/>
      <sz val="11"/>
      <color theme="0" tint="-0.34998626667073579"/>
      <name val="Calibri"/>
      <family val="2"/>
      <charset val="161"/>
      <scheme val="minor"/>
    </font>
    <font>
      <sz val="11"/>
      <color theme="0" tint="-0.34998626667073579"/>
      <name val="Calibri"/>
      <family val="2"/>
      <scheme val="minor"/>
    </font>
    <font>
      <sz val="11"/>
      <color theme="0" tint="-0.34998626667073579"/>
      <name val="Calibri"/>
      <family val="2"/>
    </font>
  </fonts>
  <fills count="30">
    <fill>
      <patternFill patternType="none"/>
    </fill>
    <fill>
      <patternFill patternType="gray125"/>
    </fill>
    <fill>
      <patternFill patternType="solid">
        <fgColor rgb="FFFF4B4B"/>
        <bgColor rgb="FFFF4B4B"/>
      </patternFill>
    </fill>
    <fill>
      <patternFill patternType="solid">
        <fgColor rgb="FF009900"/>
        <bgColor rgb="FF009900"/>
      </patternFill>
    </fill>
    <fill>
      <patternFill patternType="solid">
        <fgColor rgb="FFFFFFFF"/>
        <bgColor rgb="FFFFFFFF"/>
      </patternFill>
    </fill>
    <fill>
      <patternFill patternType="solid">
        <fgColor rgb="FF2F75B5"/>
        <bgColor rgb="FF2F75B5"/>
      </patternFill>
    </fill>
    <fill>
      <patternFill patternType="solid">
        <fgColor theme="8" tint="-0.249977111117893"/>
        <bgColor indexed="64"/>
      </patternFill>
    </fill>
    <fill>
      <patternFill patternType="solid">
        <fgColor theme="4" tint="-0.249977111117893"/>
        <bgColor indexed="64"/>
      </patternFill>
    </fill>
    <fill>
      <patternFill patternType="solid">
        <fgColor theme="4" tint="-0.249977111117893"/>
        <bgColor rgb="FF203764"/>
      </patternFill>
    </fill>
    <fill>
      <patternFill patternType="solid">
        <fgColor rgb="FFFF0000"/>
        <bgColor indexed="64"/>
      </patternFill>
    </fill>
    <fill>
      <patternFill patternType="solid">
        <fgColor theme="0"/>
        <bgColor indexed="64"/>
      </patternFill>
    </fill>
    <fill>
      <patternFill patternType="solid">
        <fgColor rgb="FF00FF00"/>
        <bgColor indexed="64"/>
      </patternFill>
    </fill>
    <fill>
      <patternFill patternType="solid">
        <fgColor theme="0" tint="-4.9989318521683403E-2"/>
        <bgColor indexed="64"/>
      </patternFill>
    </fill>
    <fill>
      <patternFill patternType="solid">
        <fgColor rgb="FFB0CA7C"/>
        <bgColor rgb="FFA9D08E"/>
      </patternFill>
    </fill>
    <fill>
      <patternFill patternType="solid">
        <fgColor rgb="FFB0CA7C"/>
        <bgColor indexed="64"/>
      </patternFill>
    </fill>
    <fill>
      <patternFill patternType="solid">
        <fgColor theme="9" tint="0.59996337778862885"/>
        <bgColor rgb="FFE2EFDA"/>
      </patternFill>
    </fill>
    <fill>
      <patternFill patternType="solid">
        <fgColor theme="0"/>
        <bgColor rgb="FFFFFFFF"/>
      </patternFill>
    </fill>
    <fill>
      <patternFill patternType="solid">
        <fgColor theme="9" tint="0.39994506668294322"/>
        <bgColor rgb="FFA9D08E"/>
      </patternFill>
    </fill>
    <fill>
      <patternFill patternType="solid">
        <fgColor theme="9" tint="0.39994506668294322"/>
        <bgColor auto="1"/>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59999389629810485"/>
        <bgColor rgb="FFFFFFFF"/>
      </patternFill>
    </fill>
    <fill>
      <patternFill patternType="solid">
        <fgColor rgb="FFE2EFDA"/>
        <bgColor rgb="FFE2EFDA"/>
      </patternFill>
    </fill>
    <fill>
      <patternFill patternType="solid">
        <fgColor theme="4" tint="0.59999389629810485"/>
        <bgColor rgb="FFD9D9D9"/>
      </patternFill>
    </fill>
    <fill>
      <patternFill patternType="solid">
        <fgColor theme="0" tint="-0.34998626667073579"/>
        <bgColor indexed="64"/>
      </patternFill>
    </fill>
    <fill>
      <patternFill patternType="solid">
        <fgColor theme="9" tint="0.79998168889431442"/>
        <bgColor rgb="FFE2EFDA"/>
      </patternFill>
    </fill>
    <fill>
      <patternFill patternType="solid">
        <fgColor theme="0"/>
        <bgColor rgb="FF203764"/>
      </patternFill>
    </fill>
    <fill>
      <patternFill patternType="solid">
        <fgColor theme="0"/>
        <bgColor rgb="FFE2EFDA"/>
      </patternFill>
    </fill>
    <fill>
      <patternFill patternType="solid">
        <fgColor theme="4" tint="0.59999389629810485"/>
        <bgColor rgb="FFE2EFDA"/>
      </patternFill>
    </fill>
    <fill>
      <patternFill patternType="solid">
        <fgColor theme="0"/>
        <bgColor rgb="FFD9D9D9"/>
      </patternFill>
    </fill>
  </fills>
  <borders count="47">
    <border>
      <left/>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A6A6A6"/>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thin">
        <color indexed="64"/>
      </left>
      <right/>
      <top style="thin">
        <color rgb="FFA6A6A6"/>
      </top>
      <bottom/>
      <diagonal/>
    </border>
    <border>
      <left style="thin">
        <color indexed="64"/>
      </left>
      <right/>
      <top/>
      <bottom style="thin">
        <color theme="0"/>
      </bottom>
      <diagonal/>
    </border>
    <border>
      <left style="thin">
        <color theme="0"/>
      </left>
      <right/>
      <top style="thin">
        <color theme="0"/>
      </top>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right style="thin">
        <color theme="0"/>
      </right>
      <top style="thin">
        <color rgb="FFA6A6A6"/>
      </top>
      <bottom/>
      <diagonal/>
    </border>
    <border>
      <left/>
      <right style="thin">
        <color theme="0"/>
      </right>
      <top style="thin">
        <color indexed="64"/>
      </top>
      <bottom/>
      <diagonal/>
    </border>
    <border>
      <left/>
      <right style="thin">
        <color theme="0"/>
      </right>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diagonal/>
    </border>
    <border>
      <left style="thin">
        <color theme="0"/>
      </left>
      <right/>
      <top style="thin">
        <color indexed="64"/>
      </top>
      <bottom/>
      <diagonal/>
    </border>
    <border>
      <left style="medium">
        <color indexed="64"/>
      </left>
      <right/>
      <top style="thin">
        <color theme="0"/>
      </top>
      <bottom style="thin">
        <color indexed="64"/>
      </bottom>
      <diagonal/>
    </border>
    <border>
      <left/>
      <right style="medium">
        <color indexed="64"/>
      </right>
      <top style="thin">
        <color theme="0"/>
      </top>
      <bottom style="thin">
        <color indexed="64"/>
      </bottom>
      <diagonal/>
    </border>
  </borders>
  <cellStyleXfs count="26">
    <xf numFmtId="0" fontId="0" fillId="0" borderId="0"/>
    <xf numFmtId="0" fontId="4" fillId="2" borderId="0" applyNumberFormat="0" applyBorder="0" applyAlignment="0" applyProtection="0"/>
    <xf numFmtId="0" fontId="5"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165" fontId="3" fillId="0" borderId="0" applyFont="0" applyFill="0" applyBorder="0" applyAlignment="0" applyProtection="0"/>
    <xf numFmtId="0" fontId="3" fillId="0" borderId="0" applyNumberFormat="0" applyFont="0" applyBorder="0" applyProtection="0"/>
    <xf numFmtId="0" fontId="3" fillId="0" borderId="0" applyNumberFormat="0" applyFont="0" applyBorder="0" applyProtection="0"/>
    <xf numFmtId="9" fontId="3" fillId="0" borderId="0" applyFont="0" applyFill="0" applyBorder="0" applyAlignment="0" applyProtection="0"/>
    <xf numFmtId="0" fontId="15" fillId="0" borderId="0"/>
    <xf numFmtId="43" fontId="3" fillId="0" borderId="0" applyFont="0" applyFill="0" applyBorder="0" applyAlignment="0" applyProtection="0"/>
    <xf numFmtId="0" fontId="2" fillId="0" borderId="0"/>
    <xf numFmtId="9" fontId="2" fillId="0" borderId="0" applyFont="0" applyFill="0" applyBorder="0" applyAlignment="0" applyProtection="0"/>
    <xf numFmtId="0" fontId="46" fillId="0" borderId="0" applyNumberFormat="0" applyFill="0" applyBorder="0" applyAlignment="0" applyProtection="0"/>
    <xf numFmtId="0" fontId="51" fillId="0" borderId="0" applyNumberFormat="0" applyFill="0" applyBorder="0" applyAlignment="0" applyProtection="0"/>
    <xf numFmtId="0" fontId="52" fillId="0" borderId="0"/>
    <xf numFmtId="0" fontId="53" fillId="0" borderId="0">
      <alignment vertical="top"/>
    </xf>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cellStyleXfs>
  <cellXfs count="464">
    <xf numFmtId="0" fontId="0" fillId="0" borderId="0" xfId="0"/>
    <xf numFmtId="0" fontId="0" fillId="4" borderId="0" xfId="8" applyFont="1" applyFill="1" applyAlignment="1" applyProtection="1">
      <protection hidden="1"/>
    </xf>
    <xf numFmtId="0" fontId="0" fillId="4" borderId="0" xfId="8" applyFont="1" applyFill="1" applyAlignment="1" applyProtection="1">
      <alignment horizontal="center"/>
      <protection hidden="1"/>
    </xf>
    <xf numFmtId="0" fontId="10" fillId="5" borderId="0" xfId="8" applyFont="1" applyFill="1" applyAlignment="1" applyProtection="1">
      <alignment horizontal="center"/>
      <protection hidden="1"/>
    </xf>
    <xf numFmtId="0" fontId="10" fillId="5" borderId="0" xfId="8" applyFont="1" applyFill="1" applyAlignment="1" applyProtection="1">
      <protection hidden="1"/>
    </xf>
    <xf numFmtId="0" fontId="0" fillId="0" borderId="0" xfId="8" applyFont="1" applyFill="1" applyAlignment="1" applyProtection="1">
      <protection hidden="1"/>
    </xf>
    <xf numFmtId="0" fontId="24" fillId="10" borderId="0" xfId="11" applyFont="1" applyFill="1" applyAlignment="1" applyProtection="1">
      <alignment horizontal="center" vertical="center"/>
      <protection hidden="1"/>
    </xf>
    <xf numFmtId="0" fontId="15" fillId="10" borderId="0" xfId="11" applyFill="1" applyAlignment="1" applyProtection="1">
      <alignment horizontal="center" vertical="center"/>
      <protection hidden="1"/>
    </xf>
    <xf numFmtId="0" fontId="24" fillId="0" borderId="0" xfId="11" applyFont="1" applyAlignment="1" applyProtection="1">
      <alignment horizontal="center" vertical="center"/>
      <protection hidden="1"/>
    </xf>
    <xf numFmtId="0" fontId="28" fillId="10" borderId="0" xfId="11" applyFont="1" applyFill="1" applyAlignment="1" applyProtection="1">
      <alignment horizontal="left" vertical="center" wrapText="1"/>
      <protection hidden="1"/>
    </xf>
    <xf numFmtId="0" fontId="0" fillId="10" borderId="0" xfId="0" applyFill="1" applyAlignment="1" applyProtection="1">
      <alignment horizontal="center"/>
      <protection hidden="1"/>
    </xf>
    <xf numFmtId="0" fontId="0" fillId="10" borderId="0" xfId="0" applyFill="1" applyBorder="1" applyProtection="1">
      <protection hidden="1"/>
    </xf>
    <xf numFmtId="0" fontId="7" fillId="4" borderId="0" xfId="8" applyFont="1" applyFill="1" applyBorder="1" applyAlignment="1" applyProtection="1">
      <alignment horizontal="left" vertical="center"/>
      <protection hidden="1"/>
    </xf>
    <xf numFmtId="0" fontId="11" fillId="4" borderId="0" xfId="8" applyFont="1" applyFill="1" applyAlignment="1" applyProtection="1">
      <alignment vertical="center" wrapText="1"/>
      <protection hidden="1"/>
    </xf>
    <xf numFmtId="0" fontId="6" fillId="4" borderId="0" xfId="8" applyFont="1" applyFill="1" applyAlignment="1" applyProtection="1">
      <alignment vertical="center" wrapText="1"/>
      <protection hidden="1"/>
    </xf>
    <xf numFmtId="0" fontId="6" fillId="4" borderId="0" xfId="8" applyFont="1" applyFill="1" applyAlignment="1" applyProtection="1">
      <alignment horizontal="center" vertical="center" wrapText="1"/>
      <protection hidden="1"/>
    </xf>
    <xf numFmtId="0" fontId="7" fillId="4" borderId="0" xfId="8" applyFont="1" applyFill="1" applyBorder="1" applyAlignment="1" applyProtection="1">
      <alignment horizontal="center" vertical="center"/>
      <protection hidden="1"/>
    </xf>
    <xf numFmtId="0" fontId="6" fillId="4" borderId="0" xfId="8" applyFont="1" applyFill="1" applyAlignment="1" applyProtection="1">
      <alignment horizontal="center" vertical="center"/>
      <protection hidden="1"/>
    </xf>
    <xf numFmtId="0" fontId="9" fillId="4" borderId="0" xfId="8" applyFont="1" applyFill="1" applyAlignment="1" applyProtection="1">
      <alignment vertical="center"/>
      <protection hidden="1"/>
    </xf>
    <xf numFmtId="0" fontId="0" fillId="4" borderId="0" xfId="8" applyFont="1" applyFill="1" applyAlignment="1" applyProtection="1">
      <alignment vertical="center"/>
      <protection hidden="1"/>
    </xf>
    <xf numFmtId="0" fontId="7" fillId="4" borderId="0" xfId="8" applyFont="1" applyFill="1" applyAlignment="1" applyProtection="1">
      <alignment vertical="center"/>
      <protection hidden="1"/>
    </xf>
    <xf numFmtId="0" fontId="7" fillId="4" borderId="0" xfId="8" applyFont="1" applyFill="1" applyAlignment="1" applyProtection="1">
      <alignment vertical="center" wrapText="1"/>
      <protection hidden="1"/>
    </xf>
    <xf numFmtId="0" fontId="18" fillId="10" borderId="0" xfId="0" applyFont="1" applyFill="1" applyBorder="1" applyAlignment="1" applyProtection="1">
      <alignment vertical="center" wrapText="1"/>
      <protection hidden="1"/>
    </xf>
    <xf numFmtId="0" fontId="0" fillId="10" borderId="0" xfId="8" applyFont="1" applyFill="1" applyAlignment="1" applyProtection="1">
      <protection hidden="1"/>
    </xf>
    <xf numFmtId="0" fontId="30" fillId="0" borderId="0" xfId="0" applyFont="1" applyAlignment="1" applyProtection="1">
      <alignment vertical="center"/>
      <protection hidden="1"/>
    </xf>
    <xf numFmtId="0" fontId="0" fillId="0" borderId="0" xfId="0" applyAlignment="1" applyProtection="1">
      <alignment vertical="center"/>
      <protection hidden="1"/>
    </xf>
    <xf numFmtId="0" fontId="7" fillId="0" borderId="0" xfId="8" applyFont="1" applyFill="1" applyAlignment="1" applyProtection="1">
      <alignment vertical="center"/>
      <protection hidden="1"/>
    </xf>
    <xf numFmtId="0" fontId="7" fillId="4" borderId="0" xfId="8" applyFont="1" applyFill="1" applyBorder="1" applyAlignment="1" applyProtection="1">
      <alignment vertical="center"/>
      <protection hidden="1"/>
    </xf>
    <xf numFmtId="0" fontId="15" fillId="10" borderId="0" xfId="11" applyFill="1" applyAlignment="1" applyProtection="1">
      <alignment vertical="center"/>
      <protection hidden="1"/>
    </xf>
    <xf numFmtId="9" fontId="0" fillId="4" borderId="0" xfId="10" applyFont="1" applyFill="1" applyAlignment="1" applyProtection="1">
      <alignment vertical="center"/>
      <protection hidden="1"/>
    </xf>
    <xf numFmtId="0" fontId="27" fillId="10" borderId="0" xfId="11" applyFont="1" applyFill="1" applyBorder="1" applyAlignment="1" applyProtection="1">
      <alignment horizontal="center" vertical="center"/>
      <protection hidden="1"/>
    </xf>
    <xf numFmtId="0" fontId="29" fillId="10" borderId="0" xfId="11" applyFont="1" applyFill="1" applyAlignment="1" applyProtection="1">
      <alignment vertical="center"/>
      <protection hidden="1"/>
    </xf>
    <xf numFmtId="0" fontId="9" fillId="4" borderId="0" xfId="8" applyFont="1" applyFill="1" applyAlignment="1" applyProtection="1">
      <alignment vertical="center" wrapText="1"/>
      <protection hidden="1"/>
    </xf>
    <xf numFmtId="0" fontId="0" fillId="4" borderId="0" xfId="8" applyFont="1" applyFill="1" applyAlignment="1" applyProtection="1">
      <alignment vertical="center" wrapText="1"/>
      <protection hidden="1"/>
    </xf>
    <xf numFmtId="0" fontId="0" fillId="0" borderId="0" xfId="0" applyFill="1" applyAlignment="1" applyProtection="1">
      <alignment vertical="center"/>
      <protection hidden="1"/>
    </xf>
    <xf numFmtId="0" fontId="0" fillId="0" borderId="0" xfId="0" applyFont="1" applyProtection="1">
      <protection hidden="1"/>
    </xf>
    <xf numFmtId="0" fontId="0" fillId="10" borderId="0" xfId="0" applyFont="1" applyFill="1" applyProtection="1">
      <protection hidden="1"/>
    </xf>
    <xf numFmtId="0" fontId="17" fillId="10" borderId="0" xfId="0" applyFont="1" applyFill="1" applyAlignment="1" applyProtection="1">
      <alignment vertical="center" wrapText="1"/>
      <protection hidden="1"/>
    </xf>
    <xf numFmtId="0" fontId="35" fillId="10" borderId="0" xfId="0" applyFont="1" applyFill="1" applyAlignment="1" applyProtection="1">
      <alignment vertical="center"/>
      <protection hidden="1"/>
    </xf>
    <xf numFmtId="0" fontId="0" fillId="10" borderId="0" xfId="0" applyFont="1" applyFill="1" applyAlignment="1" applyProtection="1">
      <alignment horizontal="left" vertical="center"/>
      <protection hidden="1"/>
    </xf>
    <xf numFmtId="0" fontId="34" fillId="10" borderId="0" xfId="0" applyFont="1" applyFill="1" applyAlignment="1" applyProtection="1">
      <alignment horizontal="left" vertical="center"/>
      <protection hidden="1"/>
    </xf>
    <xf numFmtId="0" fontId="8" fillId="13" borderId="0" xfId="0" applyFont="1" applyFill="1" applyAlignment="1" applyProtection="1">
      <alignment horizontal="left" vertical="center" wrapText="1"/>
      <protection hidden="1"/>
    </xf>
    <xf numFmtId="0" fontId="35" fillId="10" borderId="0" xfId="0" applyFont="1" applyFill="1" applyAlignment="1" applyProtection="1">
      <alignment horizontal="left" vertical="center"/>
      <protection hidden="1"/>
    </xf>
    <xf numFmtId="0" fontId="34" fillId="10" borderId="0" xfId="0" applyFont="1" applyFill="1" applyProtection="1">
      <protection hidden="1"/>
    </xf>
    <xf numFmtId="0" fontId="22" fillId="10" borderId="0" xfId="0" applyFont="1" applyFill="1" applyProtection="1">
      <protection hidden="1"/>
    </xf>
    <xf numFmtId="0" fontId="21" fillId="10" borderId="0" xfId="0" applyFont="1" applyFill="1" applyAlignment="1" applyProtection="1">
      <alignment horizontal="justify"/>
      <protection hidden="1"/>
    </xf>
    <xf numFmtId="0" fontId="22" fillId="0" borderId="0" xfId="0" applyFont="1" applyProtection="1">
      <protection hidden="1"/>
    </xf>
    <xf numFmtId="0" fontId="37" fillId="0" borderId="0" xfId="0" applyFont="1" applyAlignment="1" applyProtection="1">
      <alignment horizontal="left" vertical="center"/>
      <protection hidden="1"/>
    </xf>
    <xf numFmtId="0" fontId="21" fillId="0" borderId="0" xfId="0" applyFont="1" applyFill="1" applyAlignment="1" applyProtection="1">
      <alignment horizontal="justify"/>
      <protection hidden="1"/>
    </xf>
    <xf numFmtId="0" fontId="18" fillId="10" borderId="0" xfId="0" applyFont="1" applyFill="1" applyAlignment="1" applyProtection="1">
      <alignment horizontal="center"/>
      <protection hidden="1"/>
    </xf>
    <xf numFmtId="0" fontId="0" fillId="0" borderId="0" xfId="0" applyFont="1" applyAlignment="1" applyProtection="1">
      <alignment vertical="center"/>
      <protection hidden="1"/>
    </xf>
    <xf numFmtId="0" fontId="0" fillId="10" borderId="0" xfId="0" applyFont="1" applyFill="1" applyAlignment="1" applyProtection="1">
      <alignment vertical="center"/>
      <protection hidden="1"/>
    </xf>
    <xf numFmtId="0" fontId="19" fillId="10" borderId="0" xfId="0" applyFont="1" applyFill="1" applyBorder="1" applyAlignment="1" applyProtection="1">
      <alignment horizontal="center" vertical="center"/>
      <protection hidden="1"/>
    </xf>
    <xf numFmtId="0" fontId="19" fillId="9" borderId="0" xfId="0" applyFont="1" applyFill="1" applyBorder="1" applyAlignment="1" applyProtection="1">
      <alignment horizontal="center"/>
      <protection hidden="1"/>
    </xf>
    <xf numFmtId="0" fontId="8" fillId="15" borderId="0" xfId="0" applyFont="1" applyFill="1" applyAlignment="1" applyProtection="1">
      <alignment horizontal="left" vertical="center" wrapText="1"/>
      <protection hidden="1"/>
    </xf>
    <xf numFmtId="0" fontId="38" fillId="0" borderId="0" xfId="0" applyFont="1" applyFill="1" applyAlignment="1" applyProtection="1">
      <alignment horizontal="center"/>
      <protection hidden="1"/>
    </xf>
    <xf numFmtId="14" fontId="0" fillId="4" borderId="0" xfId="8" applyNumberFormat="1" applyFont="1" applyFill="1" applyAlignment="1" applyProtection="1">
      <alignment horizontal="left" vertical="center"/>
      <protection hidden="1"/>
    </xf>
    <xf numFmtId="0" fontId="0" fillId="0" borderId="0" xfId="8" applyFont="1" applyFill="1" applyAlignment="1" applyProtection="1">
      <alignment horizontal="center"/>
      <protection hidden="1"/>
    </xf>
    <xf numFmtId="0" fontId="0" fillId="21" borderId="0" xfId="8" applyFont="1" applyFill="1" applyAlignment="1" applyProtection="1">
      <alignment horizontal="left" vertical="center"/>
      <protection hidden="1"/>
    </xf>
    <xf numFmtId="0" fontId="19" fillId="10" borderId="0" xfId="0" applyFont="1" applyFill="1" applyAlignment="1" applyProtection="1">
      <alignment horizontal="left" vertical="center"/>
      <protection hidden="1"/>
    </xf>
    <xf numFmtId="0" fontId="17" fillId="10" borderId="0" xfId="0" applyFont="1" applyFill="1" applyAlignment="1" applyProtection="1">
      <alignment horizontal="left" vertical="center"/>
      <protection hidden="1"/>
    </xf>
    <xf numFmtId="0" fontId="6" fillId="4" borderId="0" xfId="8" applyFont="1" applyFill="1" applyAlignment="1" applyProtection="1">
      <alignment vertical="center"/>
      <protection hidden="1"/>
    </xf>
    <xf numFmtId="0" fontId="7" fillId="4" borderId="0" xfId="8" applyFont="1" applyFill="1" applyAlignment="1" applyProtection="1">
      <protection hidden="1"/>
    </xf>
    <xf numFmtId="0" fontId="9" fillId="4" borderId="0" xfId="8" applyFont="1" applyFill="1" applyAlignment="1" applyProtection="1">
      <alignment horizontal="left" vertical="center" wrapText="1"/>
      <protection hidden="1"/>
    </xf>
    <xf numFmtId="9" fontId="0" fillId="4" borderId="0" xfId="10" applyFont="1" applyFill="1" applyProtection="1">
      <protection hidden="1"/>
    </xf>
    <xf numFmtId="164" fontId="0" fillId="4" borderId="0" xfId="8" applyNumberFormat="1" applyFont="1" applyFill="1" applyAlignment="1" applyProtection="1">
      <protection hidden="1"/>
    </xf>
    <xf numFmtId="0" fontId="0" fillId="4" borderId="0" xfId="8" applyFont="1" applyFill="1" applyBorder="1" applyAlignment="1" applyProtection="1">
      <protection hidden="1"/>
    </xf>
    <xf numFmtId="0" fontId="6" fillId="4" borderId="0" xfId="8" applyFont="1" applyFill="1" applyBorder="1" applyAlignment="1" applyProtection="1">
      <alignment horizontal="center" vertical="center" wrapText="1"/>
      <protection hidden="1"/>
    </xf>
    <xf numFmtId="0" fontId="0" fillId="4" borderId="0" xfId="8" applyFont="1" applyFill="1" applyBorder="1" applyAlignment="1" applyProtection="1">
      <alignment horizontal="center"/>
      <protection hidden="1"/>
    </xf>
    <xf numFmtId="0" fontId="7" fillId="4" borderId="0" xfId="8" applyFont="1" applyFill="1" applyBorder="1" applyAlignment="1" applyProtection="1">
      <alignment vertical="top" wrapText="1"/>
      <protection hidden="1"/>
    </xf>
    <xf numFmtId="0" fontId="9" fillId="4" borderId="0" xfId="8" applyFont="1" applyFill="1" applyAlignment="1" applyProtection="1">
      <protection hidden="1"/>
    </xf>
    <xf numFmtId="0" fontId="4" fillId="4" borderId="0" xfId="8" applyFont="1" applyFill="1" applyAlignment="1" applyProtection="1">
      <alignment horizontal="center" vertical="center" wrapText="1"/>
      <protection hidden="1"/>
    </xf>
    <xf numFmtId="0" fontId="6" fillId="4" borderId="9" xfId="8" applyFont="1" applyFill="1" applyBorder="1" applyAlignment="1" applyProtection="1">
      <alignment horizontal="center" vertical="center"/>
      <protection hidden="1"/>
    </xf>
    <xf numFmtId="0" fontId="7" fillId="4" borderId="0" xfId="7" applyNumberFormat="1" applyFont="1" applyFill="1" applyBorder="1" applyAlignment="1" applyProtection="1">
      <alignment horizontal="center" vertical="center" textRotation="255"/>
      <protection hidden="1"/>
    </xf>
    <xf numFmtId="0" fontId="14" fillId="10" borderId="0" xfId="0" applyFont="1" applyFill="1" applyBorder="1" applyAlignment="1" applyProtection="1">
      <alignment vertical="center" wrapText="1"/>
      <protection hidden="1"/>
    </xf>
    <xf numFmtId="0" fontId="14" fillId="10" borderId="0" xfId="0" applyFont="1" applyFill="1" applyBorder="1" applyAlignment="1" applyProtection="1">
      <alignment horizontal="center" vertical="center" wrapText="1"/>
      <protection hidden="1"/>
    </xf>
    <xf numFmtId="0" fontId="0" fillId="4" borderId="0" xfId="0" applyFill="1" applyProtection="1">
      <protection hidden="1"/>
    </xf>
    <xf numFmtId="0" fontId="4" fillId="4" borderId="0" xfId="8" applyFont="1" applyFill="1" applyBorder="1" applyAlignment="1" applyProtection="1">
      <alignment horizontal="center" vertical="center" wrapText="1"/>
      <protection hidden="1"/>
    </xf>
    <xf numFmtId="0" fontId="6" fillId="0" borderId="0" xfId="8" applyFont="1" applyFill="1" applyBorder="1" applyAlignment="1" applyProtection="1">
      <alignment horizontal="center" vertical="center" wrapText="1"/>
      <protection hidden="1"/>
    </xf>
    <xf numFmtId="167" fontId="18" fillId="20" borderId="17" xfId="12" applyNumberFormat="1" applyFont="1" applyFill="1" applyBorder="1" applyAlignment="1" applyProtection="1">
      <alignment horizontal="center" vertical="center"/>
      <protection hidden="1"/>
    </xf>
    <xf numFmtId="0" fontId="33" fillId="10" borderId="0" xfId="0" applyFont="1" applyFill="1" applyAlignment="1" applyProtection="1">
      <alignment vertical="center" wrapText="1"/>
      <protection hidden="1"/>
    </xf>
    <xf numFmtId="0" fontId="33" fillId="10" borderId="0" xfId="0" applyFont="1" applyFill="1" applyAlignment="1" applyProtection="1">
      <alignment vertical="center"/>
      <protection hidden="1"/>
    </xf>
    <xf numFmtId="0" fontId="0" fillId="24" borderId="0" xfId="0" applyFont="1" applyFill="1" applyAlignment="1" applyProtection="1">
      <alignment vertical="center"/>
      <protection hidden="1"/>
    </xf>
    <xf numFmtId="0" fontId="34" fillId="10" borderId="0" xfId="0" applyFont="1" applyFill="1" applyAlignment="1" applyProtection="1">
      <alignment vertical="center" wrapText="1"/>
      <protection hidden="1"/>
    </xf>
    <xf numFmtId="0" fontId="0" fillId="10" borderId="0" xfId="0" applyFill="1" applyBorder="1" applyAlignment="1" applyProtection="1">
      <alignment vertical="center"/>
      <protection hidden="1"/>
    </xf>
    <xf numFmtId="0" fontId="19" fillId="10" borderId="0" xfId="0" applyFont="1" applyFill="1" applyAlignment="1" applyProtection="1">
      <alignment horizontal="right" vertical="center"/>
      <protection hidden="1"/>
    </xf>
    <xf numFmtId="0" fontId="18" fillId="10" borderId="0" xfId="0" applyFont="1" applyFill="1" applyAlignment="1" applyProtection="1">
      <alignment vertical="center" wrapText="1"/>
      <protection hidden="1"/>
    </xf>
    <xf numFmtId="0" fontId="19" fillId="10" borderId="0" xfId="0" applyFont="1" applyFill="1" applyAlignment="1" applyProtection="1">
      <alignment horizontal="right" vertical="center" wrapText="1"/>
      <protection hidden="1"/>
    </xf>
    <xf numFmtId="0" fontId="0" fillId="24" borderId="0" xfId="0" applyFont="1" applyFill="1" applyAlignment="1" applyProtection="1">
      <alignment horizontal="left" vertical="center" wrapText="1"/>
      <protection hidden="1"/>
    </xf>
    <xf numFmtId="14" fontId="18" fillId="19" borderId="3" xfId="12" applyNumberFormat="1" applyFont="1" applyFill="1" applyBorder="1" applyAlignment="1" applyProtection="1">
      <alignment horizontal="right" vertical="center" indent="1"/>
      <protection locked="0"/>
    </xf>
    <xf numFmtId="14" fontId="18" fillId="14" borderId="3" xfId="0" applyNumberFormat="1" applyFont="1" applyFill="1" applyBorder="1" applyAlignment="1" applyProtection="1">
      <alignment horizontal="right" vertical="center" wrapText="1" indent="1"/>
      <protection locked="0"/>
    </xf>
    <xf numFmtId="0" fontId="18" fillId="19" borderId="3" xfId="12" applyNumberFormat="1" applyFont="1" applyFill="1" applyBorder="1" applyAlignment="1" applyProtection="1">
      <alignment horizontal="right" vertical="center" indent="1"/>
      <protection locked="0"/>
    </xf>
    <xf numFmtId="167" fontId="18" fillId="20" borderId="3" xfId="12" applyNumberFormat="1" applyFont="1" applyFill="1" applyBorder="1" applyAlignment="1" applyProtection="1">
      <alignment horizontal="center" vertical="center"/>
      <protection hidden="1"/>
    </xf>
    <xf numFmtId="0" fontId="19" fillId="0" borderId="15" xfId="0" applyFont="1" applyFill="1" applyBorder="1" applyAlignment="1" applyProtection="1">
      <alignment horizontal="center"/>
      <protection hidden="1"/>
    </xf>
    <xf numFmtId="0" fontId="18" fillId="10" borderId="13" xfId="0" applyFont="1" applyFill="1" applyBorder="1" applyAlignment="1" applyProtection="1">
      <alignment horizontal="center"/>
      <protection hidden="1"/>
    </xf>
    <xf numFmtId="0" fontId="18" fillId="10" borderId="16" xfId="0" applyFont="1" applyFill="1" applyBorder="1" applyAlignment="1" applyProtection="1">
      <alignment horizontal="center"/>
      <protection hidden="1"/>
    </xf>
    <xf numFmtId="0" fontId="7" fillId="10" borderId="0" xfId="8" applyFont="1" applyFill="1" applyBorder="1" applyAlignment="1" applyProtection="1">
      <alignment vertical="center"/>
      <protection hidden="1"/>
    </xf>
    <xf numFmtId="0" fontId="11" fillId="10" borderId="0" xfId="8" applyFont="1" applyFill="1" applyBorder="1" applyAlignment="1" applyProtection="1">
      <alignment vertical="center" wrapText="1"/>
      <protection hidden="1"/>
    </xf>
    <xf numFmtId="0" fontId="6" fillId="10" borderId="0" xfId="8" applyFont="1" applyFill="1" applyBorder="1" applyAlignment="1" applyProtection="1">
      <alignment vertical="center" wrapText="1"/>
      <protection hidden="1"/>
    </xf>
    <xf numFmtId="0" fontId="7" fillId="10" borderId="0" xfId="8" applyFont="1" applyFill="1" applyBorder="1" applyAlignment="1" applyProtection="1">
      <alignment horizontal="justify" vertical="center" wrapText="1"/>
      <protection hidden="1"/>
    </xf>
    <xf numFmtId="0" fontId="7" fillId="16" borderId="0" xfId="8" applyFont="1" applyFill="1" applyBorder="1" applyAlignment="1" applyProtection="1">
      <alignment vertical="center"/>
      <protection hidden="1"/>
    </xf>
    <xf numFmtId="0" fontId="7" fillId="16" borderId="0" xfId="8" applyFont="1" applyFill="1" applyBorder="1" applyAlignment="1" applyProtection="1">
      <alignment horizontal="center" vertical="center"/>
      <protection hidden="1"/>
    </xf>
    <xf numFmtId="0" fontId="0" fillId="16" borderId="0" xfId="8" applyFont="1" applyFill="1" applyBorder="1" applyAlignment="1" applyProtection="1">
      <alignment vertical="center"/>
      <protection hidden="1"/>
    </xf>
    <xf numFmtId="0" fontId="6" fillId="10" borderId="0" xfId="8" applyFont="1" applyFill="1" applyAlignment="1" applyProtection="1">
      <alignment vertical="center" wrapText="1"/>
      <protection hidden="1"/>
    </xf>
    <xf numFmtId="0" fontId="6" fillId="16" borderId="0" xfId="8" applyFont="1" applyFill="1" applyAlignment="1" applyProtection="1">
      <alignment vertical="center" wrapText="1"/>
      <protection hidden="1"/>
    </xf>
    <xf numFmtId="0" fontId="6" fillId="16" borderId="0" xfId="8" applyFont="1" applyFill="1" applyBorder="1" applyAlignment="1" applyProtection="1">
      <alignment vertical="center" wrapText="1"/>
      <protection hidden="1"/>
    </xf>
    <xf numFmtId="0" fontId="11" fillId="16" borderId="0" xfId="8" applyFont="1" applyFill="1" applyAlignment="1" applyProtection="1">
      <alignment vertical="center" wrapText="1"/>
      <protection hidden="1"/>
    </xf>
    <xf numFmtId="0" fontId="11" fillId="10" borderId="0" xfId="8" applyFont="1" applyFill="1" applyAlignment="1" applyProtection="1">
      <alignment vertical="center" wrapText="1"/>
      <protection hidden="1"/>
    </xf>
    <xf numFmtId="0" fontId="6" fillId="16" borderId="0" xfId="8" applyFont="1" applyFill="1" applyAlignment="1" applyProtection="1">
      <alignment horizontal="center" vertical="center" wrapText="1"/>
      <protection hidden="1"/>
    </xf>
    <xf numFmtId="0" fontId="7" fillId="10" borderId="0" xfId="8" applyFont="1" applyFill="1" applyAlignment="1" applyProtection="1">
      <alignment vertical="center"/>
      <protection hidden="1"/>
    </xf>
    <xf numFmtId="0" fontId="7" fillId="10" borderId="0" xfId="8" applyFont="1" applyFill="1" applyAlignment="1" applyProtection="1">
      <alignment horizontal="left" vertical="center"/>
      <protection hidden="1"/>
    </xf>
    <xf numFmtId="0" fontId="6" fillId="10" borderId="0" xfId="8" applyFont="1" applyFill="1" applyBorder="1" applyAlignment="1" applyProtection="1">
      <alignment horizontal="center" vertical="center" wrapText="1"/>
      <protection hidden="1"/>
    </xf>
    <xf numFmtId="0" fontId="11" fillId="16" borderId="7" xfId="8" applyFont="1" applyFill="1" applyBorder="1" applyAlignment="1" applyProtection="1">
      <alignment vertical="center" wrapText="1"/>
      <protection hidden="1"/>
    </xf>
    <xf numFmtId="0" fontId="11" fillId="16" borderId="8" xfId="8" applyFont="1" applyFill="1" applyBorder="1" applyAlignment="1" applyProtection="1">
      <alignment vertical="center" wrapText="1"/>
      <protection hidden="1"/>
    </xf>
    <xf numFmtId="0" fontId="7" fillId="16" borderId="9" xfId="8" applyFont="1" applyFill="1" applyBorder="1" applyAlignment="1" applyProtection="1">
      <alignment horizontal="center" vertical="center"/>
      <protection hidden="1"/>
    </xf>
    <xf numFmtId="0" fontId="6" fillId="16" borderId="7" xfId="8" applyFont="1" applyFill="1" applyBorder="1" applyAlignment="1" applyProtection="1">
      <alignment vertical="center" wrapText="1"/>
      <protection hidden="1"/>
    </xf>
    <xf numFmtId="0" fontId="6" fillId="16" borderId="8" xfId="8" applyFont="1" applyFill="1" applyBorder="1" applyAlignment="1" applyProtection="1">
      <alignment vertical="center" wrapText="1"/>
      <protection hidden="1"/>
    </xf>
    <xf numFmtId="0" fontId="6" fillId="16" borderId="7" xfId="8" applyFont="1" applyFill="1" applyBorder="1" applyAlignment="1" applyProtection="1">
      <alignment horizontal="center" vertical="center"/>
      <protection hidden="1"/>
    </xf>
    <xf numFmtId="0" fontId="7" fillId="10" borderId="8" xfId="8" applyFont="1" applyFill="1" applyBorder="1" applyAlignment="1" applyProtection="1">
      <alignment horizontal="center" vertical="center"/>
      <protection hidden="1"/>
    </xf>
    <xf numFmtId="0" fontId="7" fillId="16" borderId="7" xfId="8" applyFont="1" applyFill="1" applyBorder="1" applyAlignment="1" applyProtection="1">
      <alignment horizontal="center" vertical="center"/>
      <protection hidden="1"/>
    </xf>
    <xf numFmtId="0" fontId="6" fillId="16" borderId="7" xfId="8" applyFont="1" applyFill="1" applyBorder="1" applyAlignment="1" applyProtection="1">
      <alignment horizontal="center" vertical="center" wrapText="1"/>
      <protection hidden="1"/>
    </xf>
    <xf numFmtId="0" fontId="7" fillId="10" borderId="2" xfId="8" applyFont="1" applyFill="1" applyBorder="1" applyAlignment="1" applyProtection="1">
      <alignment horizontal="left" vertical="center" wrapText="1"/>
      <protection hidden="1"/>
    </xf>
    <xf numFmtId="0" fontId="7" fillId="10" borderId="10" xfId="8" applyFont="1" applyFill="1" applyBorder="1" applyAlignment="1" applyProtection="1">
      <alignment horizontal="left" vertical="center" wrapText="1"/>
      <protection hidden="1"/>
    </xf>
    <xf numFmtId="0" fontId="44" fillId="10" borderId="2" xfId="8" applyFont="1" applyFill="1" applyBorder="1" applyAlignment="1" applyProtection="1">
      <alignment horizontal="left" vertical="center" wrapText="1"/>
      <protection hidden="1"/>
    </xf>
    <xf numFmtId="0" fontId="44" fillId="10" borderId="10" xfId="8" applyFont="1" applyFill="1" applyBorder="1" applyAlignment="1" applyProtection="1">
      <alignment horizontal="left" vertical="center" wrapText="1"/>
      <protection hidden="1"/>
    </xf>
    <xf numFmtId="0" fontId="7" fillId="16" borderId="19" xfId="8" applyFont="1" applyFill="1" applyBorder="1" applyAlignment="1" applyProtection="1">
      <alignment horizontal="center" vertical="center"/>
      <protection hidden="1"/>
    </xf>
    <xf numFmtId="0" fontId="32" fillId="12" borderId="4" xfId="0" applyFont="1" applyFill="1" applyBorder="1" applyAlignment="1" applyProtection="1">
      <alignment horizontal="left" vertical="center" wrapText="1"/>
      <protection hidden="1"/>
    </xf>
    <xf numFmtId="0" fontId="32" fillId="12" borderId="5" xfId="0" applyFont="1" applyFill="1" applyBorder="1" applyAlignment="1" applyProtection="1">
      <alignment horizontal="left" vertical="center"/>
      <protection hidden="1"/>
    </xf>
    <xf numFmtId="0" fontId="32" fillId="12" borderId="6" xfId="0" applyFont="1" applyFill="1" applyBorder="1" applyAlignment="1" applyProtection="1">
      <alignment horizontal="left" vertical="center"/>
      <protection hidden="1"/>
    </xf>
    <xf numFmtId="0" fontId="0" fillId="10" borderId="7" xfId="0" applyFont="1" applyFill="1" applyBorder="1" applyAlignment="1" applyProtection="1">
      <alignment vertical="center" wrapText="1"/>
      <protection hidden="1"/>
    </xf>
    <xf numFmtId="0" fontId="0" fillId="10" borderId="8" xfId="0" applyFill="1" applyBorder="1" applyAlignment="1" applyProtection="1">
      <alignment vertical="center"/>
      <protection hidden="1"/>
    </xf>
    <xf numFmtId="0" fontId="0" fillId="10" borderId="9" xfId="0" applyFont="1" applyFill="1" applyBorder="1" applyAlignment="1" applyProtection="1">
      <alignment vertical="center" wrapText="1"/>
      <protection hidden="1"/>
    </xf>
    <xf numFmtId="0" fontId="0" fillId="10" borderId="2" xfId="0" applyFill="1" applyBorder="1" applyAlignment="1" applyProtection="1">
      <alignment vertical="center"/>
      <protection hidden="1"/>
    </xf>
    <xf numFmtId="0" fontId="0" fillId="10" borderId="10" xfId="0" applyFill="1" applyBorder="1" applyAlignment="1" applyProtection="1">
      <alignment vertical="center"/>
      <protection hidden="1"/>
    </xf>
    <xf numFmtId="0" fontId="11" fillId="4" borderId="7" xfId="8" applyFont="1" applyFill="1" applyBorder="1" applyAlignment="1" applyProtection="1">
      <alignment vertical="center" wrapText="1"/>
      <protection hidden="1"/>
    </xf>
    <xf numFmtId="0" fontId="7" fillId="4" borderId="9" xfId="8" applyFont="1" applyFill="1" applyBorder="1" applyAlignment="1" applyProtection="1">
      <alignment horizontal="center" vertical="center"/>
      <protection hidden="1"/>
    </xf>
    <xf numFmtId="0" fontId="4" fillId="4" borderId="0" xfId="8" applyFont="1" applyFill="1" applyBorder="1" applyAlignment="1" applyProtection="1">
      <alignment vertical="center" wrapText="1"/>
      <protection hidden="1"/>
    </xf>
    <xf numFmtId="14" fontId="6" fillId="4" borderId="0" xfId="8" applyNumberFormat="1" applyFont="1" applyFill="1" applyBorder="1" applyAlignment="1" applyProtection="1">
      <alignment horizontal="center" vertical="center"/>
      <protection hidden="1"/>
    </xf>
    <xf numFmtId="10" fontId="6" fillId="4" borderId="0" xfId="10" applyNumberFormat="1" applyFont="1" applyFill="1" applyBorder="1" applyAlignment="1" applyProtection="1">
      <alignment horizontal="center" vertical="center" wrapText="1"/>
      <protection hidden="1"/>
    </xf>
    <xf numFmtId="0" fontId="0" fillId="4" borderId="22" xfId="8" applyFont="1" applyFill="1" applyBorder="1" applyAlignment="1" applyProtection="1">
      <protection hidden="1"/>
    </xf>
    <xf numFmtId="0" fontId="7" fillId="4" borderId="0" xfId="8" applyFont="1" applyFill="1" applyBorder="1" applyAlignment="1" applyProtection="1">
      <protection hidden="1"/>
    </xf>
    <xf numFmtId="0" fontId="41" fillId="4" borderId="0" xfId="8" applyFont="1" applyFill="1" applyBorder="1" applyAlignment="1" applyProtection="1">
      <alignment horizontal="left" vertical="center" wrapText="1"/>
      <protection hidden="1"/>
    </xf>
    <xf numFmtId="0" fontId="41" fillId="4" borderId="0" xfId="8" applyFont="1" applyFill="1" applyBorder="1" applyAlignment="1" applyProtection="1">
      <alignment vertical="top" wrapText="1"/>
      <protection hidden="1"/>
    </xf>
    <xf numFmtId="0" fontId="41" fillId="4" borderId="0" xfId="8" applyFont="1" applyFill="1" applyBorder="1" applyAlignment="1" applyProtection="1">
      <alignment horizontal="left" vertical="top" wrapText="1"/>
      <protection hidden="1"/>
    </xf>
    <xf numFmtId="0" fontId="41" fillId="4" borderId="0" xfId="8" applyFont="1" applyFill="1" applyBorder="1" applyAlignment="1" applyProtection="1">
      <protection hidden="1"/>
    </xf>
    <xf numFmtId="0" fontId="0" fillId="4" borderId="23" xfId="8" applyFont="1" applyFill="1" applyBorder="1" applyAlignment="1" applyProtection="1">
      <protection hidden="1"/>
    </xf>
    <xf numFmtId="0" fontId="6" fillId="4" borderId="21" xfId="8" applyFont="1" applyFill="1" applyBorder="1" applyAlignment="1" applyProtection="1">
      <alignment horizontal="left" vertical="center" wrapText="1"/>
      <protection hidden="1"/>
    </xf>
    <xf numFmtId="14" fontId="6" fillId="4" borderId="0" xfId="8" applyNumberFormat="1" applyFont="1" applyFill="1" applyBorder="1" applyAlignment="1" applyProtection="1">
      <alignment horizontal="center" vertical="center" wrapText="1"/>
      <protection hidden="1"/>
    </xf>
    <xf numFmtId="0" fontId="0" fillId="4" borderId="20" xfId="8" applyFont="1" applyFill="1" applyBorder="1" applyAlignment="1" applyProtection="1">
      <protection hidden="1"/>
    </xf>
    <xf numFmtId="0" fontId="6" fillId="4" borderId="5" xfId="8" applyFont="1" applyFill="1" applyBorder="1" applyAlignment="1" applyProtection="1">
      <alignment vertical="center" wrapText="1"/>
      <protection hidden="1"/>
    </xf>
    <xf numFmtId="0" fontId="0" fillId="4" borderId="6" xfId="8" applyFont="1" applyFill="1" applyBorder="1" applyAlignment="1" applyProtection="1">
      <protection hidden="1"/>
    </xf>
    <xf numFmtId="0" fontId="0" fillId="4" borderId="8" xfId="8" applyFont="1" applyFill="1" applyBorder="1" applyAlignment="1" applyProtection="1">
      <protection hidden="1"/>
    </xf>
    <xf numFmtId="0" fontId="6" fillId="4" borderId="7" xfId="8" applyFont="1" applyFill="1" applyBorder="1" applyAlignment="1" applyProtection="1">
      <alignment horizontal="center" vertical="center" wrapText="1"/>
      <protection hidden="1"/>
    </xf>
    <xf numFmtId="0" fontId="0" fillId="4" borderId="7" xfId="8" applyFont="1" applyFill="1" applyBorder="1" applyAlignment="1" applyProtection="1">
      <protection hidden="1"/>
    </xf>
    <xf numFmtId="165" fontId="0" fillId="4" borderId="8" xfId="8" applyNumberFormat="1" applyFont="1" applyFill="1" applyBorder="1" applyAlignment="1" applyProtection="1">
      <protection hidden="1"/>
    </xf>
    <xf numFmtId="0" fontId="0" fillId="4" borderId="9" xfId="8" applyFont="1" applyFill="1" applyBorder="1" applyAlignment="1" applyProtection="1">
      <protection hidden="1"/>
    </xf>
    <xf numFmtId="0" fontId="7" fillId="4" borderId="2" xfId="8" applyFont="1" applyFill="1" applyBorder="1" applyAlignment="1" applyProtection="1">
      <protection hidden="1"/>
    </xf>
    <xf numFmtId="0" fontId="0" fillId="4" borderId="2" xfId="8" applyFont="1" applyFill="1" applyBorder="1" applyAlignment="1" applyProtection="1">
      <protection hidden="1"/>
    </xf>
    <xf numFmtId="0" fontId="0" fillId="4" borderId="10" xfId="8" applyFont="1" applyFill="1" applyBorder="1" applyAlignment="1" applyProtection="1">
      <protection hidden="1"/>
    </xf>
    <xf numFmtId="0" fontId="7" fillId="4" borderId="26" xfId="8" applyFont="1" applyFill="1" applyBorder="1" applyAlignment="1" applyProtection="1">
      <protection hidden="1"/>
    </xf>
    <xf numFmtId="0" fontId="13" fillId="26" borderId="0" xfId="8" applyFont="1" applyFill="1" applyBorder="1" applyAlignment="1" applyProtection="1">
      <protection hidden="1"/>
    </xf>
    <xf numFmtId="0" fontId="0" fillId="16" borderId="0" xfId="8" applyFont="1" applyFill="1" applyAlignment="1" applyProtection="1">
      <protection hidden="1"/>
    </xf>
    <xf numFmtId="0" fontId="0" fillId="10" borderId="0" xfId="0" applyFill="1" applyProtection="1">
      <protection hidden="1"/>
    </xf>
    <xf numFmtId="0" fontId="18" fillId="19" borderId="3" xfId="12" applyNumberFormat="1" applyFont="1" applyFill="1" applyBorder="1" applyAlignment="1" applyProtection="1">
      <alignment horizontal="left" vertical="center" indent="1"/>
      <protection locked="0"/>
    </xf>
    <xf numFmtId="3" fontId="7" fillId="22" borderId="13" xfId="8" applyNumberFormat="1" applyFont="1" applyFill="1" applyBorder="1" applyAlignment="1" applyProtection="1">
      <alignment horizontal="right" vertical="center" wrapText="1" indent="1"/>
      <protection locked="0"/>
    </xf>
    <xf numFmtId="3" fontId="7" fillId="22" borderId="16" xfId="8" applyNumberFormat="1" applyFont="1" applyFill="1" applyBorder="1" applyAlignment="1" applyProtection="1">
      <alignment horizontal="right" vertical="center" wrapText="1" indent="1"/>
      <protection locked="0"/>
    </xf>
    <xf numFmtId="3" fontId="19" fillId="20" borderId="15" xfId="12" applyNumberFormat="1" applyFont="1" applyFill="1" applyBorder="1" applyAlignment="1" applyProtection="1">
      <alignment horizontal="right" vertical="center" indent="1"/>
      <protection hidden="1"/>
    </xf>
    <xf numFmtId="0" fontId="7" fillId="17" borderId="0" xfId="8" applyFont="1" applyFill="1" applyBorder="1" applyAlignment="1" applyProtection="1">
      <alignment horizontal="left" vertical="center" wrapText="1" indent="1"/>
      <protection locked="0"/>
    </xf>
    <xf numFmtId="0" fontId="7" fillId="17" borderId="14" xfId="8" applyFont="1" applyFill="1" applyBorder="1" applyAlignment="1" applyProtection="1">
      <alignment horizontal="left" vertical="center" wrapText="1" indent="1"/>
      <protection locked="0"/>
    </xf>
    <xf numFmtId="3" fontId="7" fillId="23" borderId="1" xfId="7" applyNumberFormat="1" applyFont="1" applyFill="1" applyBorder="1" applyAlignment="1" applyProtection="1">
      <alignment horizontal="left" vertical="center" indent="1"/>
      <protection hidden="1"/>
    </xf>
    <xf numFmtId="3" fontId="7" fillId="25" borderId="1" xfId="8" applyNumberFormat="1" applyFont="1" applyFill="1" applyBorder="1" applyAlignment="1" applyProtection="1">
      <alignment horizontal="left" vertical="center" wrapText="1" indent="1"/>
      <protection locked="0"/>
    </xf>
    <xf numFmtId="3" fontId="7" fillId="25" borderId="1" xfId="7" applyNumberFormat="1" applyFont="1" applyFill="1" applyBorder="1" applyAlignment="1" applyProtection="1">
      <alignment horizontal="left" vertical="center" indent="1"/>
      <protection locked="0"/>
    </xf>
    <xf numFmtId="0" fontId="7" fillId="18" borderId="3" xfId="8" applyFont="1" applyFill="1" applyBorder="1" applyAlignment="1" applyProtection="1">
      <alignment horizontal="center" vertical="center" wrapText="1"/>
      <protection locked="0"/>
    </xf>
    <xf numFmtId="0" fontId="7" fillId="17" borderId="3" xfId="8" applyFont="1" applyFill="1" applyBorder="1" applyAlignment="1" applyProtection="1">
      <alignment horizontal="center" vertical="center" wrapText="1"/>
      <protection locked="0"/>
    </xf>
    <xf numFmtId="3" fontId="0" fillId="19" borderId="3" xfId="12" applyNumberFormat="1" applyFont="1" applyFill="1" applyBorder="1" applyAlignment="1" applyProtection="1">
      <alignment horizontal="center" vertical="center"/>
      <protection locked="0"/>
    </xf>
    <xf numFmtId="170" fontId="7" fillId="22" borderId="1" xfId="7" applyNumberFormat="1" applyFont="1" applyFill="1" applyBorder="1" applyAlignment="1" applyProtection="1">
      <alignment horizontal="right" vertical="center" indent="1"/>
      <protection locked="0"/>
    </xf>
    <xf numFmtId="170" fontId="6" fillId="4" borderId="0" xfId="8" applyNumberFormat="1" applyFont="1" applyFill="1" applyBorder="1" applyAlignment="1" applyProtection="1">
      <alignment horizontal="right" vertical="center" wrapText="1" indent="1"/>
      <protection hidden="1"/>
    </xf>
    <xf numFmtId="170" fontId="0" fillId="4" borderId="0" xfId="8" applyNumberFormat="1" applyFont="1" applyFill="1" applyBorder="1" applyAlignment="1" applyProtection="1">
      <alignment horizontal="right" vertical="center" indent="1"/>
      <protection hidden="1"/>
    </xf>
    <xf numFmtId="170" fontId="7" fillId="23" borderId="1" xfId="7" applyNumberFormat="1" applyFont="1" applyFill="1" applyBorder="1" applyAlignment="1" applyProtection="1">
      <alignment horizontal="right" vertical="center" indent="1"/>
      <protection hidden="1"/>
    </xf>
    <xf numFmtId="170" fontId="7" fillId="4" borderId="0" xfId="7" applyNumberFormat="1" applyFont="1" applyFill="1" applyBorder="1" applyAlignment="1" applyProtection="1">
      <alignment horizontal="right" vertical="center" indent="1"/>
      <protection hidden="1"/>
    </xf>
    <xf numFmtId="170" fontId="0" fillId="4" borderId="0" xfId="8" applyNumberFormat="1" applyFont="1" applyFill="1" applyBorder="1" applyAlignment="1" applyProtection="1">
      <alignment horizontal="right" indent="1"/>
      <protection hidden="1"/>
    </xf>
    <xf numFmtId="170" fontId="0" fillId="4" borderId="0" xfId="10" applyNumberFormat="1" applyFont="1" applyFill="1" applyBorder="1" applyAlignment="1" applyProtection="1">
      <alignment horizontal="right" indent="1"/>
      <protection hidden="1"/>
    </xf>
    <xf numFmtId="0" fontId="7" fillId="4" borderId="0" xfId="8" applyFont="1" applyFill="1" applyAlignment="1" applyProtection="1">
      <alignment horizontal="left" vertical="center" wrapText="1"/>
      <protection hidden="1"/>
    </xf>
    <xf numFmtId="0" fontId="6" fillId="4" borderId="28" xfId="8" applyFont="1" applyFill="1" applyBorder="1" applyAlignment="1" applyProtection="1">
      <alignment vertical="center" wrapText="1"/>
      <protection hidden="1"/>
    </xf>
    <xf numFmtId="0" fontId="6" fillId="4" borderId="29" xfId="8" applyFont="1" applyFill="1" applyBorder="1" applyAlignment="1" applyProtection="1">
      <alignment vertical="center" wrapText="1"/>
      <protection hidden="1"/>
    </xf>
    <xf numFmtId="0" fontId="15" fillId="10" borderId="0" xfId="11" applyFill="1" applyAlignment="1" applyProtection="1">
      <alignment vertical="center" wrapText="1"/>
      <protection hidden="1"/>
    </xf>
    <xf numFmtId="0" fontId="15" fillId="0" borderId="0" xfId="11" applyFill="1" applyAlignment="1" applyProtection="1">
      <alignment vertical="center" wrapText="1"/>
      <protection hidden="1"/>
    </xf>
    <xf numFmtId="0" fontId="47" fillId="0" borderId="0" xfId="11" applyFont="1" applyFill="1" applyAlignment="1" applyProtection="1">
      <alignment vertical="center" wrapText="1"/>
      <protection hidden="1"/>
    </xf>
    <xf numFmtId="0" fontId="14" fillId="7" borderId="0" xfId="11" applyFont="1" applyFill="1" applyAlignment="1" applyProtection="1">
      <alignment horizontal="left" vertical="center" wrapText="1"/>
      <protection hidden="1"/>
    </xf>
    <xf numFmtId="0" fontId="14" fillId="0" borderId="0" xfId="11" applyFont="1" applyFill="1" applyAlignment="1" applyProtection="1">
      <alignment horizontal="left" vertical="center" wrapText="1"/>
      <protection hidden="1"/>
    </xf>
    <xf numFmtId="0" fontId="18" fillId="10" borderId="0" xfId="11" applyFont="1" applyFill="1" applyBorder="1" applyAlignment="1" applyProtection="1">
      <alignment horizontal="left" vertical="center" wrapText="1"/>
      <protection hidden="1"/>
    </xf>
    <xf numFmtId="0" fontId="25" fillId="10" borderId="0" xfId="11" applyFont="1" applyFill="1" applyBorder="1" applyAlignment="1" applyProtection="1">
      <alignment horizontal="left" vertical="center" wrapText="1"/>
      <protection hidden="1"/>
    </xf>
    <xf numFmtId="0" fontId="27" fillId="10" borderId="0" xfId="11" applyFont="1" applyFill="1" applyBorder="1" applyAlignment="1" applyProtection="1">
      <alignment horizontal="left" vertical="center" wrapText="1"/>
      <protection hidden="1"/>
    </xf>
    <xf numFmtId="0" fontId="14" fillId="10" borderId="0" xfId="11" applyFont="1" applyFill="1" applyAlignment="1" applyProtection="1">
      <alignment horizontal="center" vertical="center" wrapText="1"/>
      <protection hidden="1"/>
    </xf>
    <xf numFmtId="0" fontId="15" fillId="0" borderId="0" xfId="11" applyFill="1" applyAlignment="1" applyProtection="1">
      <alignment horizontal="center" vertical="center"/>
      <protection hidden="1"/>
    </xf>
    <xf numFmtId="0" fontId="15" fillId="7" borderId="0" xfId="11" applyFill="1" applyAlignment="1" applyProtection="1">
      <alignment horizontal="center" vertical="center"/>
      <protection hidden="1"/>
    </xf>
    <xf numFmtId="0" fontId="6" fillId="0" borderId="31" xfId="8" applyFont="1" applyFill="1" applyBorder="1" applyAlignment="1" applyProtection="1">
      <alignment horizontal="center" vertical="center"/>
      <protection hidden="1"/>
    </xf>
    <xf numFmtId="0" fontId="0" fillId="0" borderId="0" xfId="0" applyFill="1" applyBorder="1" applyProtection="1">
      <protection hidden="1"/>
    </xf>
    <xf numFmtId="0" fontId="30" fillId="0" borderId="0" xfId="0" applyFont="1" applyFill="1" applyAlignment="1" applyProtection="1">
      <alignment vertical="center"/>
      <protection hidden="1"/>
    </xf>
    <xf numFmtId="14" fontId="18" fillId="20" borderId="3" xfId="12" applyNumberFormat="1" applyFont="1" applyFill="1" applyBorder="1" applyAlignment="1" applyProtection="1">
      <alignment horizontal="center" vertical="center"/>
      <protection hidden="1"/>
    </xf>
    <xf numFmtId="0" fontId="49" fillId="10" borderId="0" xfId="0" applyFont="1" applyFill="1" applyBorder="1" applyAlignment="1" applyProtection="1">
      <alignment horizontal="left" vertical="center"/>
      <protection hidden="1"/>
    </xf>
    <xf numFmtId="0" fontId="32" fillId="10" borderId="0" xfId="0" applyFont="1" applyFill="1" applyAlignment="1" applyProtection="1">
      <alignment horizontal="center" vertical="center"/>
      <protection hidden="1"/>
    </xf>
    <xf numFmtId="0" fontId="0" fillId="10" borderId="0" xfId="0" applyFill="1" applyAlignment="1" applyProtection="1">
      <alignment horizontal="left" vertical="center"/>
      <protection hidden="1"/>
    </xf>
    <xf numFmtId="0" fontId="0" fillId="10" borderId="0" xfId="0" applyFill="1" applyAlignment="1" applyProtection="1">
      <alignment vertical="center"/>
      <protection hidden="1"/>
    </xf>
    <xf numFmtId="0" fontId="0" fillId="10" borderId="0" xfId="0" applyFill="1" applyAlignment="1" applyProtection="1">
      <alignment horizontal="left" vertical="center" indent="1"/>
      <protection hidden="1"/>
    </xf>
    <xf numFmtId="0" fontId="1" fillId="10" borderId="0" xfId="0" applyFont="1" applyFill="1" applyAlignment="1" applyProtection="1">
      <alignment horizontal="center" vertical="center"/>
      <protection hidden="1"/>
    </xf>
    <xf numFmtId="0" fontId="1" fillId="10" borderId="0" xfId="0" applyFont="1" applyFill="1" applyAlignment="1" applyProtection="1">
      <alignment horizontal="left" vertical="center" wrapText="1" indent="1"/>
      <protection hidden="1"/>
    </xf>
    <xf numFmtId="0" fontId="32" fillId="10" borderId="0" xfId="0" applyFont="1" applyFill="1" applyAlignment="1" applyProtection="1">
      <alignment vertical="center"/>
      <protection hidden="1"/>
    </xf>
    <xf numFmtId="0" fontId="32" fillId="10" borderId="0" xfId="0" applyFont="1" applyFill="1" applyAlignment="1" applyProtection="1">
      <alignment vertical="center" wrapText="1"/>
      <protection hidden="1"/>
    </xf>
    <xf numFmtId="0" fontId="34" fillId="10" borderId="0" xfId="0" applyFont="1" applyFill="1" applyAlignment="1" applyProtection="1">
      <alignment vertical="center"/>
      <protection hidden="1"/>
    </xf>
    <xf numFmtId="0" fontId="14" fillId="10" borderId="0" xfId="0" applyFont="1" applyFill="1" applyBorder="1" applyAlignment="1" applyProtection="1">
      <alignment vertical="center"/>
      <protection hidden="1"/>
    </xf>
    <xf numFmtId="0" fontId="24" fillId="10" borderId="0" xfId="0" applyFont="1" applyFill="1" applyAlignment="1" applyProtection="1">
      <alignment vertical="center"/>
      <protection hidden="1"/>
    </xf>
    <xf numFmtId="3" fontId="24" fillId="10" borderId="0" xfId="0" applyNumberFormat="1" applyFont="1" applyFill="1" applyBorder="1" applyAlignment="1" applyProtection="1">
      <alignment vertical="center"/>
      <protection hidden="1"/>
    </xf>
    <xf numFmtId="0" fontId="24" fillId="10" borderId="3" xfId="0" applyFont="1" applyFill="1" applyBorder="1" applyAlignment="1" applyProtection="1">
      <alignment horizontal="center" vertical="center"/>
      <protection hidden="1"/>
    </xf>
    <xf numFmtId="0" fontId="18" fillId="10" borderId="10" xfId="0" applyFont="1" applyFill="1" applyBorder="1" applyAlignment="1" applyProtection="1">
      <alignment horizontal="left" vertical="center"/>
      <protection hidden="1"/>
    </xf>
    <xf numFmtId="0" fontId="24" fillId="0" borderId="0" xfId="0" applyFont="1" applyFill="1" applyAlignment="1" applyProtection="1">
      <alignment vertical="center"/>
      <protection hidden="1"/>
    </xf>
    <xf numFmtId="0" fontId="50" fillId="0" borderId="0" xfId="0" applyFont="1" applyFill="1" applyBorder="1" applyAlignment="1" applyProtection="1">
      <alignment vertical="center"/>
      <protection hidden="1"/>
    </xf>
    <xf numFmtId="0" fontId="0" fillId="0" borderId="0" xfId="0" applyAlignment="1" applyProtection="1">
      <alignment vertical="center" wrapText="1"/>
      <protection hidden="1"/>
    </xf>
    <xf numFmtId="0" fontId="12" fillId="4" borderId="0" xfId="8" applyFont="1" applyFill="1" applyBorder="1" applyAlignment="1" applyProtection="1">
      <alignment vertical="center"/>
      <protection hidden="1"/>
    </xf>
    <xf numFmtId="0" fontId="18" fillId="0" borderId="0" xfId="0" applyFont="1" applyFill="1" applyBorder="1" applyAlignment="1" applyProtection="1">
      <alignment vertical="center" wrapText="1"/>
      <protection hidden="1"/>
    </xf>
    <xf numFmtId="3" fontId="19" fillId="0" borderId="3" xfId="0" applyNumberFormat="1" applyFont="1" applyFill="1" applyBorder="1" applyAlignment="1" applyProtection="1">
      <alignment horizontal="center" vertical="center"/>
      <protection hidden="1"/>
    </xf>
    <xf numFmtId="0" fontId="6" fillId="10" borderId="8" xfId="8" applyFont="1" applyFill="1" applyBorder="1" applyAlignment="1" applyProtection="1">
      <alignment horizontal="left" vertical="center" wrapText="1"/>
      <protection hidden="1"/>
    </xf>
    <xf numFmtId="0" fontId="7" fillId="10" borderId="8" xfId="8" applyFont="1" applyFill="1" applyBorder="1" applyAlignment="1" applyProtection="1">
      <alignment horizontal="left" vertical="center" wrapText="1"/>
      <protection hidden="1"/>
    </xf>
    <xf numFmtId="0" fontId="6" fillId="10" borderId="6" xfId="8" applyFont="1" applyFill="1" applyBorder="1" applyAlignment="1" applyProtection="1">
      <alignment horizontal="left" vertical="center" wrapText="1"/>
      <protection hidden="1"/>
    </xf>
    <xf numFmtId="0" fontId="44" fillId="10" borderId="8" xfId="8" applyFont="1" applyFill="1" applyBorder="1" applyAlignment="1" applyProtection="1">
      <alignment horizontal="justify" vertical="center" wrapText="1"/>
      <protection hidden="1"/>
    </xf>
    <xf numFmtId="0" fontId="6" fillId="16" borderId="6" xfId="8" applyFont="1" applyFill="1" applyBorder="1" applyAlignment="1" applyProtection="1">
      <alignment horizontal="left" vertical="center" wrapText="1"/>
      <protection hidden="1"/>
    </xf>
    <xf numFmtId="0" fontId="46" fillId="10" borderId="8" xfId="15" applyFill="1" applyBorder="1" applyAlignment="1" applyProtection="1">
      <alignment horizontal="left" vertical="center" wrapText="1"/>
      <protection hidden="1"/>
    </xf>
    <xf numFmtId="0" fontId="44" fillId="10" borderId="8" xfId="8" applyFont="1" applyFill="1" applyBorder="1" applyAlignment="1" applyProtection="1">
      <alignment horizontal="left" vertical="center" wrapText="1"/>
      <protection hidden="1"/>
    </xf>
    <xf numFmtId="0" fontId="40" fillId="4" borderId="0" xfId="8" applyFont="1" applyFill="1" applyAlignment="1" applyProtection="1">
      <alignment horizontal="left" vertical="top" wrapText="1"/>
      <protection hidden="1"/>
    </xf>
    <xf numFmtId="0" fontId="24" fillId="10" borderId="0" xfId="0" applyFont="1" applyFill="1" applyBorder="1" applyAlignment="1" applyProtection="1">
      <alignment vertical="center"/>
      <protection hidden="1"/>
    </xf>
    <xf numFmtId="14" fontId="19" fillId="20" borderId="3" xfId="12" applyNumberFormat="1" applyFont="1" applyFill="1" applyBorder="1" applyAlignment="1" applyProtection="1">
      <alignment horizontal="center" vertical="center"/>
      <protection hidden="1"/>
    </xf>
    <xf numFmtId="0" fontId="24" fillId="10" borderId="32" xfId="0" applyFont="1" applyFill="1" applyBorder="1" applyAlignment="1" applyProtection="1">
      <alignment horizontal="left" vertical="center" wrapText="1"/>
      <protection hidden="1"/>
    </xf>
    <xf numFmtId="3" fontId="24" fillId="10" borderId="32" xfId="0" applyNumberFormat="1" applyFont="1" applyFill="1" applyBorder="1" applyAlignment="1" applyProtection="1">
      <alignment horizontal="left" vertical="center" wrapText="1"/>
      <protection hidden="1"/>
    </xf>
    <xf numFmtId="3" fontId="7" fillId="22" borderId="3" xfId="8" applyNumberFormat="1" applyFont="1" applyFill="1" applyBorder="1" applyAlignment="1" applyProtection="1">
      <alignment horizontal="center" vertical="center" wrapText="1"/>
      <protection locked="0"/>
    </xf>
    <xf numFmtId="0" fontId="34" fillId="10" borderId="0" xfId="0" applyFont="1" applyFill="1" applyBorder="1" applyAlignment="1" applyProtection="1">
      <alignment horizontal="center" vertical="center" wrapText="1"/>
      <protection hidden="1"/>
    </xf>
    <xf numFmtId="0" fontId="57" fillId="4" borderId="0" xfId="8" applyFont="1" applyFill="1" applyAlignment="1" applyProtection="1">
      <alignment horizontal="center" vertical="center" wrapText="1"/>
      <protection hidden="1"/>
    </xf>
    <xf numFmtId="0" fontId="57" fillId="4" borderId="0" xfId="8" applyFont="1" applyFill="1" applyAlignment="1" applyProtection="1">
      <alignment horizontal="center" vertical="center"/>
      <protection hidden="1"/>
    </xf>
    <xf numFmtId="0" fontId="21" fillId="0" borderId="0" xfId="0" applyFont="1" applyFill="1" applyBorder="1" applyAlignment="1" applyProtection="1">
      <protection hidden="1"/>
    </xf>
    <xf numFmtId="0" fontId="18" fillId="0" borderId="0" xfId="0" applyFont="1" applyBorder="1" applyAlignment="1" applyProtection="1">
      <protection hidden="1"/>
    </xf>
    <xf numFmtId="0" fontId="18" fillId="0" borderId="0" xfId="0" applyFont="1" applyFill="1" applyBorder="1" applyAlignment="1" applyProtection="1">
      <protection hidden="1"/>
    </xf>
    <xf numFmtId="167" fontId="18" fillId="0" borderId="0" xfId="12" applyNumberFormat="1" applyFont="1" applyFill="1" applyBorder="1" applyAlignment="1" applyProtection="1">
      <alignment horizontal="center" vertical="center"/>
      <protection hidden="1"/>
    </xf>
    <xf numFmtId="167" fontId="18" fillId="10" borderId="0" xfId="12" applyNumberFormat="1" applyFont="1" applyFill="1" applyBorder="1" applyAlignment="1" applyProtection="1">
      <alignment horizontal="center" vertical="center"/>
      <protection hidden="1"/>
    </xf>
    <xf numFmtId="169" fontId="18" fillId="20" borderId="3" xfId="12" applyNumberFormat="1" applyFont="1" applyFill="1" applyBorder="1" applyAlignment="1" applyProtection="1">
      <alignment horizontal="center" vertical="center"/>
      <protection hidden="1"/>
    </xf>
    <xf numFmtId="0" fontId="18" fillId="19" borderId="3" xfId="12" applyNumberFormat="1" applyFont="1" applyFill="1" applyBorder="1" applyAlignment="1" applyProtection="1">
      <alignment horizontal="center" vertical="center"/>
      <protection locked="0"/>
    </xf>
    <xf numFmtId="0" fontId="19" fillId="10" borderId="0" xfId="0" applyFont="1" applyFill="1" applyBorder="1" applyAlignment="1" applyProtection="1">
      <alignment horizontal="center"/>
      <protection hidden="1"/>
    </xf>
    <xf numFmtId="0" fontId="6" fillId="0" borderId="0" xfId="8" applyFont="1" applyFill="1" applyBorder="1" applyAlignment="1" applyProtection="1">
      <alignment vertical="center" wrapText="1"/>
      <protection hidden="1"/>
    </xf>
    <xf numFmtId="0" fontId="7" fillId="4" borderId="0" xfId="8" applyFont="1" applyFill="1" applyBorder="1" applyAlignment="1" applyProtection="1">
      <alignment vertical="center" wrapText="1"/>
      <protection hidden="1"/>
    </xf>
    <xf numFmtId="0" fontId="7" fillId="0" borderId="39" xfId="8" applyFont="1" applyFill="1" applyBorder="1" applyAlignment="1" applyProtection="1">
      <alignment horizontal="center" vertical="center" wrapText="1"/>
      <protection hidden="1"/>
    </xf>
    <xf numFmtId="0" fontId="7" fillId="0" borderId="40" xfId="8" applyFont="1" applyFill="1" applyBorder="1" applyAlignment="1" applyProtection="1">
      <alignment horizontal="center" vertical="center" wrapText="1"/>
      <protection hidden="1"/>
    </xf>
    <xf numFmtId="0" fontId="7" fillId="4" borderId="35" xfId="8" applyFont="1" applyFill="1" applyBorder="1" applyAlignment="1" applyProtection="1">
      <alignment horizontal="left" vertical="center" wrapText="1"/>
      <protection hidden="1"/>
    </xf>
    <xf numFmtId="0" fontId="7" fillId="4" borderId="36" xfId="8" applyFont="1" applyFill="1" applyBorder="1" applyAlignment="1" applyProtection="1">
      <alignment horizontal="left" vertical="center" wrapText="1"/>
      <protection hidden="1"/>
    </xf>
    <xf numFmtId="0" fontId="7" fillId="16" borderId="0" xfId="8" applyFont="1" applyFill="1" applyBorder="1" applyAlignment="1" applyProtection="1">
      <alignment horizontal="left" vertical="center"/>
      <protection hidden="1"/>
    </xf>
    <xf numFmtId="0" fontId="7" fillId="10" borderId="0" xfId="8" applyFont="1" applyFill="1" applyBorder="1" applyAlignment="1" applyProtection="1">
      <alignment horizontal="left" vertical="center"/>
      <protection hidden="1"/>
    </xf>
    <xf numFmtId="3" fontId="7" fillId="23" borderId="3" xfId="7" applyNumberFormat="1" applyFont="1" applyFill="1" applyBorder="1" applyAlignment="1" applyProtection="1">
      <alignment horizontal="left" vertical="center" indent="1"/>
      <protection hidden="1"/>
    </xf>
    <xf numFmtId="3" fontId="7" fillId="25" borderId="3" xfId="8" applyNumberFormat="1" applyFont="1" applyFill="1" applyBorder="1" applyAlignment="1" applyProtection="1">
      <alignment horizontal="left" vertical="center" wrapText="1" indent="1"/>
      <protection locked="0"/>
    </xf>
    <xf numFmtId="3" fontId="7" fillId="29" borderId="8" xfId="7" applyNumberFormat="1" applyFont="1" applyFill="1" applyBorder="1" applyAlignment="1" applyProtection="1">
      <alignment horizontal="left" vertical="center" indent="1"/>
      <protection hidden="1"/>
    </xf>
    <xf numFmtId="0" fontId="6" fillId="16" borderId="8" xfId="8" applyFont="1" applyFill="1" applyBorder="1" applyAlignment="1" applyProtection="1">
      <alignment horizontal="left" vertical="center" wrapText="1"/>
      <protection hidden="1"/>
    </xf>
    <xf numFmtId="0" fontId="6" fillId="10" borderId="8" xfId="8" applyFont="1" applyFill="1" applyBorder="1" applyAlignment="1" applyProtection="1">
      <alignment vertical="center" wrapText="1"/>
      <protection hidden="1"/>
    </xf>
    <xf numFmtId="0" fontId="0" fillId="0" borderId="0" xfId="8" applyFont="1" applyFill="1" applyBorder="1" applyAlignment="1" applyProtection="1">
      <alignment vertical="center"/>
      <protection hidden="1"/>
    </xf>
    <xf numFmtId="0" fontId="6" fillId="4" borderId="0" xfId="8" applyFont="1" applyFill="1" applyBorder="1" applyAlignment="1" applyProtection="1">
      <alignment horizontal="right" vertical="center"/>
      <protection hidden="1"/>
    </xf>
    <xf numFmtId="0" fontId="0" fillId="4" borderId="0" xfId="8" applyFont="1" applyFill="1" applyBorder="1" applyAlignment="1" applyProtection="1">
      <alignment vertical="center"/>
      <protection hidden="1"/>
    </xf>
    <xf numFmtId="0" fontId="0" fillId="4" borderId="0" xfId="8" applyFont="1" applyFill="1" applyBorder="1" applyAlignment="1" applyProtection="1">
      <alignment vertical="center" wrapText="1"/>
      <protection hidden="1"/>
    </xf>
    <xf numFmtId="0" fontId="57" fillId="4" borderId="0" xfId="8" applyFont="1" applyFill="1" applyBorder="1" applyAlignment="1" applyProtection="1">
      <alignment horizontal="center" vertical="top" wrapText="1"/>
      <protection hidden="1"/>
    </xf>
    <xf numFmtId="0" fontId="12" fillId="4" borderId="0" xfId="8" applyFont="1" applyFill="1" applyBorder="1" applyAlignment="1" applyProtection="1">
      <alignment horizontal="left" vertical="center"/>
      <protection hidden="1"/>
    </xf>
    <xf numFmtId="0" fontId="6" fillId="4" borderId="0" xfId="8" applyFont="1" applyFill="1" applyBorder="1" applyAlignment="1" applyProtection="1">
      <alignment horizontal="center" vertical="center"/>
      <protection hidden="1"/>
    </xf>
    <xf numFmtId="0" fontId="57" fillId="4" borderId="0" xfId="8" applyFont="1" applyFill="1" applyBorder="1" applyAlignment="1" applyProtection="1">
      <alignment horizontal="center" vertical="center" wrapText="1"/>
      <protection hidden="1"/>
    </xf>
    <xf numFmtId="0" fontId="6" fillId="4" borderId="0" xfId="8" applyFont="1" applyFill="1" applyBorder="1" applyAlignment="1" applyProtection="1">
      <alignment vertical="center" wrapText="1"/>
      <protection hidden="1"/>
    </xf>
    <xf numFmtId="0" fontId="57" fillId="4" borderId="0" xfId="8" applyFont="1" applyFill="1" applyBorder="1" applyAlignment="1" applyProtection="1">
      <alignment horizontal="center" vertical="top"/>
      <protection hidden="1"/>
    </xf>
    <xf numFmtId="0" fontId="7" fillId="0" borderId="0" xfId="8" applyFont="1" applyFill="1" applyBorder="1" applyAlignment="1" applyProtection="1">
      <alignment vertical="center" wrapText="1"/>
      <protection hidden="1"/>
    </xf>
    <xf numFmtId="0" fontId="6" fillId="0" borderId="0" xfId="8" applyFont="1" applyFill="1" applyBorder="1" applyAlignment="1" applyProtection="1">
      <alignment vertical="center"/>
      <protection hidden="1"/>
    </xf>
    <xf numFmtId="0" fontId="7" fillId="0" borderId="0" xfId="8" applyFont="1" applyFill="1" applyBorder="1" applyAlignment="1" applyProtection="1">
      <alignment vertical="center"/>
      <protection hidden="1"/>
    </xf>
    <xf numFmtId="0" fontId="6" fillId="16" borderId="0" xfId="8" applyFont="1" applyFill="1" applyBorder="1" applyAlignment="1" applyProtection="1">
      <alignment horizontal="center" vertical="center"/>
      <protection hidden="1"/>
    </xf>
    <xf numFmtId="0" fontId="6" fillId="16" borderId="0" xfId="8"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6" fillId="4" borderId="6" xfId="8" applyFont="1" applyFill="1" applyBorder="1" applyAlignment="1" applyProtection="1">
      <alignment horizontal="left" vertical="center" wrapText="1"/>
      <protection hidden="1"/>
    </xf>
    <xf numFmtId="0" fontId="6" fillId="4" borderId="8" xfId="8" applyFont="1" applyFill="1" applyBorder="1" applyAlignment="1" applyProtection="1">
      <alignment horizontal="left" vertical="center" wrapText="1"/>
      <protection hidden="1"/>
    </xf>
    <xf numFmtId="0" fontId="0" fillId="4" borderId="8" xfId="8" applyFont="1" applyFill="1" applyBorder="1" applyAlignment="1" applyProtection="1">
      <alignment vertical="center"/>
      <protection hidden="1"/>
    </xf>
    <xf numFmtId="0" fontId="0" fillId="4" borderId="7" xfId="8" applyFont="1" applyFill="1" applyBorder="1" applyAlignment="1" applyProtection="1">
      <alignment vertical="center"/>
      <protection hidden="1"/>
    </xf>
    <xf numFmtId="0" fontId="0" fillId="4" borderId="8" xfId="8" applyFont="1" applyFill="1" applyBorder="1" applyAlignment="1" applyProtection="1">
      <alignment vertical="center" wrapText="1"/>
      <protection hidden="1"/>
    </xf>
    <xf numFmtId="0" fontId="0" fillId="16" borderId="8" xfId="8" applyFont="1" applyFill="1" applyBorder="1" applyAlignment="1" applyProtection="1">
      <alignment vertical="center"/>
      <protection hidden="1"/>
    </xf>
    <xf numFmtId="0" fontId="6" fillId="16" borderId="9" xfId="8" applyFont="1" applyFill="1" applyBorder="1" applyAlignment="1" applyProtection="1">
      <alignment horizontal="center" vertical="center"/>
      <protection hidden="1"/>
    </xf>
    <xf numFmtId="0" fontId="7" fillId="16" borderId="2" xfId="8" applyFont="1" applyFill="1" applyBorder="1" applyAlignment="1" applyProtection="1">
      <alignment horizontal="left" vertical="center" wrapText="1"/>
      <protection hidden="1"/>
    </xf>
    <xf numFmtId="0" fontId="7" fillId="16" borderId="2" xfId="8" applyFont="1" applyFill="1" applyBorder="1" applyAlignment="1" applyProtection="1">
      <alignment vertical="center" wrapText="1"/>
      <protection hidden="1"/>
    </xf>
    <xf numFmtId="0" fontId="0" fillId="16" borderId="2" xfId="8" applyFont="1" applyFill="1" applyBorder="1" applyAlignment="1" applyProtection="1">
      <alignment vertical="center"/>
      <protection hidden="1"/>
    </xf>
    <xf numFmtId="0" fontId="0" fillId="16" borderId="10" xfId="8" applyFont="1" applyFill="1" applyBorder="1" applyAlignment="1" applyProtection="1">
      <alignment vertical="center"/>
      <protection hidden="1"/>
    </xf>
    <xf numFmtId="0" fontId="11" fillId="4" borderId="0" xfId="8" applyFont="1" applyFill="1" applyBorder="1" applyAlignment="1" applyProtection="1">
      <alignment vertical="center" wrapText="1"/>
      <protection hidden="1"/>
    </xf>
    <xf numFmtId="0" fontId="12" fillId="16" borderId="0" xfId="8" applyFont="1" applyFill="1" applyBorder="1" applyAlignment="1" applyProtection="1">
      <alignment horizontal="left" vertical="center" wrapText="1"/>
      <protection hidden="1"/>
    </xf>
    <xf numFmtId="0" fontId="7" fillId="16" borderId="0" xfId="7" applyNumberFormat="1" applyFont="1" applyFill="1" applyBorder="1" applyAlignment="1" applyProtection="1">
      <alignment horizontal="center" vertical="center" textRotation="255"/>
      <protection hidden="1"/>
    </xf>
    <xf numFmtId="168" fontId="7" fillId="16" borderId="0" xfId="8" applyNumberFormat="1" applyFont="1" applyFill="1" applyAlignment="1" applyProtection="1">
      <alignment horizontal="center" vertical="center"/>
      <protection hidden="1"/>
    </xf>
    <xf numFmtId="0" fontId="7" fillId="16" borderId="8" xfId="7" applyNumberFormat="1" applyFont="1" applyFill="1" applyBorder="1" applyAlignment="1" applyProtection="1">
      <alignment horizontal="center" vertical="center" textRotation="255"/>
      <protection hidden="1"/>
    </xf>
    <xf numFmtId="3" fontId="7" fillId="22" borderId="3" xfId="7" applyNumberFormat="1" applyFont="1" applyFill="1" applyBorder="1" applyAlignment="1" applyProtection="1">
      <alignment horizontal="center" vertical="center"/>
      <protection locked="0"/>
    </xf>
    <xf numFmtId="170" fontId="7" fillId="22" borderId="3" xfId="7" applyNumberFormat="1" applyFont="1" applyFill="1" applyBorder="1" applyAlignment="1" applyProtection="1">
      <alignment horizontal="center" vertical="center"/>
      <protection locked="0"/>
    </xf>
    <xf numFmtId="0" fontId="6" fillId="0" borderId="25" xfId="8" applyFont="1" applyFill="1" applyBorder="1" applyAlignment="1" applyProtection="1">
      <alignment horizontal="center" vertical="center"/>
      <protection hidden="1"/>
    </xf>
    <xf numFmtId="0" fontId="6" fillId="16" borderId="0" xfId="8" applyFont="1" applyFill="1" applyAlignment="1" applyProtection="1">
      <alignment horizontal="center" vertical="center"/>
      <protection hidden="1"/>
    </xf>
    <xf numFmtId="0" fontId="20" fillId="7" borderId="0" xfId="0" applyFont="1" applyFill="1" applyAlignment="1" applyProtection="1">
      <alignment horizontal="center" vertical="center"/>
      <protection hidden="1"/>
    </xf>
    <xf numFmtId="0" fontId="20" fillId="7" borderId="0" xfId="0" applyFont="1" applyFill="1" applyAlignment="1" applyProtection="1">
      <alignment horizontal="left" vertical="center" indent="1"/>
      <protection hidden="1"/>
    </xf>
    <xf numFmtId="0" fontId="18" fillId="0" borderId="0" xfId="11" applyFont="1" applyFill="1" applyBorder="1" applyAlignment="1" applyProtection="1">
      <alignment horizontal="left" vertical="center" wrapText="1"/>
      <protection hidden="1"/>
    </xf>
    <xf numFmtId="0" fontId="62" fillId="0" borderId="0" xfId="0" applyFont="1" applyFill="1" applyProtection="1">
      <protection hidden="1"/>
    </xf>
    <xf numFmtId="0" fontId="24" fillId="0" borderId="0" xfId="0" applyFont="1" applyFill="1" applyBorder="1" applyAlignment="1" applyProtection="1">
      <alignment vertical="center" wrapText="1"/>
      <protection hidden="1"/>
    </xf>
    <xf numFmtId="0" fontId="24" fillId="10" borderId="0" xfId="0" applyFont="1" applyFill="1" applyBorder="1" applyAlignment="1" applyProtection="1">
      <alignment vertical="center" wrapText="1"/>
      <protection hidden="1"/>
    </xf>
    <xf numFmtId="0" fontId="63" fillId="11" borderId="0" xfId="11" applyFont="1" applyFill="1" applyBorder="1" applyAlignment="1" applyProtection="1">
      <alignment horizontal="center" vertical="center"/>
      <protection hidden="1"/>
    </xf>
    <xf numFmtId="0" fontId="64" fillId="0" borderId="0" xfId="0" applyFont="1" applyFill="1" applyBorder="1" applyAlignment="1" applyProtection="1">
      <alignment vertical="center" wrapText="1"/>
      <protection hidden="1"/>
    </xf>
    <xf numFmtId="0" fontId="64" fillId="10" borderId="0" xfId="0" applyFont="1" applyFill="1" applyBorder="1" applyAlignment="1" applyProtection="1">
      <alignment vertical="center" wrapText="1"/>
      <protection hidden="1"/>
    </xf>
    <xf numFmtId="0" fontId="65" fillId="10" borderId="0" xfId="11" applyFont="1" applyFill="1" applyBorder="1" applyAlignment="1" applyProtection="1">
      <alignment horizontal="left" vertical="center"/>
      <protection hidden="1"/>
    </xf>
    <xf numFmtId="0" fontId="24" fillId="10" borderId="0" xfId="11" applyFont="1" applyFill="1" applyAlignment="1" applyProtection="1">
      <alignment vertical="center"/>
      <protection hidden="1"/>
    </xf>
    <xf numFmtId="0" fontId="24" fillId="0" borderId="0" xfId="11" applyFont="1" applyFill="1" applyAlignment="1" applyProtection="1">
      <alignment vertical="center" wrapText="1"/>
      <protection hidden="1"/>
    </xf>
    <xf numFmtId="0" fontId="24" fillId="10" borderId="0" xfId="11" applyFont="1" applyFill="1" applyAlignment="1" applyProtection="1">
      <alignment vertical="center" wrapText="1"/>
      <protection hidden="1"/>
    </xf>
    <xf numFmtId="0" fontId="24" fillId="0" borderId="0" xfId="11" applyFont="1" applyFill="1" applyBorder="1" applyAlignment="1" applyProtection="1">
      <alignment horizontal="left" vertical="center" wrapText="1"/>
      <protection hidden="1"/>
    </xf>
    <xf numFmtId="0" fontId="24" fillId="10" borderId="0" xfId="11" applyFont="1" applyFill="1" applyBorder="1" applyAlignment="1" applyProtection="1">
      <alignment horizontal="left" vertical="center" wrapText="1"/>
      <protection hidden="1"/>
    </xf>
    <xf numFmtId="0" fontId="24" fillId="0" borderId="0" xfId="11" applyFont="1" applyFill="1" applyAlignment="1" applyProtection="1">
      <alignment horizontal="center" vertical="center"/>
      <protection hidden="1"/>
    </xf>
    <xf numFmtId="0" fontId="63" fillId="0" borderId="0" xfId="11" applyFont="1" applyFill="1" applyAlignment="1" applyProtection="1">
      <alignment horizontal="left" vertical="center" wrapText="1"/>
      <protection hidden="1"/>
    </xf>
    <xf numFmtId="0" fontId="24" fillId="0" borderId="0" xfId="0" applyFont="1" applyFill="1" applyAlignment="1" applyProtection="1">
      <alignment vertical="center" wrapText="1"/>
      <protection hidden="1"/>
    </xf>
    <xf numFmtId="0" fontId="63" fillId="11" borderId="0" xfId="0" applyFont="1" applyFill="1" applyBorder="1" applyAlignment="1" applyProtection="1">
      <alignment horizontal="center" vertical="center"/>
      <protection hidden="1"/>
    </xf>
    <xf numFmtId="0" fontId="24" fillId="0" borderId="0" xfId="0" applyFont="1" applyFill="1" applyBorder="1" applyAlignment="1" applyProtection="1">
      <alignment horizontal="left" vertical="center"/>
      <protection hidden="1"/>
    </xf>
    <xf numFmtId="0" fontId="24" fillId="10" borderId="0" xfId="0" applyFont="1" applyFill="1" applyBorder="1" applyAlignment="1" applyProtection="1">
      <alignment horizontal="left" vertical="center"/>
      <protection hidden="1"/>
    </xf>
    <xf numFmtId="0" fontId="65" fillId="10" borderId="0" xfId="11" applyFont="1" applyFill="1" applyBorder="1" applyAlignment="1" applyProtection="1">
      <alignment horizontal="left" vertical="center" wrapText="1"/>
      <protection hidden="1"/>
    </xf>
    <xf numFmtId="0" fontId="63" fillId="10" borderId="0" xfId="11" applyFont="1" applyFill="1" applyAlignment="1" applyProtection="1">
      <alignment horizontal="center" vertical="center"/>
      <protection hidden="1"/>
    </xf>
    <xf numFmtId="0" fontId="18" fillId="0" borderId="0" xfId="11" applyFont="1" applyFill="1" applyAlignment="1" applyProtection="1">
      <alignment vertical="center" wrapText="1"/>
      <protection hidden="1"/>
    </xf>
    <xf numFmtId="0" fontId="24" fillId="10" borderId="0" xfId="0" applyFont="1" applyFill="1" applyAlignment="1" applyProtection="1">
      <alignment horizontal="left" vertical="center"/>
      <protection hidden="1"/>
    </xf>
    <xf numFmtId="0" fontId="18" fillId="10" borderId="10" xfId="0" applyFont="1" applyFill="1" applyBorder="1" applyAlignment="1" applyProtection="1">
      <alignment horizontal="left" vertical="center" wrapText="1"/>
      <protection hidden="1"/>
    </xf>
    <xf numFmtId="0" fontId="18" fillId="10" borderId="0" xfId="0" applyFont="1" applyFill="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2" fillId="10" borderId="0" xfId="0" applyFont="1" applyFill="1" applyAlignment="1" applyProtection="1">
      <alignment horizontal="left" vertical="center" wrapText="1"/>
      <protection hidden="1"/>
    </xf>
    <xf numFmtId="0" fontId="23" fillId="10" borderId="0" xfId="0" applyFont="1" applyFill="1" applyAlignment="1" applyProtection="1">
      <alignment horizontal="left" vertical="center" wrapText="1"/>
      <protection hidden="1"/>
    </xf>
    <xf numFmtId="0" fontId="14" fillId="7" borderId="0" xfId="0" applyFont="1" applyFill="1" applyBorder="1" applyAlignment="1" applyProtection="1">
      <alignment horizontal="center" vertical="center" wrapText="1"/>
      <protection hidden="1"/>
    </xf>
    <xf numFmtId="0" fontId="12" fillId="4" borderId="0" xfId="8" applyFont="1" applyFill="1" applyAlignment="1" applyProtection="1">
      <alignment horizontal="left" vertical="center" wrapText="1"/>
      <protection hidden="1"/>
    </xf>
    <xf numFmtId="0" fontId="19" fillId="10" borderId="12" xfId="0" applyFont="1" applyFill="1" applyBorder="1" applyAlignment="1" applyProtection="1">
      <alignment horizontal="center" vertical="center" wrapText="1"/>
      <protection hidden="1"/>
    </xf>
    <xf numFmtId="0" fontId="6" fillId="10" borderId="0" xfId="8" applyFont="1" applyFill="1" applyBorder="1" applyAlignment="1" applyProtection="1">
      <alignment horizontal="left" vertical="center" wrapText="1"/>
      <protection hidden="1"/>
    </xf>
    <xf numFmtId="0" fontId="7" fillId="10" borderId="0" xfId="8" applyFont="1" applyFill="1" applyBorder="1" applyAlignment="1" applyProtection="1">
      <alignment horizontal="left" vertical="center" wrapText="1"/>
      <protection hidden="1"/>
    </xf>
    <xf numFmtId="0" fontId="12" fillId="4" borderId="0" xfId="8" applyFont="1" applyFill="1" applyAlignment="1" applyProtection="1">
      <alignment horizontal="left" vertical="top" wrapText="1"/>
      <protection hidden="1"/>
    </xf>
    <xf numFmtId="0" fontId="6" fillId="4" borderId="4" xfId="8" applyFont="1" applyFill="1" applyBorder="1" applyAlignment="1" applyProtection="1">
      <alignment horizontal="center" vertical="center"/>
      <protection hidden="1"/>
    </xf>
    <xf numFmtId="0" fontId="6" fillId="4" borderId="7" xfId="8" applyFont="1" applyFill="1" applyBorder="1" applyAlignment="1" applyProtection="1">
      <alignment horizontal="center" vertical="center"/>
      <protection hidden="1"/>
    </xf>
    <xf numFmtId="0" fontId="6" fillId="0" borderId="0" xfId="8" applyFont="1" applyFill="1" applyBorder="1" applyAlignment="1" applyProtection="1">
      <alignment horizontal="left" vertical="center" wrapText="1"/>
      <protection hidden="1"/>
    </xf>
    <xf numFmtId="0" fontId="7" fillId="4" borderId="0" xfId="8" applyFont="1" applyFill="1" applyBorder="1" applyAlignment="1" applyProtection="1">
      <alignment horizontal="left" vertical="center" wrapText="1"/>
      <protection hidden="1"/>
    </xf>
    <xf numFmtId="0" fontId="0" fillId="4" borderId="0" xfId="0" applyFill="1" applyAlignment="1" applyProtection="1">
      <alignment vertical="center"/>
      <protection hidden="1"/>
    </xf>
    <xf numFmtId="0" fontId="6" fillId="4" borderId="5" xfId="8" applyFont="1" applyFill="1" applyBorder="1" applyAlignment="1" applyProtection="1">
      <alignment horizontal="left" vertical="center" wrapText="1"/>
      <protection hidden="1"/>
    </xf>
    <xf numFmtId="0" fontId="6" fillId="4" borderId="0" xfId="8" applyFont="1" applyFill="1" applyBorder="1" applyAlignment="1" applyProtection="1">
      <alignment horizontal="left" vertical="center" wrapText="1"/>
      <protection hidden="1"/>
    </xf>
    <xf numFmtId="0" fontId="7" fillId="0" borderId="0" xfId="8" applyFont="1" applyFill="1" applyBorder="1" applyAlignment="1" applyProtection="1">
      <alignment horizontal="left" vertical="center" wrapText="1"/>
      <protection hidden="1"/>
    </xf>
    <xf numFmtId="0" fontId="12" fillId="4" borderId="0" xfId="8" applyFont="1" applyFill="1" applyBorder="1" applyAlignment="1" applyProtection="1">
      <alignment horizontal="left" vertical="center" wrapText="1"/>
      <protection hidden="1"/>
    </xf>
    <xf numFmtId="0" fontId="6" fillId="0" borderId="0" xfId="0" applyFont="1" applyAlignment="1" applyProtection="1">
      <alignment vertical="center"/>
      <protection hidden="1"/>
    </xf>
    <xf numFmtId="0" fontId="6" fillId="0" borderId="0" xfId="0" applyFont="1" applyAlignment="1" applyProtection="1">
      <alignment horizontal="left" vertical="center" wrapText="1"/>
      <protection hidden="1"/>
    </xf>
    <xf numFmtId="0" fontId="6" fillId="0" borderId="0" xfId="0" applyFont="1" applyProtection="1">
      <protection hidden="1"/>
    </xf>
    <xf numFmtId="0" fontId="42" fillId="10" borderId="0" xfId="0" applyFont="1" applyFill="1" applyBorder="1" applyProtection="1">
      <protection hidden="1"/>
    </xf>
    <xf numFmtId="0" fontId="42" fillId="10" borderId="0" xfId="0" applyFont="1" applyFill="1" applyProtection="1">
      <protection hidden="1"/>
    </xf>
    <xf numFmtId="0" fontId="7" fillId="10" borderId="0" xfId="8" applyFont="1" applyFill="1" applyBorder="1" applyAlignment="1" applyProtection="1">
      <alignment horizontal="left" vertical="center" wrapText="1" indent="1"/>
      <protection hidden="1"/>
    </xf>
    <xf numFmtId="3" fontId="7" fillId="10" borderId="0" xfId="8" applyNumberFormat="1" applyFont="1" applyFill="1" applyBorder="1" applyAlignment="1" applyProtection="1">
      <alignment horizontal="right" vertical="center" wrapText="1" indent="1"/>
      <protection hidden="1"/>
    </xf>
    <xf numFmtId="0" fontId="42" fillId="10" borderId="27" xfId="0" applyFont="1" applyFill="1" applyBorder="1" applyProtection="1">
      <protection hidden="1"/>
    </xf>
    <xf numFmtId="0" fontId="0" fillId="10" borderId="30" xfId="0" applyFill="1" applyBorder="1" applyProtection="1">
      <protection hidden="1"/>
    </xf>
    <xf numFmtId="3" fontId="7" fillId="28" borderId="37" xfId="8" applyNumberFormat="1" applyFont="1" applyFill="1" applyBorder="1" applyAlignment="1" applyProtection="1">
      <alignment horizontal="center" vertical="center" wrapText="1"/>
      <protection hidden="1"/>
    </xf>
    <xf numFmtId="3" fontId="7" fillId="28" borderId="38" xfId="8" applyNumberFormat="1" applyFont="1" applyFill="1" applyBorder="1" applyAlignment="1" applyProtection="1">
      <alignment horizontal="center" vertical="center" wrapText="1"/>
      <protection hidden="1"/>
    </xf>
    <xf numFmtId="0" fontId="0" fillId="10" borderId="41" xfId="0" applyFill="1" applyBorder="1" applyProtection="1">
      <protection hidden="1"/>
    </xf>
    <xf numFmtId="0" fontId="0" fillId="10" borderId="42" xfId="0" applyFill="1" applyBorder="1" applyProtection="1">
      <protection hidden="1"/>
    </xf>
    <xf numFmtId="3" fontId="7" fillId="27" borderId="8" xfId="8" applyNumberFormat="1" applyFont="1" applyFill="1" applyBorder="1" applyAlignment="1" applyProtection="1">
      <alignment horizontal="left" vertical="center" wrapText="1" indent="1"/>
      <protection hidden="1"/>
    </xf>
    <xf numFmtId="3" fontId="7" fillId="27" borderId="8" xfId="7" applyNumberFormat="1" applyFont="1" applyFill="1" applyBorder="1" applyAlignment="1" applyProtection="1">
      <alignment horizontal="left" vertical="center" indent="1"/>
      <protection hidden="1"/>
    </xf>
    <xf numFmtId="3" fontId="7" fillId="27" borderId="8" xfId="7" applyNumberFormat="1" applyFont="1" applyFill="1" applyBorder="1" applyAlignment="1" applyProtection="1">
      <alignment horizontal="center" vertical="center"/>
      <protection hidden="1"/>
    </xf>
    <xf numFmtId="170" fontId="7" fillId="27" borderId="8" xfId="7" applyNumberFormat="1" applyFont="1" applyFill="1" applyBorder="1" applyAlignment="1" applyProtection="1">
      <alignment horizontal="center" vertical="center"/>
      <protection hidden="1"/>
    </xf>
    <xf numFmtId="0" fontId="56" fillId="13" borderId="3" xfId="0" applyFont="1" applyFill="1" applyBorder="1" applyAlignment="1" applyProtection="1">
      <alignment horizontal="center" vertical="center" wrapText="1"/>
      <protection locked="0"/>
    </xf>
    <xf numFmtId="0" fontId="69" fillId="24" borderId="0" xfId="0" applyFont="1" applyFill="1" applyProtection="1">
      <protection hidden="1"/>
    </xf>
    <xf numFmtId="14" fontId="69" fillId="24" borderId="0" xfId="0" applyNumberFormat="1" applyFont="1" applyFill="1" applyProtection="1">
      <protection hidden="1"/>
    </xf>
    <xf numFmtId="0" fontId="70" fillId="24" borderId="0" xfId="0" applyFont="1" applyFill="1" applyBorder="1" applyProtection="1">
      <protection hidden="1"/>
    </xf>
    <xf numFmtId="0" fontId="70" fillId="24" borderId="0" xfId="0" applyFont="1" applyFill="1" applyProtection="1">
      <protection hidden="1"/>
    </xf>
    <xf numFmtId="0" fontId="71" fillId="24" borderId="0" xfId="0" applyFont="1" applyFill="1" applyBorder="1" applyProtection="1">
      <protection hidden="1"/>
    </xf>
    <xf numFmtId="0" fontId="71" fillId="24" borderId="0" xfId="0" applyFont="1" applyFill="1" applyProtection="1">
      <protection hidden="1"/>
    </xf>
    <xf numFmtId="0" fontId="71" fillId="24" borderId="0" xfId="0" applyFont="1" applyFill="1" applyAlignment="1" applyProtection="1">
      <alignment horizontal="left" vertical="center"/>
      <protection hidden="1"/>
    </xf>
    <xf numFmtId="0" fontId="69" fillId="24" borderId="0" xfId="0" applyFont="1" applyFill="1" applyAlignment="1" applyProtection="1">
      <alignment vertical="center"/>
      <protection hidden="1"/>
    </xf>
    <xf numFmtId="0" fontId="70" fillId="24" borderId="0" xfId="0" applyFont="1" applyFill="1" applyAlignment="1" applyProtection="1">
      <alignment vertical="center"/>
      <protection hidden="1"/>
    </xf>
    <xf numFmtId="0" fontId="70" fillId="24" borderId="0" xfId="0" applyFont="1" applyFill="1" applyBorder="1" applyAlignment="1" applyProtection="1">
      <alignment horizontal="center"/>
      <protection hidden="1"/>
    </xf>
    <xf numFmtId="0" fontId="72" fillId="24" borderId="0" xfId="8" applyFont="1" applyFill="1" applyBorder="1" applyAlignment="1" applyProtection="1">
      <alignment vertical="center"/>
      <protection hidden="1"/>
    </xf>
    <xf numFmtId="0" fontId="73" fillId="24" borderId="0" xfId="8" applyFont="1" applyFill="1" applyBorder="1" applyAlignment="1" applyProtection="1">
      <alignment horizontal="center" vertical="center" wrapText="1"/>
      <protection hidden="1"/>
    </xf>
    <xf numFmtId="0" fontId="70" fillId="24" borderId="0" xfId="0" applyFont="1" applyFill="1" applyBorder="1" applyAlignment="1" applyProtection="1">
      <alignment vertical="center"/>
      <protection hidden="1"/>
    </xf>
    <xf numFmtId="0" fontId="72" fillId="24" borderId="0" xfId="8" applyFont="1" applyFill="1" applyBorder="1" applyAlignment="1" applyProtection="1">
      <alignment horizontal="center" vertical="center"/>
      <protection hidden="1"/>
    </xf>
    <xf numFmtId="0" fontId="70" fillId="24" borderId="0" xfId="8" applyFont="1" applyFill="1" applyBorder="1" applyAlignment="1" applyProtection="1">
      <alignment vertical="center"/>
      <protection hidden="1"/>
    </xf>
    <xf numFmtId="0" fontId="74" fillId="24" borderId="0" xfId="15" applyFont="1" applyFill="1" applyBorder="1" applyAlignment="1" applyProtection="1">
      <alignment vertical="center"/>
      <protection hidden="1"/>
    </xf>
    <xf numFmtId="0" fontId="72" fillId="24" borderId="0" xfId="8" applyFont="1" applyFill="1" applyBorder="1" applyAlignment="1" applyProtection="1">
      <alignment horizontal="left" vertical="center"/>
      <protection hidden="1"/>
    </xf>
    <xf numFmtId="0" fontId="72" fillId="24" borderId="0" xfId="8" applyFont="1" applyFill="1" applyBorder="1" applyAlignment="1" applyProtection="1">
      <alignment vertical="center" wrapText="1"/>
      <protection hidden="1"/>
    </xf>
    <xf numFmtId="0" fontId="73" fillId="24" borderId="0" xfId="8" applyFont="1" applyFill="1" applyBorder="1" applyAlignment="1" applyProtection="1">
      <alignment horizontal="center" vertical="center"/>
      <protection hidden="1"/>
    </xf>
    <xf numFmtId="0" fontId="73" fillId="24" borderId="0" xfId="8" applyFont="1" applyFill="1" applyBorder="1" applyAlignment="1" applyProtection="1">
      <alignment vertical="center" wrapText="1"/>
      <protection hidden="1"/>
    </xf>
    <xf numFmtId="164" fontId="72" fillId="24" borderId="0" xfId="7" applyNumberFormat="1" applyFont="1" applyFill="1" applyBorder="1" applyAlignment="1" applyProtection="1">
      <alignment horizontal="center" vertical="center"/>
      <protection hidden="1"/>
    </xf>
    <xf numFmtId="0" fontId="70" fillId="24" borderId="0" xfId="0" applyFont="1" applyFill="1" applyAlignment="1" applyProtection="1">
      <alignment vertical="center" wrapText="1"/>
      <protection hidden="1"/>
    </xf>
    <xf numFmtId="0" fontId="70" fillId="24" borderId="0" xfId="8" applyFont="1" applyFill="1" applyAlignment="1" applyProtection="1">
      <alignment vertical="center"/>
      <protection hidden="1"/>
    </xf>
    <xf numFmtId="0" fontId="72" fillId="24" borderId="0" xfId="8" applyFont="1" applyFill="1" applyAlignment="1" applyProtection="1">
      <alignment vertical="center"/>
      <protection hidden="1"/>
    </xf>
    <xf numFmtId="0" fontId="71" fillId="24" borderId="0" xfId="0" applyFont="1" applyFill="1" applyAlignment="1" applyProtection="1">
      <alignment vertical="center"/>
      <protection hidden="1"/>
    </xf>
    <xf numFmtId="0" fontId="70" fillId="24" borderId="0" xfId="8" applyFont="1" applyFill="1" applyAlignment="1" applyProtection="1">
      <protection hidden="1"/>
    </xf>
    <xf numFmtId="168" fontId="72" fillId="24" borderId="0" xfId="8" applyNumberFormat="1" applyFont="1" applyFill="1" applyAlignment="1" applyProtection="1">
      <alignment horizontal="center" vertical="center"/>
      <protection hidden="1"/>
    </xf>
    <xf numFmtId="0" fontId="72" fillId="24" borderId="0" xfId="8" applyFont="1" applyFill="1" applyAlignment="1" applyProtection="1">
      <protection hidden="1"/>
    </xf>
    <xf numFmtId="0" fontId="75" fillId="24" borderId="0" xfId="0" applyFont="1" applyFill="1" applyAlignment="1" applyProtection="1">
      <alignment horizontal="center" vertical="center"/>
      <protection hidden="1"/>
    </xf>
    <xf numFmtId="0" fontId="70" fillId="24" borderId="0" xfId="0" applyFont="1" applyFill="1" applyAlignment="1" applyProtection="1">
      <alignment horizontal="left" vertical="center"/>
      <protection hidden="1"/>
    </xf>
    <xf numFmtId="0" fontId="76" fillId="24" borderId="0" xfId="11" applyFont="1" applyFill="1" applyAlignment="1" applyProtection="1">
      <alignment vertical="center"/>
      <protection hidden="1"/>
    </xf>
    <xf numFmtId="0" fontId="76" fillId="24" borderId="0" xfId="11" applyFont="1" applyFill="1" applyAlignment="1" applyProtection="1">
      <alignment horizontal="center" vertical="center"/>
      <protection hidden="1"/>
    </xf>
    <xf numFmtId="0" fontId="76" fillId="24" borderId="0" xfId="11" applyFont="1" applyFill="1" applyAlignment="1" applyProtection="1">
      <alignment vertical="center" wrapText="1"/>
      <protection hidden="1"/>
    </xf>
    <xf numFmtId="0" fontId="77" fillId="24" borderId="0" xfId="8" applyFont="1" applyFill="1" applyAlignment="1" applyProtection="1">
      <alignment vertical="center"/>
      <protection hidden="1"/>
    </xf>
    <xf numFmtId="3" fontId="7" fillId="22" borderId="1" xfId="8" applyNumberFormat="1" applyFont="1" applyFill="1" applyBorder="1" applyAlignment="1" applyProtection="1">
      <alignment horizontal="center" vertical="center" wrapText="1"/>
      <protection locked="0"/>
    </xf>
    <xf numFmtId="0" fontId="0" fillId="4" borderId="0" xfId="8" applyFont="1" applyFill="1" applyBorder="1" applyAlignment="1" applyProtection="1">
      <alignment horizontal="center" vertical="center"/>
      <protection hidden="1"/>
    </xf>
    <xf numFmtId="0" fontId="16" fillId="6" borderId="0" xfId="11" applyFont="1" applyFill="1" applyBorder="1" applyAlignment="1" applyProtection="1">
      <alignment horizontal="center" vertical="center" wrapText="1"/>
      <protection hidden="1"/>
    </xf>
    <xf numFmtId="0" fontId="18" fillId="10" borderId="0" xfId="0" applyFont="1" applyFill="1" applyAlignment="1" applyProtection="1">
      <alignment horizontal="left" vertical="center" wrapText="1"/>
      <protection hidden="1"/>
    </xf>
    <xf numFmtId="0" fontId="19" fillId="10" borderId="0" xfId="0" applyFont="1" applyFill="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2" fillId="10" borderId="0" xfId="0" applyFont="1" applyFill="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23" fillId="0" borderId="0" xfId="0" applyFont="1" applyFill="1" applyAlignment="1" applyProtection="1">
      <alignment horizontal="left" vertical="center" wrapText="1"/>
      <protection hidden="1"/>
    </xf>
    <xf numFmtId="0" fontId="17" fillId="10" borderId="0" xfId="0" applyFont="1" applyFill="1" applyAlignment="1" applyProtection="1">
      <alignment horizontal="left" vertical="center" wrapText="1"/>
      <protection hidden="1"/>
    </xf>
    <xf numFmtId="0" fontId="18" fillId="0" borderId="0" xfId="0" applyFont="1" applyFill="1" applyBorder="1" applyAlignment="1" applyProtection="1">
      <alignment horizontal="left" vertical="center" wrapText="1"/>
      <protection hidden="1"/>
    </xf>
    <xf numFmtId="0" fontId="23" fillId="10" borderId="0" xfId="0" applyFont="1" applyFill="1" applyAlignment="1" applyProtection="1">
      <alignment horizontal="left" vertical="center" wrapText="1"/>
      <protection hidden="1"/>
    </xf>
    <xf numFmtId="0" fontId="14" fillId="7" borderId="0" xfId="0" applyFont="1" applyFill="1" applyBorder="1" applyAlignment="1" applyProtection="1">
      <alignment horizontal="center" vertical="center" wrapText="1"/>
      <protection hidden="1"/>
    </xf>
    <xf numFmtId="0" fontId="14" fillId="7" borderId="3" xfId="0" applyFont="1" applyFill="1" applyBorder="1" applyAlignment="1" applyProtection="1">
      <alignment horizontal="center"/>
      <protection hidden="1"/>
    </xf>
    <xf numFmtId="0" fontId="21" fillId="0" borderId="3" xfId="0" applyFont="1" applyFill="1" applyBorder="1" applyAlignment="1" applyProtection="1">
      <protection hidden="1"/>
    </xf>
    <xf numFmtId="0" fontId="18" fillId="0" borderId="3" xfId="0" applyFont="1" applyBorder="1" applyAlignment="1" applyProtection="1">
      <protection hidden="1"/>
    </xf>
    <xf numFmtId="0" fontId="19" fillId="0" borderId="3" xfId="0" applyFont="1" applyFill="1" applyBorder="1" applyAlignment="1" applyProtection="1">
      <protection hidden="1"/>
    </xf>
    <xf numFmtId="0" fontId="21" fillId="0" borderId="3" xfId="0" applyFont="1" applyFill="1" applyBorder="1" applyAlignment="1" applyProtection="1">
      <alignment wrapText="1"/>
      <protection hidden="1"/>
    </xf>
    <xf numFmtId="0" fontId="18" fillId="0" borderId="3" xfId="0" applyFont="1" applyBorder="1" applyAlignment="1" applyProtection="1">
      <alignment wrapText="1"/>
      <protection hidden="1"/>
    </xf>
    <xf numFmtId="0" fontId="12" fillId="4" borderId="0" xfId="8" applyFont="1" applyFill="1" applyAlignment="1" applyProtection="1">
      <alignment horizontal="left" vertical="center" wrapText="1"/>
      <protection hidden="1"/>
    </xf>
    <xf numFmtId="0" fontId="43" fillId="4" borderId="0" xfId="8" applyFont="1" applyFill="1" applyAlignment="1" applyProtection="1">
      <alignment horizontal="left" vertical="center" wrapText="1"/>
      <protection hidden="1"/>
    </xf>
    <xf numFmtId="0" fontId="9" fillId="21" borderId="0" xfId="8" applyFont="1" applyFill="1" applyAlignment="1" applyProtection="1">
      <alignment horizontal="left" vertical="center"/>
      <protection hidden="1"/>
    </xf>
    <xf numFmtId="0" fontId="19" fillId="0" borderId="12" xfId="0" applyFont="1" applyFill="1" applyBorder="1" applyAlignment="1" applyProtection="1">
      <alignment horizontal="center" vertical="center" wrapText="1"/>
      <protection hidden="1"/>
    </xf>
    <xf numFmtId="0" fontId="19" fillId="0" borderId="13" xfId="0" applyFont="1" applyFill="1" applyBorder="1" applyAlignment="1" applyProtection="1">
      <alignment horizontal="center" vertical="center" wrapText="1"/>
      <protection hidden="1"/>
    </xf>
    <xf numFmtId="0" fontId="19" fillId="0" borderId="16" xfId="0" applyFont="1" applyFill="1" applyBorder="1" applyAlignment="1" applyProtection="1">
      <alignment horizontal="center" vertical="center" wrapText="1"/>
      <protection hidden="1"/>
    </xf>
    <xf numFmtId="0" fontId="19" fillId="10" borderId="12" xfId="0" applyFont="1" applyFill="1" applyBorder="1" applyAlignment="1" applyProtection="1">
      <alignment horizontal="center" vertical="center" wrapText="1"/>
      <protection hidden="1"/>
    </xf>
    <xf numFmtId="0" fontId="19" fillId="10" borderId="13" xfId="0" applyFont="1" applyFill="1" applyBorder="1" applyAlignment="1" applyProtection="1">
      <alignment horizontal="center" vertical="center" wrapText="1"/>
      <protection hidden="1"/>
    </xf>
    <xf numFmtId="0" fontId="19" fillId="10" borderId="16" xfId="0" applyFont="1" applyFill="1" applyBorder="1" applyAlignment="1" applyProtection="1">
      <alignment horizontal="center" vertical="center" wrapText="1"/>
      <protection hidden="1"/>
    </xf>
    <xf numFmtId="166" fontId="19" fillId="0" borderId="13" xfId="0" applyNumberFormat="1" applyFont="1" applyFill="1" applyBorder="1" applyAlignment="1" applyProtection="1">
      <alignment horizontal="center" vertical="top"/>
      <protection hidden="1"/>
    </xf>
    <xf numFmtId="166" fontId="19" fillId="0" borderId="16" xfId="0" applyNumberFormat="1" applyFont="1" applyFill="1" applyBorder="1" applyAlignment="1" applyProtection="1">
      <alignment horizontal="center" vertical="top"/>
      <protection hidden="1"/>
    </xf>
    <xf numFmtId="0" fontId="6" fillId="0" borderId="33" xfId="8" applyFont="1" applyFill="1" applyBorder="1" applyAlignment="1" applyProtection="1">
      <alignment horizontal="center" vertical="center" wrapText="1"/>
      <protection hidden="1"/>
    </xf>
    <xf numFmtId="0" fontId="6" fillId="0" borderId="34" xfId="8" applyFont="1" applyFill="1" applyBorder="1" applyAlignment="1" applyProtection="1">
      <alignment horizontal="center" vertical="center" wrapText="1"/>
      <protection hidden="1"/>
    </xf>
    <xf numFmtId="0" fontId="7" fillId="4" borderId="35" xfId="8" applyFont="1" applyFill="1" applyBorder="1" applyAlignment="1" applyProtection="1">
      <alignment horizontal="center" vertical="center" wrapText="1"/>
      <protection hidden="1"/>
    </xf>
    <xf numFmtId="0" fontId="7" fillId="4" borderId="36" xfId="8" applyFont="1" applyFill="1" applyBorder="1" applyAlignment="1" applyProtection="1">
      <alignment horizontal="center" vertical="center" wrapText="1"/>
      <protection hidden="1"/>
    </xf>
    <xf numFmtId="0" fontId="6" fillId="0" borderId="45" xfId="8" applyFont="1" applyFill="1" applyBorder="1" applyAlignment="1" applyProtection="1">
      <alignment horizontal="center" vertical="center" wrapText="1"/>
      <protection hidden="1"/>
    </xf>
    <xf numFmtId="0" fontId="6" fillId="0" borderId="46" xfId="8" applyFont="1" applyFill="1" applyBorder="1" applyAlignment="1" applyProtection="1">
      <alignment horizontal="center" vertical="center" wrapText="1"/>
      <protection hidden="1"/>
    </xf>
    <xf numFmtId="0" fontId="6" fillId="10" borderId="0" xfId="8" applyFont="1" applyFill="1" applyBorder="1" applyAlignment="1" applyProtection="1">
      <alignment horizontal="left" vertical="center" wrapText="1"/>
      <protection hidden="1"/>
    </xf>
    <xf numFmtId="0" fontId="7" fillId="10" borderId="0" xfId="8" applyFont="1" applyFill="1" applyBorder="1" applyAlignment="1" applyProtection="1">
      <alignment horizontal="left" vertical="center" wrapText="1"/>
      <protection hidden="1"/>
    </xf>
    <xf numFmtId="0" fontId="44" fillId="10" borderId="0" xfId="8" applyFont="1" applyFill="1" applyBorder="1" applyAlignment="1" applyProtection="1">
      <alignment horizontal="left" vertical="center" wrapText="1"/>
      <protection hidden="1"/>
    </xf>
    <xf numFmtId="0" fontId="6" fillId="10" borderId="5" xfId="8" applyFont="1" applyFill="1" applyBorder="1" applyAlignment="1" applyProtection="1">
      <alignment horizontal="left" vertical="center" wrapText="1"/>
      <protection hidden="1"/>
    </xf>
    <xf numFmtId="0" fontId="6" fillId="16" borderId="5" xfId="8" applyFont="1" applyFill="1" applyBorder="1" applyAlignment="1" applyProtection="1">
      <alignment horizontal="left" vertical="center" wrapText="1"/>
      <protection hidden="1"/>
    </xf>
    <xf numFmtId="0" fontId="6" fillId="16" borderId="0" xfId="8" applyFont="1" applyFill="1" applyBorder="1" applyAlignment="1" applyProtection="1">
      <alignment horizontal="left" vertical="center" wrapText="1"/>
      <protection hidden="1"/>
    </xf>
    <xf numFmtId="0" fontId="12" fillId="4" borderId="0" xfId="8" applyFont="1" applyFill="1" applyAlignment="1" applyProtection="1">
      <alignment horizontal="left" vertical="top" wrapText="1"/>
      <protection hidden="1"/>
    </xf>
    <xf numFmtId="0" fontId="6" fillId="16" borderId="4" xfId="8" applyFont="1" applyFill="1" applyBorder="1" applyAlignment="1" applyProtection="1">
      <alignment horizontal="center" vertical="center" wrapText="1"/>
      <protection hidden="1"/>
    </xf>
    <xf numFmtId="0" fontId="6" fillId="16" borderId="18" xfId="8" applyFont="1" applyFill="1" applyBorder="1" applyAlignment="1" applyProtection="1">
      <alignment horizontal="center" vertical="center" wrapText="1"/>
      <protection hidden="1"/>
    </xf>
    <xf numFmtId="0" fontId="6" fillId="4" borderId="4" xfId="8" applyFont="1" applyFill="1" applyBorder="1" applyAlignment="1" applyProtection="1">
      <alignment horizontal="center" vertical="center"/>
      <protection hidden="1"/>
    </xf>
    <xf numFmtId="0" fontId="6" fillId="4" borderId="7" xfId="8" applyFont="1" applyFill="1" applyBorder="1" applyAlignment="1" applyProtection="1">
      <alignment horizontal="center" vertical="center"/>
      <protection hidden="1"/>
    </xf>
    <xf numFmtId="0" fontId="6" fillId="0" borderId="5" xfId="8" applyFont="1" applyFill="1" applyBorder="1" applyAlignment="1" applyProtection="1">
      <alignment horizontal="left" vertical="center" wrapText="1"/>
      <protection hidden="1"/>
    </xf>
    <xf numFmtId="0" fontId="6" fillId="0" borderId="0" xfId="8" applyFont="1" applyFill="1" applyBorder="1" applyAlignment="1" applyProtection="1">
      <alignment horizontal="left" vertical="center" wrapText="1"/>
      <protection hidden="1"/>
    </xf>
    <xf numFmtId="0" fontId="46" fillId="10" borderId="0" xfId="15" applyFill="1" applyBorder="1" applyAlignment="1" applyProtection="1">
      <alignment horizontal="left" vertical="center" wrapText="1"/>
      <protection hidden="1"/>
    </xf>
    <xf numFmtId="0" fontId="7" fillId="4" borderId="0" xfId="8" applyFont="1" applyFill="1" applyBorder="1" applyAlignment="1" applyProtection="1">
      <alignment horizontal="left" vertical="center" wrapText="1"/>
      <protection hidden="1"/>
    </xf>
    <xf numFmtId="0" fontId="0" fillId="4" borderId="0" xfId="0" applyFill="1" applyAlignment="1" applyProtection="1">
      <alignment vertical="center"/>
      <protection hidden="1"/>
    </xf>
    <xf numFmtId="0" fontId="6" fillId="4" borderId="4" xfId="8" applyFont="1" applyFill="1" applyBorder="1" applyAlignment="1" applyProtection="1">
      <alignment horizontal="center" vertical="center" wrapText="1"/>
      <protection hidden="1"/>
    </xf>
    <xf numFmtId="0" fontId="6" fillId="4" borderId="43" xfId="8" applyFont="1" applyFill="1" applyBorder="1" applyAlignment="1" applyProtection="1">
      <alignment horizontal="center" vertical="center" wrapText="1"/>
      <protection hidden="1"/>
    </xf>
    <xf numFmtId="0" fontId="6" fillId="4" borderId="5" xfId="8" applyFont="1" applyFill="1" applyBorder="1" applyAlignment="1" applyProtection="1">
      <alignment horizontal="left" vertical="center" wrapText="1"/>
      <protection hidden="1"/>
    </xf>
    <xf numFmtId="0" fontId="6" fillId="4" borderId="0" xfId="8" applyFont="1" applyFill="1" applyBorder="1" applyAlignment="1" applyProtection="1">
      <alignment horizontal="left" vertical="center" wrapText="1"/>
      <protection hidden="1"/>
    </xf>
    <xf numFmtId="0" fontId="7" fillId="0" borderId="0" xfId="8" applyFont="1" applyFill="1" applyBorder="1" applyAlignment="1" applyProtection="1">
      <alignment horizontal="left" vertical="center" wrapText="1"/>
      <protection hidden="1"/>
    </xf>
    <xf numFmtId="0" fontId="12" fillId="4" borderId="0" xfId="8" applyFont="1" applyFill="1" applyBorder="1" applyAlignment="1" applyProtection="1">
      <alignment horizontal="left" vertical="center" wrapText="1"/>
      <protection hidden="1"/>
    </xf>
    <xf numFmtId="0" fontId="66" fillId="0" borderId="3" xfId="0" applyFont="1" applyFill="1" applyBorder="1" applyAlignment="1" applyProtection="1">
      <alignment horizontal="center" vertical="center"/>
      <protection hidden="1"/>
    </xf>
    <xf numFmtId="3" fontId="50" fillId="0" borderId="3" xfId="0" applyNumberFormat="1" applyFont="1" applyFill="1" applyBorder="1" applyAlignment="1" applyProtection="1">
      <alignment horizontal="center" vertical="center"/>
      <protection hidden="1"/>
    </xf>
    <xf numFmtId="0" fontId="50" fillId="11" borderId="0" xfId="0" applyFont="1" applyFill="1" applyBorder="1" applyAlignment="1" applyProtection="1">
      <alignment horizontal="center" vertical="center"/>
      <protection hidden="1"/>
    </xf>
    <xf numFmtId="0" fontId="50" fillId="10" borderId="0" xfId="0" applyFont="1" applyFill="1" applyBorder="1" applyAlignment="1" applyProtection="1">
      <alignment horizontal="center" vertical="center"/>
      <protection hidden="1"/>
    </xf>
    <xf numFmtId="0" fontId="55" fillId="0" borderId="0" xfId="0" applyFont="1" applyFill="1" applyAlignment="1" applyProtection="1">
      <alignment horizontal="left" vertical="center" wrapText="1"/>
      <protection hidden="1"/>
    </xf>
    <xf numFmtId="0" fontId="7" fillId="0" borderId="2" xfId="8" applyFont="1" applyFill="1" applyBorder="1" applyAlignment="1" applyProtection="1">
      <alignment horizontal="left" vertical="center" wrapText="1"/>
      <protection hidden="1"/>
    </xf>
    <xf numFmtId="0" fontId="12" fillId="0" borderId="0" xfId="8" applyFont="1" applyFill="1" applyBorder="1" applyAlignment="1" applyProtection="1">
      <alignment horizontal="left" vertical="center" wrapText="1"/>
      <protection hidden="1"/>
    </xf>
    <xf numFmtId="0" fontId="6" fillId="0" borderId="44" xfId="8" applyFont="1" applyFill="1" applyBorder="1" applyAlignment="1" applyProtection="1">
      <alignment horizontal="left" vertical="center" wrapText="1"/>
      <protection hidden="1"/>
    </xf>
    <xf numFmtId="0" fontId="6" fillId="4" borderId="18" xfId="8" applyFont="1" applyFill="1" applyBorder="1" applyAlignment="1" applyProtection="1">
      <alignment horizontal="center" vertical="center" wrapText="1"/>
      <protection hidden="1"/>
    </xf>
    <xf numFmtId="0" fontId="6" fillId="4" borderId="11" xfId="8" applyFont="1" applyFill="1" applyBorder="1" applyAlignment="1" applyProtection="1">
      <alignment horizontal="left" vertical="center" wrapText="1"/>
      <protection hidden="1"/>
    </xf>
    <xf numFmtId="0" fontId="0" fillId="4" borderId="25" xfId="0" applyFill="1" applyBorder="1" applyProtection="1">
      <protection hidden="1"/>
    </xf>
    <xf numFmtId="0" fontId="0" fillId="4" borderId="24" xfId="0" applyFill="1" applyBorder="1" applyProtection="1">
      <protection hidden="1"/>
    </xf>
    <xf numFmtId="0" fontId="40" fillId="4" borderId="0" xfId="8" applyFont="1" applyFill="1" applyAlignment="1" applyProtection="1">
      <alignment horizontal="left" vertical="center" wrapText="1"/>
      <protection hidden="1"/>
    </xf>
    <xf numFmtId="0" fontId="67" fillId="0" borderId="0" xfId="0" applyFont="1" applyFill="1" applyAlignment="1" applyProtection="1">
      <alignment horizontal="left" vertical="center"/>
      <protection hidden="1"/>
    </xf>
    <xf numFmtId="0" fontId="13" fillId="8" borderId="0" xfId="8" applyFont="1" applyFill="1" applyBorder="1" applyAlignment="1" applyProtection="1">
      <alignment horizontal="center"/>
      <protection hidden="1"/>
    </xf>
  </cellXfs>
  <cellStyles count="26">
    <cellStyle name="cf1" xfId="1"/>
    <cellStyle name="cf2" xfId="2"/>
    <cellStyle name="cf3" xfId="3"/>
    <cellStyle name="cf4" xfId="4"/>
    <cellStyle name="cf5" xfId="5"/>
    <cellStyle name="cf6" xfId="6"/>
    <cellStyle name="Comma" xfId="12" builtinId="3"/>
    <cellStyle name="Comma 2" xfId="7"/>
    <cellStyle name="Comma 2 2" xfId="20"/>
    <cellStyle name="Comma 3" xfId="25"/>
    <cellStyle name="Currency 2" xfId="22"/>
    <cellStyle name="Hyperlink" xfId="15" builtinId="8"/>
    <cellStyle name="Hyperlink 2" xfId="16"/>
    <cellStyle name="Normal" xfId="0" builtinId="0" customBuiltin="1"/>
    <cellStyle name="Normal 2" xfId="8"/>
    <cellStyle name="Normal 2 2" xfId="17"/>
    <cellStyle name="Normal 3" xfId="11"/>
    <cellStyle name="Normal 3 2" xfId="18"/>
    <cellStyle name="Normal 4" xfId="19"/>
    <cellStyle name="Normal 5" xfId="23"/>
    <cellStyle name="Normal 6" xfId="13"/>
    <cellStyle name="Normal 6 2" xfId="24"/>
    <cellStyle name="Normal 7" xfId="9"/>
    <cellStyle name="Percent 2" xfId="10"/>
    <cellStyle name="Percent 2 2" xfId="21"/>
    <cellStyle name="Percent 3" xfId="14"/>
  </cellStyles>
  <dxfs count="71">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66675</xdr:colOff>
      <xdr:row>0</xdr:row>
      <xdr:rowOff>9525</xdr:rowOff>
    </xdr:from>
    <xdr:to>
      <xdr:col>7</xdr:col>
      <xdr:colOff>75975</xdr:colOff>
      <xdr:row>2</xdr:row>
      <xdr:rowOff>356091</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772400" y="9525"/>
          <a:ext cx="1800000" cy="956166"/>
        </a:xfrm>
        <a:prstGeom prst="rect">
          <a:avLst/>
        </a:prstGeom>
        <a:noFill/>
      </xdr:spPr>
    </xdr:pic>
    <xdr:clientData/>
  </xdr:twoCellAnchor>
  <xdr:twoCellAnchor editAs="oneCell">
    <xdr:from>
      <xdr:col>4</xdr:col>
      <xdr:colOff>85725</xdr:colOff>
      <xdr:row>48</xdr:row>
      <xdr:rowOff>152399</xdr:rowOff>
    </xdr:from>
    <xdr:to>
      <xdr:col>5</xdr:col>
      <xdr:colOff>3175</xdr:colOff>
      <xdr:row>49</xdr:row>
      <xdr:rowOff>215999</xdr:rowOff>
    </xdr:to>
    <xdr:pic>
      <xdr:nvPicPr>
        <xdr:cNvPr id="3" name="Picture 2"/>
        <xdr:cNvPicPr/>
      </xdr:nvPicPr>
      <xdr:blipFill rotWithShape="1">
        <a:blip xmlns:r="http://schemas.openxmlformats.org/officeDocument/2006/relationships" r:embed="rId2"/>
        <a:srcRect l="37830" t="64621" r="55254" b="31653"/>
        <a:stretch/>
      </xdr:blipFill>
      <xdr:spPr bwMode="auto">
        <a:xfrm>
          <a:off x="6896100" y="14773274"/>
          <a:ext cx="812800" cy="2160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1924050</xdr:colOff>
      <xdr:row>49</xdr:row>
      <xdr:rowOff>200025</xdr:rowOff>
    </xdr:from>
    <xdr:to>
      <xdr:col>3</xdr:col>
      <xdr:colOff>425450</xdr:colOff>
      <xdr:row>49</xdr:row>
      <xdr:rowOff>416025</xdr:rowOff>
    </xdr:to>
    <xdr:pic>
      <xdr:nvPicPr>
        <xdr:cNvPr id="4" name="Picture 3"/>
        <xdr:cNvPicPr/>
      </xdr:nvPicPr>
      <xdr:blipFill rotWithShape="1">
        <a:blip xmlns:r="http://schemas.openxmlformats.org/officeDocument/2006/relationships" r:embed="rId3"/>
        <a:srcRect l="10310" t="25994" r="82027" b="68365"/>
        <a:stretch/>
      </xdr:blipFill>
      <xdr:spPr bwMode="auto">
        <a:xfrm>
          <a:off x="4276725" y="14944725"/>
          <a:ext cx="730250" cy="21600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6315075</xdr:colOff>
      <xdr:row>0</xdr:row>
      <xdr:rowOff>95250</xdr:rowOff>
    </xdr:from>
    <xdr:to>
      <xdr:col>5</xdr:col>
      <xdr:colOff>48684</xdr:colOff>
      <xdr:row>4</xdr:row>
      <xdr:rowOff>66675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858000" y="95250"/>
          <a:ext cx="1658409" cy="857250"/>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1819275</xdr:colOff>
      <xdr:row>0</xdr:row>
      <xdr:rowOff>66675</xdr:rowOff>
    </xdr:from>
    <xdr:to>
      <xdr:col>3</xdr:col>
      <xdr:colOff>95250</xdr:colOff>
      <xdr:row>4</xdr:row>
      <xdr:rowOff>28575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2543175" y="66675"/>
          <a:ext cx="1743075" cy="7715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1543050</xdr:colOff>
      <xdr:row>0</xdr:row>
      <xdr:rowOff>76200</xdr:rowOff>
    </xdr:from>
    <xdr:to>
      <xdr:col>4</xdr:col>
      <xdr:colOff>85500</xdr:colOff>
      <xdr:row>4</xdr:row>
      <xdr:rowOff>9348</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486400" y="76200"/>
          <a:ext cx="1800000" cy="790398"/>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527050</xdr:colOff>
      <xdr:row>0</xdr:row>
      <xdr:rowOff>0</xdr:rowOff>
    </xdr:from>
    <xdr:to>
      <xdr:col>5</xdr:col>
      <xdr:colOff>76200</xdr:colOff>
      <xdr:row>4</xdr:row>
      <xdr:rowOff>190500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261100" y="0"/>
          <a:ext cx="2006600" cy="10668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1181100</xdr:colOff>
      <xdr:row>0</xdr:row>
      <xdr:rowOff>47625</xdr:rowOff>
    </xdr:from>
    <xdr:to>
      <xdr:col>6</xdr:col>
      <xdr:colOff>85725</xdr:colOff>
      <xdr:row>4</xdr:row>
      <xdr:rowOff>161925</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095875" y="47625"/>
          <a:ext cx="2009775" cy="10287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171450</xdr:colOff>
      <xdr:row>0</xdr:row>
      <xdr:rowOff>19050</xdr:rowOff>
    </xdr:from>
    <xdr:to>
      <xdr:col>5</xdr:col>
      <xdr:colOff>809625</xdr:colOff>
      <xdr:row>4</xdr:row>
      <xdr:rowOff>95250</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115175" y="19050"/>
          <a:ext cx="2009775" cy="98107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1533927</xdr:colOff>
      <xdr:row>0</xdr:row>
      <xdr:rowOff>47625</xdr:rowOff>
    </xdr:from>
    <xdr:to>
      <xdr:col>7</xdr:col>
      <xdr:colOff>48684</xdr:colOff>
      <xdr:row>4</xdr:row>
      <xdr:rowOff>171450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9506352" y="47625"/>
          <a:ext cx="2000907" cy="105727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1333500</xdr:colOff>
      <xdr:row>0</xdr:row>
      <xdr:rowOff>161925</xdr:rowOff>
    </xdr:from>
    <xdr:to>
      <xdr:col>6</xdr:col>
      <xdr:colOff>57150</xdr:colOff>
      <xdr:row>4</xdr:row>
      <xdr:rowOff>152400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419725" y="161925"/>
          <a:ext cx="1676400" cy="89535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590550</xdr:colOff>
      <xdr:row>0</xdr:row>
      <xdr:rowOff>19050</xdr:rowOff>
    </xdr:from>
    <xdr:to>
      <xdr:col>6</xdr:col>
      <xdr:colOff>123825</xdr:colOff>
      <xdr:row>4</xdr:row>
      <xdr:rowOff>95250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715000" y="19050"/>
          <a:ext cx="2009775" cy="990600"/>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3648075</xdr:colOff>
      <xdr:row>0</xdr:row>
      <xdr:rowOff>0</xdr:rowOff>
    </xdr:from>
    <xdr:to>
      <xdr:col>3</xdr:col>
      <xdr:colOff>5306484</xdr:colOff>
      <xdr:row>3</xdr:row>
      <xdr:rowOff>133350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181725" y="0"/>
          <a:ext cx="1658409" cy="8572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RV\Redirection\Users\estylianou\Desktop\Elisavet%20Stylianou\Clients'%20Assets%20-%20T144-002\Forms\Form%20T144-002%20for%20CIFs%20Quarterly%20Statistics%20v.4%20Unlock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RV\Redirection\MSiekkeris\Desktop\QST-MC%20Unlocked%20-%20Version%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siekkeris\AppData\Local\Microsoft\Windows\INetCache\Content.Outlook\CEY0068U\Form%20REBR%20v.1%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Section B"/>
      <sheetName val="Section C"/>
      <sheetName val="Section D(1)"/>
      <sheetName val="Section D(2)"/>
      <sheetName val="Section E"/>
      <sheetName val="Section F"/>
      <sheetName val="Section G"/>
      <sheetName val="Section H"/>
      <sheetName val="Validation Tests"/>
      <sheetName val="Definitions"/>
      <sheetName val="Allowed Values"/>
    </sheetNames>
    <sheetDataSet>
      <sheetData sheetId="0"/>
      <sheetData sheetId="1">
        <row r="36">
          <cell r="C36" t="str">
            <v>FALSE</v>
          </cell>
        </row>
      </sheetData>
      <sheetData sheetId="2">
        <row r="17">
          <cell r="E17" t="b">
            <v>0</v>
          </cell>
        </row>
      </sheetData>
      <sheetData sheetId="3">
        <row r="14">
          <cell r="F14" t="b">
            <v>0</v>
          </cell>
        </row>
      </sheetData>
      <sheetData sheetId="4">
        <row r="12">
          <cell r="F12" t="b">
            <v>0</v>
          </cell>
        </row>
      </sheetData>
      <sheetData sheetId="5">
        <row r="8">
          <cell r="M8" t="b">
            <v>0</v>
          </cell>
        </row>
      </sheetData>
      <sheetData sheetId="6"/>
      <sheetData sheetId="7">
        <row r="29">
          <cell r="E29" t="b">
            <v>0</v>
          </cell>
        </row>
      </sheetData>
      <sheetData sheetId="8">
        <row r="9">
          <cell r="G9" t="b">
            <v>0</v>
          </cell>
        </row>
      </sheetData>
      <sheetData sheetId="9"/>
      <sheetData sheetId="10"/>
      <sheetData sheetId="11"/>
      <sheetData sheetId="12"/>
      <sheetData sheetId="13">
        <row r="9">
          <cell r="B9" t="str">
            <v>N/A</v>
          </cell>
        </row>
        <row r="10">
          <cell r="B10" t="str">
            <v>Afghanistan,AF</v>
          </cell>
        </row>
        <row r="11">
          <cell r="B11" t="str">
            <v>Åland Islands,AX</v>
          </cell>
        </row>
        <row r="12">
          <cell r="B12" t="str">
            <v>Albania,AL</v>
          </cell>
        </row>
        <row r="13">
          <cell r="B13" t="str">
            <v>Algeria,DZ</v>
          </cell>
        </row>
        <row r="14">
          <cell r="B14" t="str">
            <v>American Samoa,AS</v>
          </cell>
        </row>
        <row r="15">
          <cell r="B15" t="str">
            <v>Andorra,AD</v>
          </cell>
        </row>
        <row r="16">
          <cell r="B16" t="str">
            <v>Angola,AO</v>
          </cell>
        </row>
        <row r="17">
          <cell r="B17" t="str">
            <v>Anguilla,AI</v>
          </cell>
        </row>
        <row r="18">
          <cell r="B18" t="str">
            <v>Antarctica,AQ</v>
          </cell>
        </row>
        <row r="19">
          <cell r="B19" t="str">
            <v>Antigua and Barbuda,AG</v>
          </cell>
        </row>
        <row r="20">
          <cell r="B20" t="str">
            <v>Argentina,AR</v>
          </cell>
        </row>
        <row r="21">
          <cell r="B21" t="str">
            <v>Armenia,AM</v>
          </cell>
        </row>
        <row r="22">
          <cell r="B22" t="str">
            <v>Aruba,AW</v>
          </cell>
        </row>
        <row r="23">
          <cell r="B23" t="str">
            <v>Australia,AU</v>
          </cell>
        </row>
        <row r="24">
          <cell r="B24" t="str">
            <v>Austria,AT</v>
          </cell>
        </row>
        <row r="25">
          <cell r="B25" t="str">
            <v>Azerbaijan,AZ</v>
          </cell>
        </row>
        <row r="26">
          <cell r="B26" t="str">
            <v>Bahamas,BS</v>
          </cell>
        </row>
        <row r="27">
          <cell r="B27" t="str">
            <v>Bahrain,BH</v>
          </cell>
        </row>
        <row r="28">
          <cell r="B28" t="str">
            <v>Bangladesh,BD</v>
          </cell>
        </row>
        <row r="29">
          <cell r="B29" t="str">
            <v>Barbados,BB</v>
          </cell>
        </row>
        <row r="30">
          <cell r="B30" t="str">
            <v>Belarus,BY</v>
          </cell>
        </row>
        <row r="31">
          <cell r="B31" t="str">
            <v>Belgium,BE</v>
          </cell>
        </row>
        <row r="32">
          <cell r="B32" t="str">
            <v>Belize,BZ</v>
          </cell>
        </row>
        <row r="33">
          <cell r="B33" t="str">
            <v>Benin,BJ</v>
          </cell>
        </row>
        <row r="34">
          <cell r="B34" t="str">
            <v>Bermuda,BM</v>
          </cell>
        </row>
        <row r="35">
          <cell r="B35" t="str">
            <v>Bhutan,BT</v>
          </cell>
        </row>
        <row r="36">
          <cell r="B36" t="str">
            <v>"Bolivia, Plurinational State of",BO</v>
          </cell>
        </row>
        <row r="37">
          <cell r="B37" t="str">
            <v>"Bonaire, Sint Eustatius and Saba",BQ</v>
          </cell>
        </row>
        <row r="38">
          <cell r="B38" t="str">
            <v>Bosnia and Herzegovina,BA</v>
          </cell>
        </row>
        <row r="39">
          <cell r="B39" t="str">
            <v>Botswana,BW</v>
          </cell>
        </row>
        <row r="40">
          <cell r="B40" t="str">
            <v>Bouvet Island,BV</v>
          </cell>
        </row>
        <row r="41">
          <cell r="B41" t="str">
            <v>Brazil,BR</v>
          </cell>
        </row>
        <row r="42">
          <cell r="B42" t="str">
            <v>British Indian Ocean Territory,IO</v>
          </cell>
        </row>
        <row r="43">
          <cell r="B43" t="str">
            <v>Brunei Darussalam,BN</v>
          </cell>
        </row>
        <row r="44">
          <cell r="B44" t="str">
            <v>Bulgaria,BG</v>
          </cell>
        </row>
        <row r="45">
          <cell r="B45" t="str">
            <v>Burkina Faso,BF</v>
          </cell>
        </row>
        <row r="46">
          <cell r="B46" t="str">
            <v>Burundi,BI</v>
          </cell>
        </row>
        <row r="47">
          <cell r="B47" t="str">
            <v>Cambodia,KH</v>
          </cell>
        </row>
        <row r="48">
          <cell r="B48" t="str">
            <v>Cameroon,CM</v>
          </cell>
        </row>
        <row r="49">
          <cell r="B49" t="str">
            <v>Canada,CA</v>
          </cell>
        </row>
        <row r="50">
          <cell r="B50" t="str">
            <v>Cape Verde,CV</v>
          </cell>
        </row>
        <row r="51">
          <cell r="B51" t="str">
            <v>Cayman Islands,KY</v>
          </cell>
        </row>
        <row r="52">
          <cell r="B52" t="str">
            <v>Central African Republic,CF</v>
          </cell>
        </row>
        <row r="53">
          <cell r="B53" t="str">
            <v>Chad,TD</v>
          </cell>
        </row>
        <row r="54">
          <cell r="B54" t="str">
            <v>Chile,CL</v>
          </cell>
        </row>
        <row r="55">
          <cell r="B55" t="str">
            <v>China,CN</v>
          </cell>
        </row>
        <row r="56">
          <cell r="B56" t="str">
            <v>Christmas Island,CX</v>
          </cell>
        </row>
        <row r="57">
          <cell r="B57" t="str">
            <v>Cocos (Keeling) Islands,CC</v>
          </cell>
        </row>
        <row r="58">
          <cell r="B58" t="str">
            <v>Colombia,CO</v>
          </cell>
        </row>
        <row r="59">
          <cell r="B59" t="str">
            <v>Comoros,KM</v>
          </cell>
        </row>
        <row r="60">
          <cell r="B60" t="str">
            <v>Congo,CG</v>
          </cell>
        </row>
        <row r="61">
          <cell r="B61" t="str">
            <v>"Congo, the Democratic Republic of the",CD</v>
          </cell>
        </row>
        <row r="62">
          <cell r="B62" t="str">
            <v>Cook Islands,CK</v>
          </cell>
        </row>
        <row r="63">
          <cell r="B63" t="str">
            <v>Costa Rica,CR</v>
          </cell>
        </row>
        <row r="64">
          <cell r="B64" t="str">
            <v>Côte d'Ivoire,CI</v>
          </cell>
        </row>
        <row r="65">
          <cell r="B65" t="str">
            <v>Croatia,HR</v>
          </cell>
        </row>
        <row r="66">
          <cell r="B66" t="str">
            <v>Cuba,CU</v>
          </cell>
        </row>
        <row r="67">
          <cell r="B67" t="str">
            <v>Curaçao,CW</v>
          </cell>
        </row>
        <row r="68">
          <cell r="B68" t="str">
            <v>Cyprus,CY</v>
          </cell>
        </row>
        <row r="69">
          <cell r="B69" t="str">
            <v>Czech Republic,CZ</v>
          </cell>
        </row>
        <row r="70">
          <cell r="B70" t="str">
            <v>Denmark,DK</v>
          </cell>
        </row>
        <row r="71">
          <cell r="B71" t="str">
            <v>Djibouti,DJ</v>
          </cell>
        </row>
        <row r="72">
          <cell r="B72" t="str">
            <v>Dominica,DM</v>
          </cell>
        </row>
        <row r="73">
          <cell r="B73" t="str">
            <v>Dominican Republic,DO</v>
          </cell>
        </row>
        <row r="74">
          <cell r="B74" t="str">
            <v>Ecuador,EC</v>
          </cell>
        </row>
        <row r="75">
          <cell r="B75" t="str">
            <v>Egypt,EG</v>
          </cell>
        </row>
        <row r="76">
          <cell r="B76" t="str">
            <v>El Salvador,SV</v>
          </cell>
        </row>
        <row r="77">
          <cell r="B77" t="str">
            <v>Equatorial Guinea,GQ</v>
          </cell>
        </row>
        <row r="78">
          <cell r="B78" t="str">
            <v>Eritrea,ER</v>
          </cell>
        </row>
        <row r="79">
          <cell r="B79" t="str">
            <v>Estonia,EE</v>
          </cell>
        </row>
        <row r="80">
          <cell r="B80" t="str">
            <v>Ethiopia,ET</v>
          </cell>
        </row>
        <row r="81">
          <cell r="B81" t="str">
            <v>Falkland Islands (Malvinas),FK</v>
          </cell>
        </row>
        <row r="82">
          <cell r="B82" t="str">
            <v>Faroe Islands,FO</v>
          </cell>
        </row>
        <row r="83">
          <cell r="B83" t="str">
            <v>Fiji,FJ</v>
          </cell>
        </row>
        <row r="84">
          <cell r="B84" t="str">
            <v>Finland,FI</v>
          </cell>
        </row>
        <row r="85">
          <cell r="B85" t="str">
            <v>France,FR</v>
          </cell>
        </row>
        <row r="86">
          <cell r="B86" t="str">
            <v>French Guiana,GF</v>
          </cell>
        </row>
        <row r="87">
          <cell r="B87" t="str">
            <v>French Polynesia,PF</v>
          </cell>
        </row>
        <row r="88">
          <cell r="B88" t="str">
            <v>French Southern Territories,TF</v>
          </cell>
        </row>
        <row r="89">
          <cell r="B89" t="str">
            <v>Gabon,GA</v>
          </cell>
        </row>
        <row r="90">
          <cell r="B90" t="str">
            <v>Gambia,GM</v>
          </cell>
        </row>
        <row r="91">
          <cell r="B91" t="str">
            <v>Georgia,GE</v>
          </cell>
        </row>
        <row r="92">
          <cell r="B92" t="str">
            <v>Germany,DE</v>
          </cell>
        </row>
        <row r="93">
          <cell r="B93" t="str">
            <v>Ghana,GH</v>
          </cell>
        </row>
        <row r="94">
          <cell r="B94" t="str">
            <v>Gibraltar,GI</v>
          </cell>
        </row>
        <row r="95">
          <cell r="B95" t="str">
            <v>Greece,GR</v>
          </cell>
        </row>
        <row r="96">
          <cell r="B96" t="str">
            <v>Greenland,GL</v>
          </cell>
        </row>
        <row r="97">
          <cell r="B97" t="str">
            <v>Grenada,GD</v>
          </cell>
        </row>
        <row r="98">
          <cell r="B98" t="str">
            <v>Guadeloupe,GP</v>
          </cell>
        </row>
        <row r="99">
          <cell r="B99" t="str">
            <v>Guam,GU</v>
          </cell>
        </row>
        <row r="100">
          <cell r="B100" t="str">
            <v>Guatemala,GT</v>
          </cell>
        </row>
        <row r="101">
          <cell r="B101" t="str">
            <v>Guernsey,GG</v>
          </cell>
        </row>
        <row r="102">
          <cell r="B102" t="str">
            <v>Guinea,GN</v>
          </cell>
        </row>
        <row r="103">
          <cell r="B103" t="str">
            <v>Guinea-Bissau,GW</v>
          </cell>
        </row>
        <row r="104">
          <cell r="B104" t="str">
            <v>Guyana,GY</v>
          </cell>
        </row>
        <row r="105">
          <cell r="B105" t="str">
            <v>Haiti,HT</v>
          </cell>
        </row>
        <row r="106">
          <cell r="B106" t="str">
            <v>Heard Island and McDonald Islands,HM</v>
          </cell>
        </row>
        <row r="107">
          <cell r="B107" t="str">
            <v>Holy See (Vatican City State),VA</v>
          </cell>
        </row>
        <row r="108">
          <cell r="B108" t="str">
            <v>Honduras,HN</v>
          </cell>
        </row>
        <row r="109">
          <cell r="B109" t="str">
            <v>Hong Kong,HK</v>
          </cell>
        </row>
        <row r="110">
          <cell r="B110" t="str">
            <v>Hungary,HU</v>
          </cell>
        </row>
        <row r="111">
          <cell r="B111" t="str">
            <v>Iceland,IS</v>
          </cell>
        </row>
        <row r="112">
          <cell r="B112" t="str">
            <v>India,IN</v>
          </cell>
        </row>
        <row r="113">
          <cell r="B113" t="str">
            <v>Indonesia,ID</v>
          </cell>
        </row>
        <row r="114">
          <cell r="B114" t="str">
            <v>"Iran, Islamic Republic of",IR</v>
          </cell>
        </row>
        <row r="115">
          <cell r="B115" t="str">
            <v>Iraq,IQ</v>
          </cell>
        </row>
        <row r="116">
          <cell r="B116" t="str">
            <v>Ireland,IE</v>
          </cell>
        </row>
        <row r="117">
          <cell r="B117" t="str">
            <v>Isle of Man,IM</v>
          </cell>
        </row>
        <row r="118">
          <cell r="B118" t="str">
            <v>Israel,IL</v>
          </cell>
        </row>
        <row r="119">
          <cell r="B119" t="str">
            <v>Italy,IT</v>
          </cell>
        </row>
        <row r="120">
          <cell r="B120" t="str">
            <v>Jamaica,JM</v>
          </cell>
        </row>
        <row r="121">
          <cell r="B121" t="str">
            <v>Japan,JP</v>
          </cell>
        </row>
        <row r="122">
          <cell r="B122" t="str">
            <v>Jersey,JE</v>
          </cell>
        </row>
        <row r="123">
          <cell r="B123" t="str">
            <v>Jordan,JO</v>
          </cell>
        </row>
        <row r="124">
          <cell r="B124" t="str">
            <v>Kazakhstan,KZ</v>
          </cell>
        </row>
        <row r="125">
          <cell r="B125" t="str">
            <v>Kenya,KE</v>
          </cell>
        </row>
        <row r="126">
          <cell r="B126" t="str">
            <v>Kiribati,KI</v>
          </cell>
        </row>
        <row r="127">
          <cell r="B127" t="str">
            <v>"Korea, Democratic People's Republic of",KP</v>
          </cell>
        </row>
        <row r="128">
          <cell r="B128" t="str">
            <v>"Korea, Republic of",KR</v>
          </cell>
        </row>
        <row r="129">
          <cell r="B129" t="str">
            <v>Kuwait,KW</v>
          </cell>
        </row>
        <row r="130">
          <cell r="B130" t="str">
            <v>Kyrgyzstan,KG</v>
          </cell>
        </row>
        <row r="131">
          <cell r="B131" t="str">
            <v>Lao People's Democratic Republic,LA</v>
          </cell>
        </row>
        <row r="132">
          <cell r="B132" t="str">
            <v>Latvia,LV</v>
          </cell>
        </row>
        <row r="133">
          <cell r="B133" t="str">
            <v>Lebanon,LB</v>
          </cell>
        </row>
        <row r="134">
          <cell r="B134" t="str">
            <v>Lesotho,LS</v>
          </cell>
        </row>
        <row r="135">
          <cell r="B135" t="str">
            <v>Liberia,LR</v>
          </cell>
        </row>
        <row r="136">
          <cell r="B136" t="str">
            <v>Libya,LY</v>
          </cell>
        </row>
        <row r="137">
          <cell r="B137" t="str">
            <v>Liechtenstein,LI</v>
          </cell>
        </row>
        <row r="138">
          <cell r="B138" t="str">
            <v>Lithuania,LT</v>
          </cell>
        </row>
        <row r="139">
          <cell r="B139" t="str">
            <v>Luxembourg,LU</v>
          </cell>
        </row>
        <row r="140">
          <cell r="B140" t="str">
            <v>Macao,MO</v>
          </cell>
        </row>
        <row r="141">
          <cell r="B141" t="str">
            <v>"Macedonia, the Former Yugoslav Republic of",MK</v>
          </cell>
        </row>
        <row r="142">
          <cell r="B142" t="str">
            <v>Madagascar,MG</v>
          </cell>
        </row>
        <row r="143">
          <cell r="B143" t="str">
            <v>Malawi,MW</v>
          </cell>
        </row>
        <row r="144">
          <cell r="B144" t="str">
            <v>Malaysia,MY</v>
          </cell>
        </row>
        <row r="145">
          <cell r="B145" t="str">
            <v>Maldives,MV</v>
          </cell>
        </row>
        <row r="146">
          <cell r="B146" t="str">
            <v>Mali,ML</v>
          </cell>
        </row>
        <row r="147">
          <cell r="B147" t="str">
            <v>Malta,MT</v>
          </cell>
        </row>
        <row r="148">
          <cell r="B148" t="str">
            <v>Marshall Islands,MH</v>
          </cell>
        </row>
        <row r="149">
          <cell r="B149" t="str">
            <v>Martinique,MQ</v>
          </cell>
        </row>
        <row r="150">
          <cell r="B150" t="str">
            <v>Mauritania,MR</v>
          </cell>
        </row>
        <row r="151">
          <cell r="B151" t="str">
            <v>Mauritius,MU</v>
          </cell>
        </row>
        <row r="152">
          <cell r="B152" t="str">
            <v>Mayotte,YT</v>
          </cell>
        </row>
        <row r="153">
          <cell r="B153" t="str">
            <v>Mexico,MX</v>
          </cell>
        </row>
        <row r="154">
          <cell r="B154" t="str">
            <v>"Micronesia, Federated States of",FM</v>
          </cell>
        </row>
        <row r="155">
          <cell r="B155" t="str">
            <v>"Moldova, Republic of",MD</v>
          </cell>
        </row>
        <row r="156">
          <cell r="B156" t="str">
            <v>Monaco,MC</v>
          </cell>
        </row>
        <row r="157">
          <cell r="B157" t="str">
            <v>Mongolia,MN</v>
          </cell>
        </row>
        <row r="158">
          <cell r="B158" t="str">
            <v>Montenegro,ME</v>
          </cell>
        </row>
        <row r="159">
          <cell r="B159" t="str">
            <v>Montserrat,MS</v>
          </cell>
        </row>
        <row r="160">
          <cell r="B160" t="str">
            <v>Morocco,MA</v>
          </cell>
        </row>
        <row r="161">
          <cell r="B161" t="str">
            <v>Mozambique,MZ</v>
          </cell>
        </row>
        <row r="162">
          <cell r="B162" t="str">
            <v>Myanmar,MM</v>
          </cell>
        </row>
        <row r="163">
          <cell r="B163" t="str">
            <v>Namibia,NA</v>
          </cell>
        </row>
        <row r="164">
          <cell r="B164" t="str">
            <v>Nauru,NR</v>
          </cell>
        </row>
        <row r="165">
          <cell r="B165" t="str">
            <v>Nepal,NP</v>
          </cell>
        </row>
        <row r="166">
          <cell r="B166" t="str">
            <v>Netherlands,NL</v>
          </cell>
        </row>
        <row r="167">
          <cell r="B167" t="str">
            <v>New Caledonia,NC</v>
          </cell>
        </row>
        <row r="168">
          <cell r="B168" t="str">
            <v>New Zealand,NZ</v>
          </cell>
        </row>
        <row r="169">
          <cell r="B169" t="str">
            <v>Nicaragua,NI</v>
          </cell>
        </row>
        <row r="170">
          <cell r="B170" t="str">
            <v>Niger,NE</v>
          </cell>
        </row>
        <row r="171">
          <cell r="B171" t="str">
            <v>Nigeria,NG</v>
          </cell>
        </row>
        <row r="172">
          <cell r="B172" t="str">
            <v>Niue,NU</v>
          </cell>
        </row>
        <row r="173">
          <cell r="B173" t="str">
            <v>Norfolk Island,NF</v>
          </cell>
        </row>
        <row r="174">
          <cell r="B174" t="str">
            <v>Northern Mariana Islands,MP</v>
          </cell>
        </row>
        <row r="175">
          <cell r="B175" t="str">
            <v>Norway,NO</v>
          </cell>
        </row>
        <row r="176">
          <cell r="B176" t="str">
            <v>Oman,OM</v>
          </cell>
        </row>
        <row r="177">
          <cell r="B177" t="str">
            <v>Pakistan,PK</v>
          </cell>
        </row>
        <row r="178">
          <cell r="B178" t="str">
            <v>Palau,PW</v>
          </cell>
        </row>
        <row r="179">
          <cell r="B179" t="str">
            <v>"Palestine, State of",PS</v>
          </cell>
        </row>
        <row r="180">
          <cell r="B180" t="str">
            <v>Panama,PA</v>
          </cell>
        </row>
        <row r="181">
          <cell r="B181" t="str">
            <v>Papua New Guinea,PG</v>
          </cell>
        </row>
        <row r="182">
          <cell r="B182" t="str">
            <v>Paraguay,PY</v>
          </cell>
        </row>
        <row r="183">
          <cell r="B183" t="str">
            <v>Peru,PE</v>
          </cell>
        </row>
        <row r="184">
          <cell r="B184" t="str">
            <v>Philippines,PH</v>
          </cell>
        </row>
        <row r="185">
          <cell r="B185" t="str">
            <v>Pitcairn,PN</v>
          </cell>
        </row>
        <row r="186">
          <cell r="B186" t="str">
            <v>Poland,PL</v>
          </cell>
        </row>
        <row r="187">
          <cell r="B187" t="str">
            <v>Portugal,PT</v>
          </cell>
        </row>
        <row r="188">
          <cell r="B188" t="str">
            <v>Puerto Rico,PR</v>
          </cell>
        </row>
        <row r="189">
          <cell r="B189" t="str">
            <v>Qatar,QA</v>
          </cell>
        </row>
        <row r="190">
          <cell r="B190" t="str">
            <v>Réunion,RE</v>
          </cell>
        </row>
        <row r="191">
          <cell r="B191" t="str">
            <v>Romania,RO</v>
          </cell>
        </row>
        <row r="192">
          <cell r="B192" t="str">
            <v>Russian Federation,RU</v>
          </cell>
        </row>
        <row r="193">
          <cell r="B193" t="str">
            <v>Rwanda,RW</v>
          </cell>
        </row>
        <row r="194">
          <cell r="B194" t="str">
            <v>Saint Barthélemy,BL</v>
          </cell>
        </row>
        <row r="195">
          <cell r="B195" t="str">
            <v>"Saint Helena, Ascension and Tristan da Cunha",SH</v>
          </cell>
        </row>
        <row r="196">
          <cell r="B196" t="str">
            <v>Saint Kitts and Nevis,KN</v>
          </cell>
        </row>
        <row r="197">
          <cell r="B197" t="str">
            <v>Saint Lucia,LC</v>
          </cell>
        </row>
        <row r="198">
          <cell r="B198" t="str">
            <v>Saint Martin (French part),MF</v>
          </cell>
        </row>
        <row r="199">
          <cell r="B199" t="str">
            <v>Saint Pierre and Miquelon,PM</v>
          </cell>
        </row>
        <row r="200">
          <cell r="B200" t="str">
            <v>Saint Vincent and the Grenadines,VC</v>
          </cell>
        </row>
        <row r="201">
          <cell r="B201" t="str">
            <v>Samoa,WS</v>
          </cell>
        </row>
        <row r="202">
          <cell r="B202" t="str">
            <v>San Marino,SM</v>
          </cell>
        </row>
        <row r="203">
          <cell r="B203" t="str">
            <v>Sao Tome and Principe,ST</v>
          </cell>
        </row>
        <row r="204">
          <cell r="B204" t="str">
            <v>Saudi Arabia,SA</v>
          </cell>
        </row>
        <row r="205">
          <cell r="B205" t="str">
            <v>Senegal,SN</v>
          </cell>
        </row>
        <row r="206">
          <cell r="B206" t="str">
            <v>Serbia,RS</v>
          </cell>
        </row>
        <row r="207">
          <cell r="B207" t="str">
            <v>Seychelles,SC</v>
          </cell>
        </row>
        <row r="208">
          <cell r="B208" t="str">
            <v>Sierra Leone,SL</v>
          </cell>
        </row>
        <row r="209">
          <cell r="B209" t="str">
            <v>Singapore,SG</v>
          </cell>
        </row>
        <row r="210">
          <cell r="B210" t="str">
            <v>Sint Maarten (Dutch part),SX</v>
          </cell>
        </row>
        <row r="211">
          <cell r="B211" t="str">
            <v>Slovakia,SK</v>
          </cell>
        </row>
        <row r="212">
          <cell r="B212" t="str">
            <v>Slovenia,SI</v>
          </cell>
        </row>
        <row r="213">
          <cell r="B213" t="str">
            <v>Solomon Islands,SB</v>
          </cell>
        </row>
        <row r="214">
          <cell r="B214" t="str">
            <v>Somalia,SO</v>
          </cell>
        </row>
        <row r="215">
          <cell r="B215" t="str">
            <v>South Africa,ZA</v>
          </cell>
        </row>
        <row r="216">
          <cell r="B216" t="str">
            <v>South Georgia and the South Sandwich Islands,GS</v>
          </cell>
        </row>
        <row r="217">
          <cell r="B217" t="str">
            <v>South Sudan,SS</v>
          </cell>
        </row>
        <row r="218">
          <cell r="B218" t="str">
            <v>Spain,ES</v>
          </cell>
        </row>
        <row r="219">
          <cell r="B219" t="str">
            <v>Sri Lanka,LK</v>
          </cell>
        </row>
        <row r="220">
          <cell r="B220" t="str">
            <v>Sudan,SD</v>
          </cell>
        </row>
        <row r="221">
          <cell r="B221" t="str">
            <v>Suriname,SR</v>
          </cell>
        </row>
        <row r="222">
          <cell r="B222" t="str">
            <v>Svalbard and Jan Mayen,SJ</v>
          </cell>
        </row>
        <row r="223">
          <cell r="B223" t="str">
            <v>Swaziland,SZ</v>
          </cell>
        </row>
        <row r="224">
          <cell r="B224" t="str">
            <v>Sweden,SE</v>
          </cell>
        </row>
        <row r="225">
          <cell r="B225" t="str">
            <v>Switzerland,CH</v>
          </cell>
        </row>
        <row r="226">
          <cell r="B226" t="str">
            <v>Syrian Arab Republic,SY</v>
          </cell>
        </row>
        <row r="227">
          <cell r="B227" t="str">
            <v>"Taiwan, Province of China",TW</v>
          </cell>
        </row>
        <row r="228">
          <cell r="B228" t="str">
            <v>Tajikistan,TJ</v>
          </cell>
        </row>
        <row r="229">
          <cell r="B229" t="str">
            <v>"Tanzania, United Republic of",TZ</v>
          </cell>
        </row>
        <row r="230">
          <cell r="B230" t="str">
            <v>Thailand,TH</v>
          </cell>
        </row>
        <row r="231">
          <cell r="B231" t="str">
            <v>Timor-Leste,TL</v>
          </cell>
        </row>
        <row r="232">
          <cell r="B232" t="str">
            <v>Togo,TG</v>
          </cell>
        </row>
        <row r="233">
          <cell r="B233" t="str">
            <v>Tokelau,TK</v>
          </cell>
        </row>
        <row r="234">
          <cell r="B234" t="str">
            <v>Tonga,TO</v>
          </cell>
        </row>
        <row r="235">
          <cell r="B235" t="str">
            <v>Trinidad and Tobago,TT</v>
          </cell>
        </row>
        <row r="236">
          <cell r="B236" t="str">
            <v>Tunisia,TN</v>
          </cell>
        </row>
        <row r="237">
          <cell r="B237" t="str">
            <v>Turkey,TR</v>
          </cell>
        </row>
        <row r="238">
          <cell r="B238" t="str">
            <v>Turkmenistan,TM</v>
          </cell>
        </row>
        <row r="239">
          <cell r="B239" t="str">
            <v>Turks and Caicos Islands,TC</v>
          </cell>
        </row>
        <row r="240">
          <cell r="B240" t="str">
            <v>Tuvalu,TV</v>
          </cell>
        </row>
        <row r="241">
          <cell r="B241" t="str">
            <v>Uganda,UG</v>
          </cell>
        </row>
        <row r="242">
          <cell r="B242" t="str">
            <v>Ukraine,UA</v>
          </cell>
        </row>
        <row r="243">
          <cell r="B243" t="str">
            <v>United Arab Emirates,AE</v>
          </cell>
        </row>
        <row r="244">
          <cell r="B244" t="str">
            <v>United Kingdom,GB</v>
          </cell>
        </row>
        <row r="245">
          <cell r="B245" t="str">
            <v>United States,US</v>
          </cell>
        </row>
        <row r="246">
          <cell r="B246" t="str">
            <v>United States Minor Outlying Islands,UM</v>
          </cell>
        </row>
        <row r="247">
          <cell r="B247" t="str">
            <v>Uruguay,UY</v>
          </cell>
        </row>
        <row r="248">
          <cell r="B248" t="str">
            <v>Uzbekistan,UZ</v>
          </cell>
        </row>
        <row r="249">
          <cell r="B249" t="str">
            <v>Vanuatu,VU</v>
          </cell>
        </row>
        <row r="250">
          <cell r="B250" t="str">
            <v>"Venezuela, Bolivarian Republic of",VE</v>
          </cell>
        </row>
        <row r="251">
          <cell r="B251" t="str">
            <v>Viet Nam,VN</v>
          </cell>
        </row>
        <row r="252">
          <cell r="B252" t="str">
            <v>"Virgin Islands, British",VG</v>
          </cell>
        </row>
        <row r="253">
          <cell r="B253" t="str">
            <v>"Virgin Islands, U.S.",VI</v>
          </cell>
        </row>
        <row r="254">
          <cell r="B254" t="str">
            <v>Wallis and Futuna,WF</v>
          </cell>
        </row>
        <row r="255">
          <cell r="B255" t="str">
            <v>Western Sahara,EH</v>
          </cell>
        </row>
        <row r="256">
          <cell r="B256" t="str">
            <v>Yemen,YE</v>
          </cell>
        </row>
        <row r="257">
          <cell r="B257" t="str">
            <v>Zambia,ZM</v>
          </cell>
        </row>
        <row r="258">
          <cell r="B258" t="str">
            <v>Zimbabwe,ZW</v>
          </cell>
        </row>
        <row r="262">
          <cell r="B262" t="str">
            <v>N/A</v>
          </cell>
        </row>
        <row r="263">
          <cell r="B263" t="str">
            <v>Retail</v>
          </cell>
        </row>
        <row r="264">
          <cell r="B264" t="str">
            <v>Professional</v>
          </cell>
        </row>
        <row r="265">
          <cell r="B265" t="str">
            <v>Eligible Counterparty</v>
          </cell>
        </row>
        <row r="269">
          <cell r="B269" t="str">
            <v>N/A</v>
          </cell>
        </row>
        <row r="270">
          <cell r="B270" t="str">
            <v>Central Bank</v>
          </cell>
        </row>
        <row r="271">
          <cell r="B271" t="str">
            <v>Credit Institution</v>
          </cell>
        </row>
        <row r="272">
          <cell r="B272" t="str">
            <v>Bank in third Country</v>
          </cell>
        </row>
        <row r="273">
          <cell r="B273" t="str">
            <v>Qualifying Market Fund</v>
          </cell>
        </row>
        <row r="274">
          <cell r="B274" t="str">
            <v>Payment Institution</v>
          </cell>
        </row>
        <row r="275">
          <cell r="B275" t="str">
            <v>Investment Firm</v>
          </cell>
        </row>
        <row r="276">
          <cell r="B276" t="str">
            <v>Other</v>
          </cell>
        </row>
        <row r="279">
          <cell r="B279" t="str">
            <v>Related</v>
          </cell>
        </row>
        <row r="280">
          <cell r="B280" t="str">
            <v>Non-Related</v>
          </cell>
        </row>
        <row r="281">
          <cell r="B281" t="str">
            <v>N/A</v>
          </cell>
        </row>
        <row r="313">
          <cell r="B313" t="str">
            <v>On-Balance Sheet</v>
          </cell>
        </row>
        <row r="314">
          <cell r="B314" t="str">
            <v>Off- Balance Sheet</v>
          </cell>
        </row>
        <row r="315">
          <cell r="B315" t="str">
            <v>N/A</v>
          </cell>
        </row>
        <row r="318">
          <cell r="B318" t="str">
            <v>YES</v>
          </cell>
        </row>
        <row r="319">
          <cell r="B319" t="str">
            <v>NO</v>
          </cell>
        </row>
        <row r="322">
          <cell r="B322" t="str">
            <v>Solo</v>
          </cell>
        </row>
        <row r="323">
          <cell r="B323" t="str">
            <v>Consolidated</v>
          </cell>
        </row>
        <row r="326">
          <cell r="B326" t="str">
            <v>0-50</v>
          </cell>
        </row>
        <row r="327">
          <cell r="B327" t="str">
            <v>0-100</v>
          </cell>
        </row>
        <row r="328">
          <cell r="B328" t="str">
            <v>0-200</v>
          </cell>
        </row>
        <row r="329">
          <cell r="B329" t="str">
            <v>0-500</v>
          </cell>
        </row>
        <row r="330">
          <cell r="B330" t="str">
            <v>0-1.000</v>
          </cell>
        </row>
        <row r="331">
          <cell r="B331" t="str">
            <v>Other</v>
          </cell>
        </row>
        <row r="332">
          <cell r="B332" t="str">
            <v>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Section B"/>
      <sheetName val="Section C"/>
      <sheetName val="Validation Tests"/>
      <sheetName val="Def"/>
      <sheetName val="Section D"/>
      <sheetName val="Section E"/>
      <sheetName val="Section F1"/>
      <sheetName val="Section F2"/>
      <sheetName val="Section F3"/>
      <sheetName val="Validation Tests!"/>
      <sheetName val="Allowed values"/>
      <sheetName val="Defini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8">
          <cell r="B8">
            <v>43373</v>
          </cell>
        </row>
        <row r="9">
          <cell r="B9">
            <v>43465</v>
          </cell>
        </row>
        <row r="10">
          <cell r="B10">
            <v>43555</v>
          </cell>
        </row>
        <row r="11">
          <cell r="B11">
            <v>43646</v>
          </cell>
        </row>
        <row r="12">
          <cell r="B12">
            <v>43738</v>
          </cell>
        </row>
        <row r="13">
          <cell r="B13">
            <v>43830</v>
          </cell>
        </row>
        <row r="16">
          <cell r="B16" t="str">
            <v>EXTERNAL MANAGER</v>
          </cell>
        </row>
        <row r="17">
          <cell r="B17" t="str">
            <v>INTERNALLY MANAGED FUNDS</v>
          </cell>
        </row>
      </sheetData>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Validation Tests"/>
      <sheetName val="Definitions"/>
      <sheetName val="Allowed Values"/>
    </sheetNames>
    <sheetDataSet>
      <sheetData sheetId="0" refreshError="1"/>
      <sheetData sheetId="1"/>
      <sheetData sheetId="2" refreshError="1"/>
      <sheetData sheetId="3" refreshError="1"/>
      <sheetData sheetId="4" refreshError="1"/>
      <sheetData sheetId="5">
        <row r="13">
          <cell r="B13" t="str">
            <v>YES</v>
          </cell>
        </row>
        <row r="14">
          <cell r="B14"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mfa.gov.cy/mfa/mfa2016.nsf/mfa35_en/mfa35_en?OpenDocumen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showGridLines="0" tabSelected="1" zoomScaleNormal="100" zoomScaleSheetLayoutView="100" workbookViewId="0"/>
  </sheetViews>
  <sheetFormatPr defaultRowHeight="15" x14ac:dyDescent="0.25"/>
  <cols>
    <col min="1" max="1" width="1.85546875" style="82" customWidth="1"/>
    <col min="2" max="4" width="33.42578125" style="82" customWidth="1"/>
    <col min="5" max="7" width="13.42578125" style="82" customWidth="1"/>
    <col min="8" max="9" width="1.85546875" style="82" customWidth="1"/>
    <col min="10" max="25" width="9.140625" style="82" customWidth="1"/>
    <col min="26" max="26" width="0.140625" style="82" customWidth="1"/>
    <col min="27" max="38" width="9.140625" style="82" customWidth="1"/>
    <col min="39" max="39" width="0.28515625" style="82" customWidth="1"/>
    <col min="40" max="16384" width="9.140625" style="82"/>
  </cols>
  <sheetData>
    <row r="1" spans="1:8" ht="29.25" customHeight="1" x14ac:dyDescent="0.25">
      <c r="A1" s="51"/>
      <c r="B1" s="51"/>
      <c r="C1" s="50"/>
      <c r="D1" s="37"/>
      <c r="E1" s="37"/>
      <c r="F1" s="51"/>
      <c r="G1" s="51"/>
      <c r="H1" s="51"/>
    </row>
    <row r="2" spans="1:8" ht="18.75" x14ac:dyDescent="0.25">
      <c r="A2" s="51"/>
      <c r="B2" s="81" t="s">
        <v>295</v>
      </c>
      <c r="C2" s="80"/>
      <c r="D2" s="51"/>
      <c r="E2" s="51"/>
      <c r="F2" s="51"/>
      <c r="G2" s="51"/>
      <c r="H2" s="51"/>
    </row>
    <row r="3" spans="1:8" ht="29.25" customHeight="1" x14ac:dyDescent="0.25">
      <c r="A3" s="51"/>
      <c r="B3" s="51"/>
      <c r="C3" s="51"/>
      <c r="D3" s="51"/>
      <c r="E3" s="51"/>
      <c r="F3" s="51"/>
      <c r="G3" s="51"/>
      <c r="H3" s="51"/>
    </row>
    <row r="4" spans="1:8" ht="21" customHeight="1" x14ac:dyDescent="0.25">
      <c r="A4" s="51"/>
      <c r="B4" s="393" t="s">
        <v>474</v>
      </c>
      <c r="C4" s="393"/>
      <c r="D4" s="393"/>
      <c r="E4" s="393"/>
      <c r="F4" s="393"/>
      <c r="G4" s="393"/>
      <c r="H4" s="51"/>
    </row>
    <row r="5" spans="1:8" ht="18.75" x14ac:dyDescent="0.25">
      <c r="A5" s="51"/>
      <c r="B5" s="51"/>
      <c r="C5" s="234"/>
      <c r="D5" s="234"/>
      <c r="E5" s="234"/>
      <c r="F5" s="83"/>
      <c r="G5" s="83"/>
      <c r="H5" s="51"/>
    </row>
    <row r="6" spans="1:8" ht="18.75" x14ac:dyDescent="0.25">
      <c r="A6" s="51"/>
      <c r="B6" s="403" t="s">
        <v>457</v>
      </c>
      <c r="C6" s="403"/>
      <c r="D6" s="403"/>
      <c r="E6" s="403"/>
      <c r="F6" s="403"/>
      <c r="G6" s="403"/>
      <c r="H6" s="39"/>
    </row>
    <row r="7" spans="1:8" ht="18.75" x14ac:dyDescent="0.25">
      <c r="A7" s="51"/>
      <c r="B7" s="38"/>
      <c r="C7" s="38"/>
      <c r="D7" s="39"/>
      <c r="E7" s="39"/>
      <c r="F7" s="39"/>
      <c r="G7" s="39"/>
      <c r="H7" s="39"/>
    </row>
    <row r="8" spans="1:8" ht="47.25" customHeight="1" x14ac:dyDescent="0.25">
      <c r="A8" s="40"/>
      <c r="B8" s="402" t="s">
        <v>549</v>
      </c>
      <c r="C8" s="402"/>
      <c r="D8" s="402"/>
      <c r="E8" s="402"/>
      <c r="F8" s="402"/>
      <c r="G8" s="402"/>
      <c r="H8" s="323"/>
    </row>
    <row r="9" spans="1:8" ht="15" customHeight="1" x14ac:dyDescent="0.25">
      <c r="A9" s="40"/>
      <c r="B9" s="323"/>
      <c r="C9" s="323"/>
      <c r="D9" s="323"/>
      <c r="E9" s="323"/>
      <c r="F9" s="323"/>
      <c r="G9" s="323"/>
      <c r="H9" s="323"/>
    </row>
    <row r="10" spans="1:8" ht="21" customHeight="1" x14ac:dyDescent="0.25">
      <c r="A10" s="40"/>
      <c r="B10" s="59" t="s">
        <v>297</v>
      </c>
      <c r="C10" s="40"/>
      <c r="D10" s="40"/>
      <c r="E10" s="40"/>
      <c r="F10" s="40"/>
      <c r="G10" s="40"/>
      <c r="H10" s="40"/>
    </row>
    <row r="11" spans="1:8" ht="169.5" customHeight="1" x14ac:dyDescent="0.25">
      <c r="A11" s="40"/>
      <c r="B11" s="394" t="s">
        <v>550</v>
      </c>
      <c r="C11" s="394"/>
      <c r="D11" s="394"/>
      <c r="E11" s="394"/>
      <c r="F11" s="394"/>
      <c r="G11" s="394"/>
      <c r="H11" s="394"/>
    </row>
    <row r="12" spans="1:8" ht="21" customHeight="1" x14ac:dyDescent="0.25">
      <c r="A12" s="40"/>
      <c r="B12" s="60" t="s">
        <v>296</v>
      </c>
      <c r="C12" s="323"/>
      <c r="D12" s="323"/>
      <c r="E12" s="323"/>
      <c r="F12" s="323"/>
      <c r="G12" s="323"/>
      <c r="H12" s="320"/>
    </row>
    <row r="13" spans="1:8" ht="20.25" customHeight="1" x14ac:dyDescent="0.25">
      <c r="A13" s="40"/>
      <c r="B13" s="399" t="s">
        <v>488</v>
      </c>
      <c r="C13" s="399"/>
      <c r="D13" s="399"/>
      <c r="E13" s="399"/>
      <c r="F13" s="399"/>
      <c r="G13" s="399"/>
      <c r="H13" s="320"/>
    </row>
    <row r="14" spans="1:8" ht="21" customHeight="1" x14ac:dyDescent="0.25">
      <c r="A14" s="40"/>
      <c r="B14" s="399"/>
      <c r="C14" s="399"/>
      <c r="D14" s="399"/>
      <c r="E14" s="399"/>
      <c r="F14" s="399"/>
      <c r="G14" s="399"/>
      <c r="H14" s="320"/>
    </row>
    <row r="15" spans="1:8" ht="59.25" customHeight="1" x14ac:dyDescent="0.25">
      <c r="A15" s="40"/>
      <c r="B15" s="399"/>
      <c r="C15" s="399"/>
      <c r="D15" s="399"/>
      <c r="E15" s="399"/>
      <c r="F15" s="399"/>
      <c r="G15" s="399"/>
      <c r="H15" s="320"/>
    </row>
    <row r="16" spans="1:8" ht="9" customHeight="1" x14ac:dyDescent="0.25">
      <c r="A16" s="40"/>
      <c r="B16" s="320"/>
      <c r="C16" s="320"/>
      <c r="D16" s="320"/>
      <c r="E16" s="320"/>
      <c r="F16" s="320"/>
      <c r="G16" s="320"/>
      <c r="H16" s="320"/>
    </row>
    <row r="17" spans="1:8" ht="19.5" customHeight="1" x14ac:dyDescent="0.25">
      <c r="A17" s="40"/>
      <c r="B17" s="59" t="s">
        <v>298</v>
      </c>
      <c r="C17" s="320"/>
      <c r="D17" s="320"/>
      <c r="E17" s="320"/>
      <c r="F17" s="320"/>
      <c r="G17" s="320"/>
      <c r="H17" s="320"/>
    </row>
    <row r="18" spans="1:8" ht="25.5" customHeight="1" x14ac:dyDescent="0.25">
      <c r="A18" s="40"/>
      <c r="B18" s="399" t="s">
        <v>487</v>
      </c>
      <c r="C18" s="399"/>
      <c r="D18" s="399"/>
      <c r="E18" s="399"/>
      <c r="F18" s="399"/>
      <c r="G18" s="399"/>
      <c r="H18" s="320"/>
    </row>
    <row r="19" spans="1:8" ht="25.5" customHeight="1" x14ac:dyDescent="0.25">
      <c r="A19" s="40"/>
      <c r="B19" s="399"/>
      <c r="C19" s="399"/>
      <c r="D19" s="399"/>
      <c r="E19" s="399"/>
      <c r="F19" s="399"/>
      <c r="G19" s="399"/>
      <c r="H19" s="320"/>
    </row>
    <row r="20" spans="1:8" ht="6" customHeight="1" x14ac:dyDescent="0.25">
      <c r="A20" s="40"/>
      <c r="B20" s="399"/>
      <c r="C20" s="399"/>
      <c r="D20" s="399"/>
      <c r="E20" s="399"/>
      <c r="F20" s="399"/>
      <c r="G20" s="399"/>
      <c r="H20" s="320"/>
    </row>
    <row r="21" spans="1:8" ht="36.75" customHeight="1" x14ac:dyDescent="0.25">
      <c r="A21" s="40"/>
      <c r="B21" s="126" t="s">
        <v>406</v>
      </c>
      <c r="C21" s="127" t="s">
        <v>397</v>
      </c>
      <c r="D21" s="128" t="s">
        <v>396</v>
      </c>
      <c r="E21" s="320"/>
      <c r="F21" s="320"/>
      <c r="G21" s="320"/>
      <c r="H21" s="320"/>
    </row>
    <row r="22" spans="1:8" ht="21.75" customHeight="1" x14ac:dyDescent="0.25">
      <c r="A22" s="40"/>
      <c r="B22" s="129" t="s">
        <v>398</v>
      </c>
      <c r="C22" s="84" t="s">
        <v>299</v>
      </c>
      <c r="D22" s="130" t="s">
        <v>299</v>
      </c>
      <c r="E22" s="320"/>
      <c r="F22" s="320"/>
      <c r="G22" s="320"/>
      <c r="H22" s="320"/>
    </row>
    <row r="23" spans="1:8" ht="21.75" customHeight="1" x14ac:dyDescent="0.25">
      <c r="A23" s="40"/>
      <c r="B23" s="129" t="s">
        <v>399</v>
      </c>
      <c r="C23" s="84" t="s">
        <v>402</v>
      </c>
      <c r="D23" s="130" t="s">
        <v>300</v>
      </c>
      <c r="E23" s="320"/>
      <c r="F23" s="320"/>
      <c r="G23" s="320"/>
      <c r="H23" s="320"/>
    </row>
    <row r="24" spans="1:8" ht="21.75" customHeight="1" x14ac:dyDescent="0.25">
      <c r="A24" s="40"/>
      <c r="B24" s="129" t="s">
        <v>400</v>
      </c>
      <c r="C24" s="84" t="s">
        <v>403</v>
      </c>
      <c r="D24" s="130" t="s">
        <v>301</v>
      </c>
      <c r="E24" s="320"/>
      <c r="F24" s="320"/>
      <c r="G24" s="320"/>
      <c r="H24" s="320"/>
    </row>
    <row r="25" spans="1:8" ht="21.75" customHeight="1" x14ac:dyDescent="0.25">
      <c r="A25" s="40"/>
      <c r="B25" s="131" t="s">
        <v>401</v>
      </c>
      <c r="C25" s="132" t="s">
        <v>404</v>
      </c>
      <c r="D25" s="133" t="s">
        <v>302</v>
      </c>
      <c r="E25" s="320"/>
      <c r="F25" s="320"/>
      <c r="G25" s="320"/>
      <c r="H25" s="320"/>
    </row>
    <row r="26" spans="1:8" ht="15" customHeight="1" x14ac:dyDescent="0.25">
      <c r="A26" s="40"/>
      <c r="B26" s="39"/>
      <c r="C26" s="39"/>
      <c r="D26" s="39"/>
      <c r="E26" s="39"/>
      <c r="F26" s="39"/>
      <c r="G26" s="39"/>
      <c r="H26" s="51"/>
    </row>
    <row r="27" spans="1:8" ht="13.5" customHeight="1" x14ac:dyDescent="0.25">
      <c r="A27" s="40"/>
      <c r="B27" s="400" t="s">
        <v>303</v>
      </c>
      <c r="C27" s="400"/>
      <c r="D27" s="400"/>
      <c r="E27" s="400"/>
      <c r="F27" s="400"/>
      <c r="G27" s="400"/>
      <c r="H27" s="400"/>
    </row>
    <row r="28" spans="1:8" ht="13.5" customHeight="1" x14ac:dyDescent="0.25">
      <c r="A28" s="40"/>
      <c r="B28" s="323"/>
      <c r="C28" s="323"/>
      <c r="D28" s="323"/>
      <c r="E28" s="323"/>
      <c r="F28" s="323"/>
      <c r="G28" s="323"/>
      <c r="H28" s="323"/>
    </row>
    <row r="29" spans="1:8" ht="15.75" x14ac:dyDescent="0.25">
      <c r="A29" s="85"/>
      <c r="B29" s="394" t="s">
        <v>461</v>
      </c>
      <c r="C29" s="394"/>
      <c r="D29" s="394"/>
      <c r="E29" s="394"/>
      <c r="F29" s="394"/>
      <c r="G29" s="394"/>
      <c r="H29" s="394"/>
    </row>
    <row r="30" spans="1:8" ht="15.75" x14ac:dyDescent="0.25">
      <c r="A30" s="85"/>
      <c r="B30" s="54"/>
      <c r="C30" s="401" t="s">
        <v>304</v>
      </c>
      <c r="D30" s="401"/>
      <c r="E30" s="401"/>
      <c r="F30" s="401"/>
      <c r="G30" s="401"/>
      <c r="H30" s="401"/>
    </row>
    <row r="31" spans="1:8" ht="15.75" x14ac:dyDescent="0.25">
      <c r="A31" s="85"/>
      <c r="B31" s="41"/>
      <c r="C31" s="401" t="s">
        <v>0</v>
      </c>
      <c r="D31" s="401"/>
      <c r="E31" s="401"/>
      <c r="F31" s="401"/>
      <c r="G31" s="401"/>
      <c r="H31" s="401"/>
    </row>
    <row r="32" spans="1:8" ht="15.75" x14ac:dyDescent="0.25">
      <c r="A32" s="85"/>
      <c r="B32" s="58"/>
      <c r="C32" s="401" t="s">
        <v>408</v>
      </c>
      <c r="D32" s="401"/>
      <c r="E32" s="401"/>
      <c r="F32" s="401"/>
      <c r="G32" s="401"/>
      <c r="H32" s="401"/>
    </row>
    <row r="33" spans="1:8" ht="12" customHeight="1" x14ac:dyDescent="0.25">
      <c r="A33" s="42"/>
      <c r="B33" s="42"/>
      <c r="C33" s="394"/>
      <c r="D33" s="394"/>
      <c r="E33" s="394"/>
      <c r="F33" s="394"/>
      <c r="G33" s="394"/>
      <c r="H33" s="394"/>
    </row>
    <row r="34" spans="1:8" ht="15.75" x14ac:dyDescent="0.25">
      <c r="A34" s="85"/>
      <c r="B34" s="396" t="s">
        <v>489</v>
      </c>
      <c r="C34" s="396"/>
      <c r="D34" s="396"/>
      <c r="E34" s="396"/>
      <c r="F34" s="396"/>
      <c r="G34" s="396"/>
      <c r="H34" s="396"/>
    </row>
    <row r="35" spans="1:8" ht="12" customHeight="1" x14ac:dyDescent="0.25">
      <c r="A35" s="85"/>
      <c r="B35" s="321"/>
      <c r="C35" s="321"/>
      <c r="D35" s="321"/>
      <c r="E35" s="321"/>
      <c r="F35" s="321"/>
      <c r="G35" s="321"/>
      <c r="H35" s="320"/>
    </row>
    <row r="36" spans="1:8" ht="15.75" x14ac:dyDescent="0.25">
      <c r="A36" s="85"/>
      <c r="B36" s="394" t="s">
        <v>305</v>
      </c>
      <c r="C36" s="394"/>
      <c r="D36" s="394"/>
      <c r="E36" s="394"/>
      <c r="F36" s="394"/>
      <c r="G36" s="394"/>
      <c r="H36" s="394"/>
    </row>
    <row r="37" spans="1:8" ht="15.75" x14ac:dyDescent="0.25">
      <c r="A37" s="85"/>
      <c r="B37" s="397" t="s">
        <v>411</v>
      </c>
      <c r="C37" s="397"/>
      <c r="D37" s="397"/>
      <c r="E37" s="397"/>
      <c r="F37" s="397"/>
      <c r="G37" s="397"/>
      <c r="H37" s="86"/>
    </row>
    <row r="38" spans="1:8" ht="15.75" x14ac:dyDescent="0.25">
      <c r="A38" s="85"/>
      <c r="B38" s="397" t="s">
        <v>405</v>
      </c>
      <c r="C38" s="397"/>
      <c r="D38" s="397"/>
      <c r="E38" s="397"/>
      <c r="F38" s="397"/>
      <c r="G38" s="397"/>
      <c r="H38" s="86"/>
    </row>
    <row r="39" spans="1:8" ht="12" customHeight="1" x14ac:dyDescent="0.25">
      <c r="A39" s="85"/>
      <c r="B39" s="322"/>
      <c r="C39" s="322"/>
      <c r="D39" s="322"/>
      <c r="E39" s="322"/>
      <c r="F39" s="322"/>
      <c r="G39" s="322"/>
      <c r="H39" s="86"/>
    </row>
    <row r="40" spans="1:8" ht="15.75" x14ac:dyDescent="0.25">
      <c r="A40" s="87"/>
      <c r="B40" s="339" t="s">
        <v>410</v>
      </c>
      <c r="C40" s="321"/>
      <c r="D40" s="321"/>
      <c r="E40" s="321"/>
      <c r="F40" s="321"/>
      <c r="G40" s="321"/>
      <c r="H40" s="320"/>
    </row>
    <row r="41" spans="1:8" ht="12" customHeight="1" x14ac:dyDescent="0.25">
      <c r="A41" s="87"/>
      <c r="B41" s="339"/>
      <c r="C41" s="321"/>
      <c r="D41" s="321"/>
      <c r="E41" s="321"/>
      <c r="F41" s="321"/>
      <c r="G41" s="321"/>
      <c r="H41" s="320"/>
    </row>
    <row r="42" spans="1:8" ht="15.75" x14ac:dyDescent="0.25">
      <c r="A42" s="87"/>
      <c r="B42" s="339" t="s">
        <v>409</v>
      </c>
      <c r="C42" s="321"/>
      <c r="D42" s="321"/>
      <c r="E42" s="321"/>
      <c r="F42" s="321"/>
      <c r="G42" s="321"/>
      <c r="H42" s="320"/>
    </row>
    <row r="43" spans="1:8" ht="12" customHeight="1" x14ac:dyDescent="0.25">
      <c r="A43" s="87"/>
      <c r="B43" s="339"/>
      <c r="C43" s="321"/>
      <c r="D43" s="321"/>
      <c r="E43" s="321"/>
      <c r="F43" s="321"/>
      <c r="G43" s="321"/>
      <c r="H43" s="320"/>
    </row>
    <row r="44" spans="1:8" ht="33.75" customHeight="1" x14ac:dyDescent="0.25">
      <c r="A44" s="87"/>
      <c r="B44" s="398" t="s">
        <v>551</v>
      </c>
      <c r="C44" s="398"/>
      <c r="D44" s="398"/>
      <c r="E44" s="398"/>
      <c r="F44" s="398"/>
      <c r="G44" s="398"/>
      <c r="H44" s="320"/>
    </row>
    <row r="45" spans="1:8" ht="12" customHeight="1" x14ac:dyDescent="0.25">
      <c r="A45" s="87"/>
      <c r="B45" s="340"/>
      <c r="C45" s="340"/>
      <c r="D45" s="340"/>
      <c r="E45" s="340"/>
      <c r="F45" s="340"/>
      <c r="G45" s="340"/>
      <c r="H45" s="320"/>
    </row>
    <row r="46" spans="1:8" ht="62.25" customHeight="1" x14ac:dyDescent="0.25">
      <c r="A46" s="87"/>
      <c r="B46" s="394" t="s">
        <v>490</v>
      </c>
      <c r="C46" s="394"/>
      <c r="D46" s="394"/>
      <c r="E46" s="394"/>
      <c r="F46" s="394"/>
      <c r="G46" s="394"/>
      <c r="H46" s="394"/>
    </row>
    <row r="47" spans="1:8" ht="12" customHeight="1" x14ac:dyDescent="0.25">
      <c r="A47" s="87"/>
      <c r="B47" s="320"/>
      <c r="C47" s="320"/>
      <c r="D47" s="320"/>
      <c r="E47" s="320"/>
      <c r="F47" s="320"/>
      <c r="G47" s="320"/>
      <c r="H47" s="320"/>
    </row>
    <row r="48" spans="1:8" ht="33.75" customHeight="1" x14ac:dyDescent="0.25">
      <c r="A48" s="87"/>
      <c r="B48" s="396" t="s">
        <v>460</v>
      </c>
      <c r="C48" s="396"/>
      <c r="D48" s="396"/>
      <c r="E48" s="396"/>
      <c r="F48" s="396"/>
      <c r="G48" s="396"/>
      <c r="H48" s="396"/>
    </row>
    <row r="49" spans="1:8" ht="12" customHeight="1" x14ac:dyDescent="0.25">
      <c r="A49" s="87"/>
      <c r="B49" s="321"/>
      <c r="C49" s="321"/>
      <c r="D49" s="321"/>
      <c r="E49" s="321"/>
      <c r="F49" s="321"/>
      <c r="G49" s="321"/>
      <c r="H49" s="320"/>
    </row>
    <row r="50" spans="1:8" ht="45.75" customHeight="1" x14ac:dyDescent="0.25">
      <c r="A50" s="87"/>
      <c r="B50" s="394" t="s">
        <v>552</v>
      </c>
      <c r="C50" s="394"/>
      <c r="D50" s="394"/>
      <c r="E50" s="394"/>
      <c r="F50" s="394"/>
      <c r="G50" s="394"/>
      <c r="H50" s="394"/>
    </row>
    <row r="51" spans="1:8" ht="12" customHeight="1" x14ac:dyDescent="0.25">
      <c r="A51" s="87"/>
      <c r="B51" s="320"/>
      <c r="C51" s="320"/>
      <c r="D51" s="320"/>
      <c r="E51" s="320"/>
      <c r="F51" s="320"/>
      <c r="G51" s="320"/>
      <c r="H51" s="320"/>
    </row>
    <row r="52" spans="1:8" ht="15.75" x14ac:dyDescent="0.25">
      <c r="A52" s="87"/>
      <c r="B52" s="341" t="s">
        <v>491</v>
      </c>
      <c r="C52" s="320"/>
      <c r="D52" s="320"/>
      <c r="E52" s="320"/>
      <c r="F52" s="320"/>
      <c r="G52" s="320"/>
      <c r="H52" s="320"/>
    </row>
    <row r="53" spans="1:8" ht="12" customHeight="1" x14ac:dyDescent="0.25">
      <c r="A53" s="87"/>
      <c r="B53" s="320"/>
      <c r="C53" s="320"/>
      <c r="D53" s="320"/>
      <c r="E53" s="320"/>
      <c r="F53" s="320"/>
      <c r="G53" s="320"/>
      <c r="H53" s="320"/>
    </row>
    <row r="54" spans="1:8" ht="34.5" customHeight="1" x14ac:dyDescent="0.25">
      <c r="A54" s="87"/>
      <c r="B54" s="395" t="s">
        <v>462</v>
      </c>
      <c r="C54" s="395"/>
      <c r="D54" s="395"/>
      <c r="E54" s="395"/>
      <c r="F54" s="395"/>
      <c r="G54" s="395"/>
      <c r="H54" s="395"/>
    </row>
    <row r="55" spans="1:8" ht="12" customHeight="1" x14ac:dyDescent="0.25">
      <c r="A55" s="87"/>
      <c r="B55" s="320"/>
      <c r="C55" s="320"/>
      <c r="D55" s="320"/>
      <c r="E55" s="320"/>
      <c r="F55" s="320"/>
      <c r="G55" s="320"/>
      <c r="H55" s="320"/>
    </row>
    <row r="56" spans="1:8" x14ac:dyDescent="0.25">
      <c r="B56" s="88"/>
      <c r="C56" s="88"/>
      <c r="D56" s="88"/>
      <c r="E56" s="88"/>
      <c r="F56" s="88"/>
      <c r="G56" s="88"/>
      <c r="H56" s="88"/>
    </row>
    <row r="57" spans="1:8" x14ac:dyDescent="0.25">
      <c r="B57" s="88"/>
      <c r="C57" s="88"/>
      <c r="D57" s="88"/>
      <c r="E57" s="88"/>
      <c r="F57" s="88"/>
      <c r="G57" s="88"/>
      <c r="H57" s="88"/>
    </row>
    <row r="60" spans="1:8" ht="12.75" customHeight="1" x14ac:dyDescent="0.25"/>
    <row r="76" ht="2.25" hidden="1" customHeight="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sheetData>
  <sheetProtection algorithmName="SHA-512" hashValue="SJDA6Y7TmeUvFhJztZXKf1Scq2llF/VA+S+mmClr0+EO7NdJJmWZs/ocHXUzXL35EYto5XwOi9eQRwYhApcEVA==" saltValue="Hiauuu42uotud120DeSqDw==" spinCount="100000" sheet="1" objects="1" scenarios="1"/>
  <mergeCells count="21">
    <mergeCell ref="C30:H30"/>
    <mergeCell ref="C31:H31"/>
    <mergeCell ref="C32:H32"/>
    <mergeCell ref="B8:G8"/>
    <mergeCell ref="B6:G6"/>
    <mergeCell ref="B4:G4"/>
    <mergeCell ref="B50:H50"/>
    <mergeCell ref="B54:H54"/>
    <mergeCell ref="B34:H34"/>
    <mergeCell ref="B36:H36"/>
    <mergeCell ref="B46:H46"/>
    <mergeCell ref="B48:H48"/>
    <mergeCell ref="B37:G37"/>
    <mergeCell ref="B38:G38"/>
    <mergeCell ref="B44:G44"/>
    <mergeCell ref="C33:H33"/>
    <mergeCell ref="B11:H11"/>
    <mergeCell ref="B13:G15"/>
    <mergeCell ref="B18:G20"/>
    <mergeCell ref="B27:H27"/>
    <mergeCell ref="B29:H29"/>
  </mergeCells>
  <pageMargins left="0.7" right="0.7" top="0.75" bottom="0.75" header="0.3" footer="0.3"/>
  <pageSetup scale="5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3"/>
  <sheetViews>
    <sheetView showGridLines="0" zoomScaleNormal="100" zoomScaleSheetLayoutView="100" workbookViewId="0"/>
  </sheetViews>
  <sheetFormatPr defaultColWidth="9.140625" defaultRowHeight="15" x14ac:dyDescent="0.25"/>
  <cols>
    <col min="1" max="1" width="2.140625" style="387" customWidth="1"/>
    <col min="2" max="2" width="6" style="388" customWidth="1"/>
    <col min="3" max="3" width="100.28515625" style="389" customWidth="1"/>
    <col min="4" max="4" width="2.28515625" style="389" customWidth="1"/>
    <col min="5" max="5" width="16.28515625" style="387" customWidth="1"/>
    <col min="6" max="6" width="2.140625" style="390" customWidth="1"/>
    <col min="7" max="16384" width="9.140625" style="387"/>
  </cols>
  <sheetData>
    <row r="1" spans="1:6" x14ac:dyDescent="0.25">
      <c r="A1" s="28"/>
      <c r="B1" s="194"/>
      <c r="C1" s="186"/>
      <c r="D1" s="186"/>
      <c r="E1" s="28"/>
      <c r="F1" s="19"/>
    </row>
    <row r="2" spans="1:6" ht="18.75" x14ac:dyDescent="0.25">
      <c r="A2" s="28"/>
      <c r="B2" s="81" t="str">
        <f>Instructions!B2</f>
        <v>Form QST-ASP</v>
      </c>
      <c r="C2" s="28"/>
      <c r="D2" s="80"/>
      <c r="E2" s="28"/>
      <c r="F2" s="19"/>
    </row>
    <row r="3" spans="1:6" ht="21" x14ac:dyDescent="0.25">
      <c r="A3" s="28"/>
      <c r="B3" s="194"/>
      <c r="C3" s="187"/>
      <c r="D3" s="187"/>
      <c r="E3" s="28"/>
      <c r="F3" s="19"/>
    </row>
    <row r="4" spans="1:6" x14ac:dyDescent="0.25">
      <c r="A4" s="28"/>
      <c r="B4" s="194"/>
      <c r="C4" s="186"/>
      <c r="D4" s="186"/>
      <c r="E4" s="28"/>
      <c r="F4" s="19"/>
    </row>
    <row r="5" spans="1:6" x14ac:dyDescent="0.25">
      <c r="A5" s="28"/>
      <c r="B5" s="194"/>
      <c r="C5" s="186"/>
      <c r="D5" s="186"/>
      <c r="E5" s="28"/>
      <c r="F5" s="19"/>
    </row>
    <row r="6" spans="1:6" ht="18.75" x14ac:dyDescent="0.25">
      <c r="A6" s="28"/>
      <c r="B6" s="403" t="s">
        <v>34</v>
      </c>
      <c r="C6" s="403"/>
      <c r="D6" s="403"/>
      <c r="E6" s="403"/>
      <c r="F6" s="19"/>
    </row>
    <row r="7" spans="1:6" ht="9" customHeight="1" x14ac:dyDescent="0.25">
      <c r="A7" s="28"/>
      <c r="B7" s="7"/>
      <c r="C7" s="185"/>
      <c r="D7" s="185"/>
      <c r="E7" s="28"/>
      <c r="F7" s="19"/>
    </row>
    <row r="8" spans="1:6" ht="15.75" customHeight="1" x14ac:dyDescent="0.25">
      <c r="A8" s="28"/>
      <c r="B8" s="462" t="s">
        <v>547</v>
      </c>
      <c r="C8" s="462"/>
      <c r="D8" s="185"/>
      <c r="E8" s="28"/>
      <c r="F8" s="19"/>
    </row>
    <row r="9" spans="1:6" ht="9" customHeight="1" x14ac:dyDescent="0.25">
      <c r="A9" s="28"/>
      <c r="B9" s="7"/>
      <c r="C9" s="185"/>
      <c r="D9" s="185"/>
      <c r="E9" s="28"/>
      <c r="F9" s="19"/>
    </row>
    <row r="10" spans="1:6" ht="18.75" x14ac:dyDescent="0.25">
      <c r="A10" s="28"/>
      <c r="B10" s="195"/>
      <c r="C10" s="188" t="s">
        <v>395</v>
      </c>
      <c r="D10" s="188"/>
      <c r="E10" s="28"/>
      <c r="F10" s="19"/>
    </row>
    <row r="11" spans="1:6" ht="9" customHeight="1" x14ac:dyDescent="0.25">
      <c r="A11" s="28"/>
      <c r="B11" s="7"/>
      <c r="C11" s="185"/>
      <c r="D11" s="185"/>
      <c r="E11" s="28"/>
      <c r="F11" s="19"/>
    </row>
    <row r="12" spans="1:6" ht="32.1" customHeight="1" x14ac:dyDescent="0.25">
      <c r="A12" s="28"/>
      <c r="B12" s="6">
        <v>1</v>
      </c>
      <c r="C12" s="298" t="s">
        <v>494</v>
      </c>
      <c r="D12" s="299"/>
      <c r="E12" s="300" t="b">
        <f>'Section B'!C21+'Section B'!C25+'Section B'!C29='Section B'!C13</f>
        <v>1</v>
      </c>
      <c r="F12" s="19"/>
    </row>
    <row r="13" spans="1:6" ht="9" customHeight="1" x14ac:dyDescent="0.25">
      <c r="A13" s="28"/>
      <c r="B13" s="6"/>
      <c r="C13" s="298"/>
      <c r="D13" s="299"/>
      <c r="E13" s="299"/>
      <c r="F13" s="19"/>
    </row>
    <row r="14" spans="1:6" ht="32.1" customHeight="1" x14ac:dyDescent="0.25">
      <c r="A14" s="28"/>
      <c r="B14" s="6">
        <v>2</v>
      </c>
      <c r="C14" s="219" t="s">
        <v>510</v>
      </c>
      <c r="D14" s="299"/>
      <c r="E14" s="300" t="b">
        <f>'Section B'!E21+'Section B'!E25+'Section B'!E29='Section B'!E13</f>
        <v>1</v>
      </c>
      <c r="F14" s="19"/>
    </row>
    <row r="15" spans="1:6" ht="9" customHeight="1" x14ac:dyDescent="0.25">
      <c r="A15" s="28"/>
      <c r="B15" s="6"/>
      <c r="C15" s="301"/>
      <c r="D15" s="302"/>
      <c r="E15" s="303"/>
      <c r="F15" s="19"/>
    </row>
    <row r="16" spans="1:6" ht="32.1" customHeight="1" x14ac:dyDescent="0.25">
      <c r="A16" s="28"/>
      <c r="B16" s="8">
        <v>3</v>
      </c>
      <c r="C16" s="298" t="s">
        <v>495</v>
      </c>
      <c r="D16" s="299"/>
      <c r="E16" s="300" t="b">
        <f>'Section B'!C21&lt;='Section B'!C13</f>
        <v>1</v>
      </c>
      <c r="F16" s="19"/>
    </row>
    <row r="17" spans="1:6" ht="9" customHeight="1" x14ac:dyDescent="0.25">
      <c r="A17" s="28"/>
      <c r="B17" s="6"/>
      <c r="C17" s="298"/>
      <c r="D17" s="299"/>
      <c r="E17" s="299"/>
      <c r="F17" s="19"/>
    </row>
    <row r="18" spans="1:6" ht="32.1" customHeight="1" x14ac:dyDescent="0.25">
      <c r="A18" s="28"/>
      <c r="B18" s="8">
        <v>4</v>
      </c>
      <c r="C18" s="219" t="s">
        <v>511</v>
      </c>
      <c r="D18" s="299"/>
      <c r="E18" s="300" t="b">
        <f>'Section B'!E21&lt;='Section B'!E13</f>
        <v>1</v>
      </c>
      <c r="F18" s="19"/>
    </row>
    <row r="19" spans="1:6" ht="9" customHeight="1" x14ac:dyDescent="0.25">
      <c r="A19" s="28"/>
      <c r="B19" s="6"/>
      <c r="C19" s="301"/>
      <c r="D19" s="302"/>
      <c r="E19" s="303"/>
      <c r="F19" s="19"/>
    </row>
    <row r="20" spans="1:6" ht="32.1" customHeight="1" x14ac:dyDescent="0.25">
      <c r="A20" s="28"/>
      <c r="B20" s="8">
        <v>5</v>
      </c>
      <c r="C20" s="298" t="s">
        <v>496</v>
      </c>
      <c r="D20" s="299"/>
      <c r="E20" s="300" t="b">
        <f>'Section B'!C25&lt;='Section B'!C13</f>
        <v>1</v>
      </c>
      <c r="F20" s="29"/>
    </row>
    <row r="21" spans="1:6" ht="9" customHeight="1" x14ac:dyDescent="0.25">
      <c r="A21" s="28"/>
      <c r="B21" s="6"/>
      <c r="C21" s="298"/>
      <c r="D21" s="299"/>
      <c r="E21" s="299"/>
      <c r="F21" s="19"/>
    </row>
    <row r="22" spans="1:6" ht="32.1" customHeight="1" x14ac:dyDescent="0.25">
      <c r="A22" s="28"/>
      <c r="B22" s="8">
        <v>6</v>
      </c>
      <c r="C22" s="219" t="s">
        <v>512</v>
      </c>
      <c r="D22" s="299"/>
      <c r="E22" s="300" t="b">
        <f>'Section B'!E25&lt;='Section B'!E13</f>
        <v>1</v>
      </c>
      <c r="F22" s="29"/>
    </row>
    <row r="23" spans="1:6" ht="9" customHeight="1" x14ac:dyDescent="0.25">
      <c r="A23" s="28"/>
      <c r="B23" s="8"/>
      <c r="C23" s="298"/>
      <c r="D23" s="299"/>
      <c r="E23" s="304"/>
      <c r="F23" s="29"/>
    </row>
    <row r="24" spans="1:6" ht="32.1" customHeight="1" x14ac:dyDescent="0.25">
      <c r="A24" s="28"/>
      <c r="B24" s="8">
        <v>7</v>
      </c>
      <c r="C24" s="298" t="s">
        <v>497</v>
      </c>
      <c r="D24" s="299"/>
      <c r="E24" s="300" t="b">
        <f>'Section B'!C29&lt;='Section B'!C13</f>
        <v>1</v>
      </c>
      <c r="F24" s="29"/>
    </row>
    <row r="25" spans="1:6" ht="9" customHeight="1" x14ac:dyDescent="0.25">
      <c r="A25" s="28"/>
      <c r="B25" s="6"/>
      <c r="C25" s="298"/>
      <c r="D25" s="299"/>
      <c r="E25" s="299"/>
      <c r="F25" s="19"/>
    </row>
    <row r="26" spans="1:6" ht="32.1" customHeight="1" x14ac:dyDescent="0.25">
      <c r="A26" s="28"/>
      <c r="B26" s="8">
        <v>8</v>
      </c>
      <c r="C26" s="219" t="s">
        <v>513</v>
      </c>
      <c r="D26" s="299"/>
      <c r="E26" s="300" t="b">
        <f>'Section B'!E29&lt;='Section B'!E13</f>
        <v>1</v>
      </c>
      <c r="F26" s="29"/>
    </row>
    <row r="27" spans="1:6" ht="9" customHeight="1" x14ac:dyDescent="0.25">
      <c r="A27" s="28"/>
      <c r="B27" s="8"/>
      <c r="C27" s="298"/>
      <c r="D27" s="299"/>
      <c r="E27" s="304"/>
      <c r="F27" s="29"/>
    </row>
    <row r="28" spans="1:6" ht="32.1" customHeight="1" x14ac:dyDescent="0.25">
      <c r="A28" s="28"/>
      <c r="B28" s="8">
        <v>9</v>
      </c>
      <c r="C28" s="298" t="s">
        <v>498</v>
      </c>
      <c r="D28" s="299"/>
      <c r="E28" s="300" t="b">
        <f>'Section B'!C37&lt;='Section B'!C21</f>
        <v>1</v>
      </c>
      <c r="F28" s="29"/>
    </row>
    <row r="29" spans="1:6" ht="9" customHeight="1" x14ac:dyDescent="0.25">
      <c r="A29" s="28"/>
      <c r="B29" s="6"/>
      <c r="C29" s="298"/>
      <c r="D29" s="299"/>
      <c r="E29" s="299"/>
      <c r="F29" s="19"/>
    </row>
    <row r="30" spans="1:6" ht="32.1" customHeight="1" x14ac:dyDescent="0.25">
      <c r="A30" s="28"/>
      <c r="B30" s="8">
        <v>10</v>
      </c>
      <c r="C30" s="219" t="s">
        <v>514</v>
      </c>
      <c r="D30" s="299"/>
      <c r="E30" s="300" t="b">
        <f>'Section B'!E37&lt;='Section B'!E21</f>
        <v>1</v>
      </c>
      <c r="F30" s="29"/>
    </row>
    <row r="31" spans="1:6" ht="9" customHeight="1" x14ac:dyDescent="0.25">
      <c r="A31" s="28"/>
      <c r="B31" s="8"/>
      <c r="C31" s="298"/>
      <c r="D31" s="299"/>
      <c r="E31" s="304"/>
      <c r="F31" s="29"/>
    </row>
    <row r="32" spans="1:6" ht="32.1" customHeight="1" x14ac:dyDescent="0.25">
      <c r="A32" s="28"/>
      <c r="B32" s="8">
        <v>11</v>
      </c>
      <c r="C32" s="298" t="s">
        <v>499</v>
      </c>
      <c r="D32" s="299"/>
      <c r="E32" s="300" t="b">
        <f>'Section B'!C41&lt;='Section B'!C21</f>
        <v>1</v>
      </c>
      <c r="F32" s="29"/>
    </row>
    <row r="33" spans="1:6" ht="9" customHeight="1" x14ac:dyDescent="0.25">
      <c r="A33" s="28"/>
      <c r="B33" s="6"/>
      <c r="C33" s="298"/>
      <c r="D33" s="299"/>
      <c r="E33" s="299"/>
      <c r="F33" s="19"/>
    </row>
    <row r="34" spans="1:6" ht="32.1" customHeight="1" x14ac:dyDescent="0.25">
      <c r="A34" s="28"/>
      <c r="B34" s="8">
        <v>12</v>
      </c>
      <c r="C34" s="219" t="s">
        <v>515</v>
      </c>
      <c r="D34" s="299"/>
      <c r="E34" s="300" t="b">
        <f>'Section B'!E41&lt;='Section B'!E21</f>
        <v>1</v>
      </c>
      <c r="F34" s="29"/>
    </row>
    <row r="35" spans="1:6" ht="9" customHeight="1" x14ac:dyDescent="0.25">
      <c r="A35" s="28"/>
      <c r="B35" s="8"/>
      <c r="C35" s="298"/>
      <c r="D35" s="299"/>
      <c r="E35" s="304"/>
      <c r="F35" s="29"/>
    </row>
    <row r="36" spans="1:6" ht="32.1" customHeight="1" x14ac:dyDescent="0.25">
      <c r="A36" s="28"/>
      <c r="B36" s="8">
        <v>13</v>
      </c>
      <c r="C36" s="298" t="s">
        <v>500</v>
      </c>
      <c r="D36" s="299"/>
      <c r="E36" s="300" t="b">
        <f>'Section B'!C45&lt;='Section B'!C21</f>
        <v>1</v>
      </c>
      <c r="F36" s="29"/>
    </row>
    <row r="37" spans="1:6" ht="9" customHeight="1" x14ac:dyDescent="0.25">
      <c r="A37" s="28"/>
      <c r="B37" s="6"/>
      <c r="C37" s="298"/>
      <c r="D37" s="299"/>
      <c r="E37" s="299"/>
      <c r="F37" s="19"/>
    </row>
    <row r="38" spans="1:6" ht="32.1" customHeight="1" x14ac:dyDescent="0.25">
      <c r="A38" s="28"/>
      <c r="B38" s="8">
        <v>14</v>
      </c>
      <c r="C38" s="219" t="s">
        <v>516</v>
      </c>
      <c r="D38" s="299"/>
      <c r="E38" s="300" t="b">
        <f>'Section B'!E45&lt;='Section B'!E21</f>
        <v>1</v>
      </c>
      <c r="F38" s="29"/>
    </row>
    <row r="39" spans="1:6" ht="9" customHeight="1" x14ac:dyDescent="0.25">
      <c r="A39" s="28"/>
      <c r="B39" s="8"/>
      <c r="C39" s="298"/>
      <c r="D39" s="299"/>
      <c r="E39" s="304"/>
      <c r="F39" s="29"/>
    </row>
    <row r="40" spans="1:6" ht="32.1" customHeight="1" x14ac:dyDescent="0.25">
      <c r="A40" s="28"/>
      <c r="B40" s="8">
        <v>15</v>
      </c>
      <c r="C40" s="298" t="s">
        <v>501</v>
      </c>
      <c r="D40" s="299"/>
      <c r="E40" s="300" t="b">
        <f>'Section B'!C49&lt;='Section B'!C21</f>
        <v>1</v>
      </c>
      <c r="F40" s="29"/>
    </row>
    <row r="41" spans="1:6" ht="9" customHeight="1" x14ac:dyDescent="0.25">
      <c r="A41" s="28"/>
      <c r="B41" s="6"/>
      <c r="C41" s="298"/>
      <c r="D41" s="299"/>
      <c r="E41" s="299"/>
      <c r="F41" s="19"/>
    </row>
    <row r="42" spans="1:6" ht="32.1" customHeight="1" x14ac:dyDescent="0.25">
      <c r="A42" s="28"/>
      <c r="B42" s="8">
        <v>16</v>
      </c>
      <c r="C42" s="219" t="s">
        <v>517</v>
      </c>
      <c r="D42" s="299"/>
      <c r="E42" s="300" t="b">
        <f>'Section B'!E49&lt;='Section B'!E21</f>
        <v>1</v>
      </c>
      <c r="F42" s="29"/>
    </row>
    <row r="43" spans="1:6" ht="9" customHeight="1" x14ac:dyDescent="0.25">
      <c r="A43" s="28"/>
      <c r="B43" s="8"/>
      <c r="C43" s="298"/>
      <c r="D43" s="299"/>
      <c r="E43" s="304"/>
      <c r="F43" s="29"/>
    </row>
    <row r="44" spans="1:6" ht="32.1" customHeight="1" x14ac:dyDescent="0.25">
      <c r="A44" s="28"/>
      <c r="B44" s="8">
        <v>17</v>
      </c>
      <c r="C44" s="305" t="s">
        <v>502</v>
      </c>
      <c r="D44" s="306"/>
      <c r="E44" s="300" t="b">
        <f>IF('Section B'!C21=0,IF(AND('Section B'!C37=0,'Section B'!C41=0,'Section B'!C45=0,'Section B'!C49=0),TRUE,FALSE),TRUE)</f>
        <v>1</v>
      </c>
      <c r="F44" s="29"/>
    </row>
    <row r="45" spans="1:6" ht="9" customHeight="1" x14ac:dyDescent="0.25">
      <c r="A45" s="28"/>
      <c r="B45" s="6"/>
      <c r="C45" s="298"/>
      <c r="D45" s="299"/>
      <c r="E45" s="299"/>
      <c r="F45" s="19"/>
    </row>
    <row r="46" spans="1:6" ht="32.1" customHeight="1" x14ac:dyDescent="0.25">
      <c r="A46" s="28"/>
      <c r="B46" s="8">
        <v>18</v>
      </c>
      <c r="C46" s="317" t="s">
        <v>518</v>
      </c>
      <c r="D46" s="306"/>
      <c r="E46" s="300" t="b">
        <f>IF('Section B'!E21=0,IF(AND('Section B'!E37=0,'Section B'!E41=0,'Section B'!E45=0,'Section B'!E49=0),TRUE,FALSE),TRUE)</f>
        <v>1</v>
      </c>
      <c r="F46" s="29"/>
    </row>
    <row r="47" spans="1:6" ht="9" customHeight="1" x14ac:dyDescent="0.25">
      <c r="A47" s="28"/>
      <c r="B47" s="8"/>
      <c r="C47" s="305"/>
      <c r="D47" s="306"/>
      <c r="E47" s="304"/>
      <c r="F47" s="29"/>
    </row>
    <row r="48" spans="1:6" ht="32.1" customHeight="1" x14ac:dyDescent="0.25">
      <c r="A48" s="28"/>
      <c r="B48" s="8">
        <v>19</v>
      </c>
      <c r="C48" s="305" t="s">
        <v>503</v>
      </c>
      <c r="D48" s="306"/>
      <c r="E48" s="300" t="b">
        <f>'Section B'!C37+'Section B'!C41+'Section B'!C45+'Section B'!C49&gt;='Section B'!C21</f>
        <v>1</v>
      </c>
      <c r="F48" s="29"/>
    </row>
    <row r="49" spans="1:6" ht="9" customHeight="1" x14ac:dyDescent="0.25">
      <c r="A49" s="28"/>
      <c r="B49" s="6"/>
      <c r="C49" s="298"/>
      <c r="D49" s="299"/>
      <c r="E49" s="299"/>
      <c r="F49" s="19"/>
    </row>
    <row r="50" spans="1:6" ht="32.1" customHeight="1" x14ac:dyDescent="0.25">
      <c r="A50" s="28"/>
      <c r="B50" s="8">
        <v>20</v>
      </c>
      <c r="C50" s="317" t="s">
        <v>519</v>
      </c>
      <c r="D50" s="306"/>
      <c r="E50" s="300" t="b">
        <f>'Section B'!E37+'Section B'!E41+'Section B'!E45+'Section B'!E49&gt;='Section B'!E21</f>
        <v>1</v>
      </c>
      <c r="F50" s="29"/>
    </row>
    <row r="51" spans="1:6" ht="9" customHeight="1" x14ac:dyDescent="0.25">
      <c r="A51" s="28"/>
      <c r="B51" s="8"/>
      <c r="C51" s="305"/>
      <c r="D51" s="306"/>
      <c r="E51" s="304"/>
      <c r="F51" s="29"/>
    </row>
    <row r="52" spans="1:6" ht="32.1" customHeight="1" x14ac:dyDescent="0.25">
      <c r="A52" s="28"/>
      <c r="B52" s="8">
        <v>21</v>
      </c>
      <c r="C52" s="219" t="s">
        <v>505</v>
      </c>
      <c r="D52" s="299"/>
      <c r="E52" s="300" t="b">
        <f>'Section B'!C57&lt;='Section B'!C13</f>
        <v>1</v>
      </c>
      <c r="F52" s="29"/>
    </row>
    <row r="53" spans="1:6" ht="9" customHeight="1" x14ac:dyDescent="0.25">
      <c r="A53" s="28"/>
      <c r="B53" s="6"/>
      <c r="C53" s="298"/>
      <c r="D53" s="299"/>
      <c r="E53" s="299"/>
      <c r="F53" s="19"/>
    </row>
    <row r="54" spans="1:6" ht="32.1" customHeight="1" x14ac:dyDescent="0.25">
      <c r="A54" s="28"/>
      <c r="B54" s="8">
        <v>22</v>
      </c>
      <c r="C54" s="219" t="s">
        <v>520</v>
      </c>
      <c r="D54" s="299"/>
      <c r="E54" s="300" t="b">
        <f>'Section B'!E57&lt;='Section B'!E13</f>
        <v>1</v>
      </c>
      <c r="F54" s="29"/>
    </row>
    <row r="55" spans="1:6" ht="9" customHeight="1" x14ac:dyDescent="0.25">
      <c r="A55" s="28"/>
      <c r="B55" s="8"/>
      <c r="C55" s="298"/>
      <c r="D55" s="299"/>
      <c r="E55" s="304"/>
      <c r="F55" s="29"/>
    </row>
    <row r="56" spans="1:6" ht="32.1" customHeight="1" x14ac:dyDescent="0.25">
      <c r="A56" s="28"/>
      <c r="B56" s="8">
        <v>23</v>
      </c>
      <c r="C56" s="219" t="s">
        <v>506</v>
      </c>
      <c r="D56" s="299"/>
      <c r="E56" s="300" t="b">
        <f>'Section B'!C61&lt;='Section B'!C13</f>
        <v>1</v>
      </c>
      <c r="F56" s="29"/>
    </row>
    <row r="57" spans="1:6" ht="9" customHeight="1" x14ac:dyDescent="0.25">
      <c r="A57" s="28"/>
      <c r="B57" s="6"/>
      <c r="C57" s="298"/>
      <c r="D57" s="299"/>
      <c r="E57" s="299"/>
      <c r="F57" s="19"/>
    </row>
    <row r="58" spans="1:6" ht="32.1" customHeight="1" x14ac:dyDescent="0.25">
      <c r="A58" s="28"/>
      <c r="B58" s="8">
        <v>24</v>
      </c>
      <c r="C58" s="219" t="s">
        <v>521</v>
      </c>
      <c r="D58" s="299"/>
      <c r="E58" s="300" t="b">
        <f>'Section B'!E61&lt;='Section B'!E13</f>
        <v>1</v>
      </c>
      <c r="F58" s="29"/>
    </row>
    <row r="59" spans="1:6" ht="9" customHeight="1" x14ac:dyDescent="0.25">
      <c r="A59" s="28"/>
      <c r="B59" s="8"/>
      <c r="C59" s="298"/>
      <c r="D59" s="299"/>
      <c r="E59" s="304"/>
      <c r="F59" s="29"/>
    </row>
    <row r="60" spans="1:6" ht="32.1" customHeight="1" x14ac:dyDescent="0.25">
      <c r="A60" s="28"/>
      <c r="B60" s="8">
        <v>25</v>
      </c>
      <c r="C60" s="219" t="s">
        <v>507</v>
      </c>
      <c r="D60" s="299"/>
      <c r="E60" s="300" t="b">
        <f>'Section B'!C69&lt;='Section B'!C13</f>
        <v>1</v>
      </c>
      <c r="F60" s="29"/>
    </row>
    <row r="61" spans="1:6" ht="9" customHeight="1" x14ac:dyDescent="0.25">
      <c r="A61" s="28"/>
      <c r="B61" s="6"/>
      <c r="C61" s="298"/>
      <c r="D61" s="299"/>
      <c r="E61" s="299"/>
      <c r="F61" s="19"/>
    </row>
    <row r="62" spans="1:6" ht="32.1" customHeight="1" x14ac:dyDescent="0.25">
      <c r="A62" s="28"/>
      <c r="B62" s="8">
        <v>26</v>
      </c>
      <c r="C62" s="219" t="s">
        <v>522</v>
      </c>
      <c r="D62" s="299"/>
      <c r="E62" s="300" t="b">
        <f>'Section B'!E69&lt;='Section B'!E13</f>
        <v>1</v>
      </c>
      <c r="F62" s="29"/>
    </row>
    <row r="63" spans="1:6" ht="9" customHeight="1" x14ac:dyDescent="0.25">
      <c r="A63" s="28"/>
      <c r="B63" s="8"/>
      <c r="C63" s="298"/>
      <c r="D63" s="299"/>
      <c r="E63" s="304"/>
      <c r="F63" s="29"/>
    </row>
    <row r="64" spans="1:6" ht="32.1" customHeight="1" x14ac:dyDescent="0.25">
      <c r="A64" s="28"/>
      <c r="B64" s="8">
        <v>27</v>
      </c>
      <c r="C64" s="219" t="s">
        <v>508</v>
      </c>
      <c r="D64" s="299"/>
      <c r="E64" s="300" t="b">
        <f>'Section B'!C79&lt;='Section B'!C13</f>
        <v>1</v>
      </c>
      <c r="F64" s="29"/>
    </row>
    <row r="65" spans="1:6" ht="9" customHeight="1" x14ac:dyDescent="0.25">
      <c r="A65" s="28"/>
      <c r="B65" s="6"/>
      <c r="C65" s="298"/>
      <c r="D65" s="299"/>
      <c r="E65" s="299"/>
      <c r="F65" s="19"/>
    </row>
    <row r="66" spans="1:6" ht="32.1" customHeight="1" x14ac:dyDescent="0.25">
      <c r="A66" s="28"/>
      <c r="B66" s="8">
        <v>28</v>
      </c>
      <c r="C66" s="219" t="s">
        <v>523</v>
      </c>
      <c r="D66" s="299"/>
      <c r="E66" s="300" t="b">
        <f>'Section B'!E79&lt;='Section B'!E13</f>
        <v>1</v>
      </c>
      <c r="F66" s="29"/>
    </row>
    <row r="67" spans="1:6" ht="9" customHeight="1" x14ac:dyDescent="0.25">
      <c r="A67" s="28"/>
      <c r="B67" s="8"/>
      <c r="C67" s="298"/>
      <c r="D67" s="299"/>
      <c r="E67" s="304"/>
      <c r="F67" s="29"/>
    </row>
    <row r="68" spans="1:6" ht="32.1" customHeight="1" x14ac:dyDescent="0.25">
      <c r="A68" s="28"/>
      <c r="B68" s="8">
        <v>29</v>
      </c>
      <c r="C68" s="219" t="s">
        <v>509</v>
      </c>
      <c r="D68" s="299"/>
      <c r="E68" s="300" t="b">
        <f>'Section B'!C85&lt;='Section B'!C13</f>
        <v>1</v>
      </c>
      <c r="F68" s="29"/>
    </row>
    <row r="69" spans="1:6" ht="9" customHeight="1" x14ac:dyDescent="0.25">
      <c r="A69" s="28"/>
      <c r="B69" s="6"/>
      <c r="C69" s="298"/>
      <c r="D69" s="299"/>
      <c r="E69" s="299"/>
      <c r="F69" s="19"/>
    </row>
    <row r="70" spans="1:6" ht="32.1" customHeight="1" x14ac:dyDescent="0.25">
      <c r="A70" s="28"/>
      <c r="B70" s="8">
        <v>30</v>
      </c>
      <c r="C70" s="219" t="s">
        <v>524</v>
      </c>
      <c r="D70" s="299"/>
      <c r="E70" s="300" t="b">
        <f>'Section B'!E85&lt;='Section B'!E13</f>
        <v>1</v>
      </c>
      <c r="F70" s="29"/>
    </row>
    <row r="71" spans="1:6" ht="9" customHeight="1" x14ac:dyDescent="0.25">
      <c r="A71" s="28"/>
      <c r="B71" s="8"/>
      <c r="C71" s="22"/>
      <c r="D71" s="22"/>
      <c r="E71" s="28"/>
      <c r="F71" s="29"/>
    </row>
    <row r="72" spans="1:6" ht="18.75" x14ac:dyDescent="0.25">
      <c r="A72" s="28"/>
      <c r="B72" s="195"/>
      <c r="C72" s="188" t="s">
        <v>391</v>
      </c>
      <c r="D72" s="188"/>
      <c r="E72" s="28"/>
      <c r="F72" s="19"/>
    </row>
    <row r="73" spans="1:6" ht="9" customHeight="1" x14ac:dyDescent="0.25">
      <c r="A73" s="28"/>
      <c r="B73" s="194"/>
      <c r="C73" s="189"/>
      <c r="D73" s="189"/>
      <c r="E73" s="28"/>
      <c r="F73" s="19"/>
    </row>
    <row r="74" spans="1:6" ht="63" customHeight="1" x14ac:dyDescent="0.25">
      <c r="A74" s="28"/>
      <c r="B74" s="6">
        <v>1</v>
      </c>
      <c r="C74" s="296" t="s">
        <v>526</v>
      </c>
      <c r="D74" s="308"/>
      <c r="E74" s="300" t="b">
        <f>'Section C'!E36&lt;='Section B'!C13</f>
        <v>1</v>
      </c>
      <c r="F74" s="19"/>
    </row>
    <row r="75" spans="1:6" ht="9" customHeight="1" x14ac:dyDescent="0.25">
      <c r="A75" s="28"/>
      <c r="B75" s="309"/>
      <c r="C75" s="310"/>
      <c r="D75" s="310"/>
      <c r="E75" s="304"/>
      <c r="F75" s="19"/>
    </row>
    <row r="76" spans="1:6" ht="63" customHeight="1" x14ac:dyDescent="0.25">
      <c r="A76" s="28"/>
      <c r="B76" s="6">
        <v>2</v>
      </c>
      <c r="C76" s="296" t="s">
        <v>527</v>
      </c>
      <c r="D76" s="308"/>
      <c r="E76" s="300" t="b">
        <f>'Section C'!F36&lt;='Section B'!E13</f>
        <v>1</v>
      </c>
      <c r="F76" s="19"/>
    </row>
    <row r="77" spans="1:6" ht="9" customHeight="1" x14ac:dyDescent="0.25">
      <c r="A77" s="28"/>
      <c r="B77" s="309"/>
      <c r="C77" s="310"/>
      <c r="D77" s="310"/>
      <c r="E77" s="304"/>
      <c r="F77" s="19"/>
    </row>
    <row r="78" spans="1:6" ht="32.1" customHeight="1" x14ac:dyDescent="0.25">
      <c r="A78" s="28"/>
      <c r="B78" s="6">
        <v>3</v>
      </c>
      <c r="C78" s="296" t="s">
        <v>528</v>
      </c>
      <c r="D78" s="308"/>
      <c r="E78" s="300" t="b">
        <f>'Section C'!E38&lt;='Section B'!C13</f>
        <v>1</v>
      </c>
      <c r="F78" s="19"/>
    </row>
    <row r="79" spans="1:6" ht="9" customHeight="1" x14ac:dyDescent="0.25">
      <c r="A79" s="28"/>
      <c r="B79" s="309"/>
      <c r="C79" s="310"/>
      <c r="D79" s="310"/>
      <c r="E79" s="304"/>
      <c r="F79" s="19"/>
    </row>
    <row r="80" spans="1:6" ht="32.1" customHeight="1" x14ac:dyDescent="0.25">
      <c r="A80" s="28"/>
      <c r="B80" s="6">
        <v>4</v>
      </c>
      <c r="C80" s="296" t="s">
        <v>529</v>
      </c>
      <c r="D80" s="308"/>
      <c r="E80" s="300" t="b">
        <f>'Section C'!F38&lt;='Section B'!E13</f>
        <v>1</v>
      </c>
      <c r="F80" s="19"/>
    </row>
    <row r="81" spans="1:6" ht="9" customHeight="1" x14ac:dyDescent="0.25">
      <c r="A81" s="28"/>
      <c r="B81" s="309"/>
      <c r="C81" s="310"/>
      <c r="D81" s="310"/>
      <c r="E81" s="304"/>
      <c r="F81" s="19"/>
    </row>
    <row r="82" spans="1:6" ht="32.1" customHeight="1" x14ac:dyDescent="0.25">
      <c r="A82" s="28"/>
      <c r="B82" s="6">
        <v>5</v>
      </c>
      <c r="C82" s="296" t="s">
        <v>525</v>
      </c>
      <c r="D82" s="308"/>
      <c r="E82" s="300" t="b">
        <f>'Section C'!E40&lt;='Section B'!C13</f>
        <v>1</v>
      </c>
      <c r="F82" s="19"/>
    </row>
    <row r="83" spans="1:6" ht="9" customHeight="1" x14ac:dyDescent="0.25">
      <c r="A83" s="28"/>
      <c r="B83" s="309"/>
      <c r="C83" s="310"/>
      <c r="D83" s="310"/>
      <c r="E83" s="304"/>
      <c r="F83" s="19"/>
    </row>
    <row r="84" spans="1:6" ht="32.1" customHeight="1" x14ac:dyDescent="0.25">
      <c r="A84" s="28"/>
      <c r="B84" s="6">
        <v>6</v>
      </c>
      <c r="C84" s="296" t="s">
        <v>530</v>
      </c>
      <c r="D84" s="308"/>
      <c r="E84" s="300" t="b">
        <f>'Section C'!F40&lt;='Section B'!E13</f>
        <v>1</v>
      </c>
      <c r="F84" s="19"/>
    </row>
    <row r="85" spans="1:6" ht="9" customHeight="1" x14ac:dyDescent="0.25">
      <c r="A85" s="28"/>
      <c r="B85" s="309"/>
      <c r="C85" s="310"/>
      <c r="D85" s="310"/>
      <c r="E85" s="304"/>
      <c r="F85" s="19"/>
    </row>
    <row r="86" spans="1:6" ht="32.1" customHeight="1" x14ac:dyDescent="0.25">
      <c r="A86" s="28"/>
      <c r="B86" s="6">
        <v>7</v>
      </c>
      <c r="C86" s="307" t="s">
        <v>414</v>
      </c>
      <c r="D86" s="308"/>
      <c r="E86" s="300" t="b">
        <f>'Section C'!E46&lt;='Section C'!E44</f>
        <v>1</v>
      </c>
      <c r="F86" s="19"/>
    </row>
    <row r="87" spans="1:6" ht="9" customHeight="1" x14ac:dyDescent="0.25">
      <c r="A87" s="28"/>
      <c r="B87" s="6"/>
      <c r="C87" s="190"/>
      <c r="D87" s="190"/>
      <c r="E87" s="28"/>
      <c r="F87" s="19"/>
    </row>
    <row r="88" spans="1:6" ht="18.75" x14ac:dyDescent="0.25">
      <c r="A88" s="28"/>
      <c r="B88" s="195"/>
      <c r="C88" s="188" t="s">
        <v>449</v>
      </c>
      <c r="D88" s="188"/>
      <c r="E88" s="28"/>
      <c r="F88" s="19"/>
    </row>
    <row r="89" spans="1:6" ht="9" customHeight="1" x14ac:dyDescent="0.25">
      <c r="A89" s="28"/>
      <c r="B89" s="6"/>
      <c r="C89" s="190"/>
      <c r="D89" s="190"/>
      <c r="E89" s="28"/>
      <c r="F89" s="19"/>
    </row>
    <row r="90" spans="1:6" ht="48" customHeight="1" x14ac:dyDescent="0.25">
      <c r="A90" s="28"/>
      <c r="B90" s="6">
        <v>1</v>
      </c>
      <c r="C90" s="311" t="s">
        <v>531</v>
      </c>
      <c r="D90" s="215"/>
      <c r="E90" s="312" t="b">
        <f>'Section D'!D15&lt;='Section D'!D14</f>
        <v>1</v>
      </c>
      <c r="F90" s="19"/>
    </row>
    <row r="91" spans="1:6" ht="9" customHeight="1" x14ac:dyDescent="0.25">
      <c r="A91" s="28"/>
      <c r="B91" s="318"/>
      <c r="C91" s="313"/>
      <c r="D91" s="314"/>
      <c r="E91" s="314"/>
      <c r="F91" s="19"/>
    </row>
    <row r="92" spans="1:6" ht="48" customHeight="1" x14ac:dyDescent="0.25">
      <c r="A92" s="28"/>
      <c r="B92" s="6">
        <v>2</v>
      </c>
      <c r="C92" s="311" t="s">
        <v>539</v>
      </c>
      <c r="D92" s="215"/>
      <c r="E92" s="312" t="b">
        <f>'Section D'!D24&lt;='Section D'!D23</f>
        <v>1</v>
      </c>
      <c r="F92" s="19"/>
    </row>
    <row r="93" spans="1:6" ht="9" customHeight="1" x14ac:dyDescent="0.25">
      <c r="A93" s="28"/>
      <c r="B93" s="318"/>
      <c r="C93" s="313"/>
      <c r="D93" s="314"/>
      <c r="E93" s="314"/>
      <c r="F93" s="19"/>
    </row>
    <row r="94" spans="1:6" ht="48" customHeight="1" x14ac:dyDescent="0.25">
      <c r="A94" s="28"/>
      <c r="B94" s="6">
        <v>3</v>
      </c>
      <c r="C94" s="311" t="s">
        <v>532</v>
      </c>
      <c r="D94" s="215"/>
      <c r="E94" s="312" t="b">
        <f>'Section D'!E15&lt;='Section D'!E14</f>
        <v>1</v>
      </c>
      <c r="F94" s="19"/>
    </row>
    <row r="95" spans="1:6" ht="9" customHeight="1" x14ac:dyDescent="0.25">
      <c r="A95" s="28"/>
      <c r="B95" s="318"/>
      <c r="C95" s="313"/>
      <c r="D95" s="314"/>
      <c r="E95" s="314"/>
      <c r="F95" s="19"/>
    </row>
    <row r="96" spans="1:6" ht="48" customHeight="1" x14ac:dyDescent="0.25">
      <c r="A96" s="28"/>
      <c r="B96" s="6">
        <v>4</v>
      </c>
      <c r="C96" s="311" t="s">
        <v>540</v>
      </c>
      <c r="D96" s="215"/>
      <c r="E96" s="312" t="b">
        <f>'Section D'!E24&lt;='Section D'!E23</f>
        <v>1</v>
      </c>
      <c r="F96" s="19"/>
    </row>
    <row r="97" spans="1:6" ht="9" customHeight="1" x14ac:dyDescent="0.25">
      <c r="A97" s="28"/>
      <c r="B97" s="6"/>
      <c r="C97" s="313"/>
      <c r="D97" s="314"/>
      <c r="E97" s="314"/>
      <c r="F97" s="19"/>
    </row>
    <row r="98" spans="1:6" ht="48" customHeight="1" x14ac:dyDescent="0.25">
      <c r="A98" s="28"/>
      <c r="B98" s="6">
        <v>5</v>
      </c>
      <c r="C98" s="311" t="s">
        <v>533</v>
      </c>
      <c r="D98" s="215"/>
      <c r="E98" s="312" t="b">
        <f>'Section D'!F15&lt;='Section D'!F14</f>
        <v>1</v>
      </c>
      <c r="F98" s="19"/>
    </row>
    <row r="99" spans="1:6" ht="9" customHeight="1" x14ac:dyDescent="0.25">
      <c r="A99" s="28"/>
      <c r="B99" s="6"/>
      <c r="C99" s="313"/>
      <c r="D99" s="314"/>
      <c r="E99" s="314"/>
      <c r="F99" s="19"/>
    </row>
    <row r="100" spans="1:6" ht="48" customHeight="1" x14ac:dyDescent="0.25">
      <c r="A100" s="28"/>
      <c r="B100" s="6">
        <v>6</v>
      </c>
      <c r="C100" s="311" t="s">
        <v>541</v>
      </c>
      <c r="D100" s="215"/>
      <c r="E100" s="312" t="b">
        <f>'Section D'!F24&lt;='Section D'!F23</f>
        <v>1</v>
      </c>
      <c r="F100" s="19"/>
    </row>
    <row r="101" spans="1:6" ht="9" customHeight="1" x14ac:dyDescent="0.25">
      <c r="A101" s="28"/>
      <c r="B101" s="6"/>
      <c r="C101" s="313"/>
      <c r="D101" s="314"/>
      <c r="E101" s="314"/>
      <c r="F101" s="19"/>
    </row>
    <row r="102" spans="1:6" ht="48" customHeight="1" x14ac:dyDescent="0.25">
      <c r="A102" s="28"/>
      <c r="B102" s="6">
        <v>7</v>
      </c>
      <c r="C102" s="311" t="s">
        <v>534</v>
      </c>
      <c r="D102" s="215"/>
      <c r="E102" s="312" t="b">
        <f>'Section D'!G15&lt;='Section D'!G14</f>
        <v>1</v>
      </c>
      <c r="F102" s="19"/>
    </row>
    <row r="103" spans="1:6" ht="9" customHeight="1" x14ac:dyDescent="0.25">
      <c r="A103" s="28"/>
      <c r="B103" s="6"/>
      <c r="C103" s="313"/>
      <c r="D103" s="314"/>
      <c r="E103" s="314"/>
      <c r="F103" s="19"/>
    </row>
    <row r="104" spans="1:6" ht="48" customHeight="1" x14ac:dyDescent="0.25">
      <c r="A104" s="28"/>
      <c r="B104" s="6">
        <v>8</v>
      </c>
      <c r="C104" s="311" t="s">
        <v>542</v>
      </c>
      <c r="D104" s="215"/>
      <c r="E104" s="312" t="b">
        <f>'Section D'!G24&lt;='Section D'!G23</f>
        <v>1</v>
      </c>
      <c r="F104" s="19"/>
    </row>
    <row r="105" spans="1:6" ht="9" customHeight="1" x14ac:dyDescent="0.25">
      <c r="A105" s="28"/>
      <c r="B105" s="6"/>
      <c r="C105" s="313"/>
      <c r="D105" s="314"/>
      <c r="E105" s="314"/>
      <c r="F105" s="19"/>
    </row>
    <row r="106" spans="1:6" ht="48" customHeight="1" x14ac:dyDescent="0.25">
      <c r="A106" s="28"/>
      <c r="B106" s="6">
        <v>9</v>
      </c>
      <c r="C106" s="311" t="s">
        <v>535</v>
      </c>
      <c r="D106" s="215"/>
      <c r="E106" s="312" t="b">
        <f>'Section D'!D17&lt;='Section D'!D16</f>
        <v>1</v>
      </c>
      <c r="F106" s="19"/>
    </row>
    <row r="107" spans="1:6" ht="9" customHeight="1" x14ac:dyDescent="0.25">
      <c r="A107" s="28"/>
      <c r="B107" s="6"/>
      <c r="C107" s="313"/>
      <c r="D107" s="314"/>
      <c r="E107" s="314"/>
      <c r="F107" s="19"/>
    </row>
    <row r="108" spans="1:6" ht="48" customHeight="1" x14ac:dyDescent="0.25">
      <c r="A108" s="28"/>
      <c r="B108" s="6">
        <v>10</v>
      </c>
      <c r="C108" s="311" t="s">
        <v>543</v>
      </c>
      <c r="D108" s="215"/>
      <c r="E108" s="312" t="b">
        <f>'Section D'!D26&lt;='Section D'!D25</f>
        <v>1</v>
      </c>
      <c r="F108" s="19"/>
    </row>
    <row r="109" spans="1:6" ht="9" customHeight="1" x14ac:dyDescent="0.25">
      <c r="A109" s="28"/>
      <c r="B109" s="6"/>
      <c r="C109" s="313"/>
      <c r="D109" s="314"/>
      <c r="E109" s="314"/>
      <c r="F109" s="19"/>
    </row>
    <row r="110" spans="1:6" ht="48" customHeight="1" x14ac:dyDescent="0.25">
      <c r="A110" s="28"/>
      <c r="B110" s="6">
        <v>11</v>
      </c>
      <c r="C110" s="311" t="s">
        <v>536</v>
      </c>
      <c r="D110" s="215"/>
      <c r="E110" s="312" t="b">
        <f>'Section D'!E17&lt;='Section D'!E16</f>
        <v>1</v>
      </c>
      <c r="F110" s="19"/>
    </row>
    <row r="111" spans="1:6" ht="9" customHeight="1" x14ac:dyDescent="0.25">
      <c r="A111" s="28"/>
      <c r="B111" s="6"/>
      <c r="C111" s="313"/>
      <c r="D111" s="314"/>
      <c r="E111" s="314"/>
      <c r="F111" s="19"/>
    </row>
    <row r="112" spans="1:6" ht="48" customHeight="1" x14ac:dyDescent="0.25">
      <c r="A112" s="28"/>
      <c r="B112" s="6">
        <v>12</v>
      </c>
      <c r="C112" s="311" t="s">
        <v>544</v>
      </c>
      <c r="D112" s="215"/>
      <c r="E112" s="312" t="b">
        <f>'Section D'!E26&lt;='Section D'!E25</f>
        <v>1</v>
      </c>
      <c r="F112" s="19"/>
    </row>
    <row r="113" spans="1:6" ht="9" customHeight="1" x14ac:dyDescent="0.25">
      <c r="A113" s="28"/>
      <c r="B113" s="6"/>
      <c r="C113" s="313"/>
      <c r="D113" s="314"/>
      <c r="E113" s="314"/>
      <c r="F113" s="19"/>
    </row>
    <row r="114" spans="1:6" ht="48" customHeight="1" x14ac:dyDescent="0.25">
      <c r="A114" s="28"/>
      <c r="B114" s="6">
        <v>13</v>
      </c>
      <c r="C114" s="311" t="s">
        <v>537</v>
      </c>
      <c r="D114" s="215"/>
      <c r="E114" s="312" t="b">
        <f>'Section D'!F17&lt;='Section D'!F16</f>
        <v>1</v>
      </c>
      <c r="F114" s="19"/>
    </row>
    <row r="115" spans="1:6" ht="9" customHeight="1" x14ac:dyDescent="0.25">
      <c r="A115" s="28"/>
      <c r="B115" s="6"/>
      <c r="C115" s="313"/>
      <c r="D115" s="314"/>
      <c r="E115" s="314"/>
      <c r="F115" s="19"/>
    </row>
    <row r="116" spans="1:6" ht="48" customHeight="1" x14ac:dyDescent="0.25">
      <c r="A116" s="28"/>
      <c r="B116" s="6">
        <v>14</v>
      </c>
      <c r="C116" s="311" t="s">
        <v>546</v>
      </c>
      <c r="D116" s="215"/>
      <c r="E116" s="312" t="b">
        <f>'Section D'!F26&lt;='Section D'!F25</f>
        <v>1</v>
      </c>
      <c r="F116" s="19"/>
    </row>
    <row r="117" spans="1:6" ht="9" customHeight="1" x14ac:dyDescent="0.25">
      <c r="A117" s="28"/>
      <c r="B117" s="6"/>
      <c r="C117" s="313"/>
      <c r="D117" s="314"/>
      <c r="E117" s="314"/>
      <c r="F117" s="19"/>
    </row>
    <row r="118" spans="1:6" ht="48" customHeight="1" x14ac:dyDescent="0.25">
      <c r="A118" s="28"/>
      <c r="B118" s="6">
        <v>15</v>
      </c>
      <c r="C118" s="311" t="s">
        <v>538</v>
      </c>
      <c r="D118" s="215"/>
      <c r="E118" s="312" t="b">
        <f>'Section D'!G17&lt;='Section D'!G16</f>
        <v>1</v>
      </c>
      <c r="F118" s="19"/>
    </row>
    <row r="119" spans="1:6" ht="9" customHeight="1" x14ac:dyDescent="0.25">
      <c r="A119" s="28"/>
      <c r="B119" s="6"/>
      <c r="C119" s="313"/>
      <c r="D119" s="314"/>
      <c r="E119" s="314"/>
      <c r="F119" s="19"/>
    </row>
    <row r="120" spans="1:6" ht="48" customHeight="1" x14ac:dyDescent="0.25">
      <c r="A120" s="28"/>
      <c r="B120" s="6">
        <v>16</v>
      </c>
      <c r="C120" s="311" t="s">
        <v>545</v>
      </c>
      <c r="D120" s="215"/>
      <c r="E120" s="312" t="b">
        <f>'Section D'!G26&lt;='Section D'!G25</f>
        <v>1</v>
      </c>
      <c r="F120" s="19"/>
    </row>
    <row r="121" spans="1:6" ht="9" customHeight="1" x14ac:dyDescent="0.25">
      <c r="A121" s="28"/>
      <c r="B121" s="8"/>
      <c r="C121" s="22"/>
      <c r="D121" s="22"/>
      <c r="E121" s="28"/>
      <c r="F121" s="29"/>
    </row>
    <row r="122" spans="1:6" ht="18.75" x14ac:dyDescent="0.25">
      <c r="A122" s="28"/>
      <c r="B122" s="195"/>
      <c r="C122" s="188" t="s">
        <v>450</v>
      </c>
      <c r="D122" s="188"/>
      <c r="E122" s="28"/>
      <c r="F122" s="19"/>
    </row>
    <row r="123" spans="1:6" ht="9" customHeight="1" x14ac:dyDescent="0.25">
      <c r="A123" s="28"/>
      <c r="B123" s="194"/>
      <c r="C123" s="189"/>
      <c r="D123" s="189"/>
      <c r="E123" s="28"/>
      <c r="F123" s="19"/>
    </row>
    <row r="124" spans="1:6" ht="32.1" customHeight="1" x14ac:dyDescent="0.25">
      <c r="A124" s="28"/>
      <c r="B124" s="6">
        <v>1</v>
      </c>
      <c r="C124" s="308" t="s">
        <v>415</v>
      </c>
      <c r="D124" s="308"/>
      <c r="E124" s="300" t="b">
        <f>'Section F'!D40='Section F'!D53</f>
        <v>1</v>
      </c>
      <c r="F124" s="19"/>
    </row>
    <row r="125" spans="1:6" ht="9" customHeight="1" x14ac:dyDescent="0.25">
      <c r="A125" s="28"/>
      <c r="B125" s="7"/>
      <c r="C125" s="191"/>
      <c r="D125" s="191"/>
      <c r="E125" s="28"/>
      <c r="F125" s="19"/>
    </row>
    <row r="126" spans="1:6" ht="18.75" x14ac:dyDescent="0.25">
      <c r="A126" s="28"/>
      <c r="B126" s="195"/>
      <c r="C126" s="188" t="s">
        <v>35</v>
      </c>
      <c r="D126" s="188"/>
      <c r="E126" s="9"/>
      <c r="F126" s="19"/>
    </row>
    <row r="127" spans="1:6" ht="9" customHeight="1" x14ac:dyDescent="0.25">
      <c r="A127" s="28"/>
      <c r="B127" s="30"/>
      <c r="C127" s="192"/>
      <c r="D127" s="192"/>
      <c r="E127" s="9"/>
      <c r="F127" s="19"/>
    </row>
    <row r="128" spans="1:6" ht="32.1" customHeight="1" x14ac:dyDescent="0.25">
      <c r="A128" s="28"/>
      <c r="B128" s="6">
        <v>1</v>
      </c>
      <c r="C128" s="315" t="s">
        <v>504</v>
      </c>
      <c r="D128" s="315"/>
      <c r="E128" s="316" t="b">
        <f>IF(AND(GeneralInfo=TRUE,SecA=TRUE,SecB=TRUE,SecC=TRUE,SecD=TRUE,SecE=TRUE,SecF=TRUE),TRUE,FALSE)</f>
        <v>0</v>
      </c>
      <c r="F128" s="19"/>
    </row>
    <row r="129" spans="1:6" ht="9" customHeight="1" x14ac:dyDescent="0.25">
      <c r="A129" s="28"/>
      <c r="B129" s="7"/>
      <c r="C129" s="192"/>
      <c r="D129" s="192"/>
      <c r="E129" s="31"/>
      <c r="F129" s="19"/>
    </row>
    <row r="130" spans="1:6" ht="18.75" x14ac:dyDescent="0.25">
      <c r="A130" s="28"/>
      <c r="B130" s="195"/>
      <c r="C130" s="188" t="s">
        <v>36</v>
      </c>
      <c r="D130" s="188"/>
      <c r="E130" s="28"/>
      <c r="F130" s="19"/>
    </row>
    <row r="131" spans="1:6" ht="9" customHeight="1" x14ac:dyDescent="0.25">
      <c r="A131" s="28"/>
      <c r="B131" s="7"/>
      <c r="C131" s="185"/>
      <c r="D131" s="185"/>
      <c r="E131" s="28"/>
      <c r="F131" s="19"/>
    </row>
    <row r="132" spans="1:6" ht="32.1" customHeight="1" x14ac:dyDescent="0.25">
      <c r="A132" s="28"/>
      <c r="B132" s="7"/>
      <c r="C132" s="193" t="str">
        <f>IF(OR(E12=FALSE,E14=FALSE,E16=FALSE,E18=FALSE,E20=FALSE,E22=FALSE,E24=FALSE,E26=FALSE,E28=FALSE,E30=FALSE,E32=FALSE,E34=FALSE,E36=FALSE,E38=FALSE,E40=FALSE,E42=FALSE,E44=FALSE,E46=FALSE,E48=FALSE,E50=FALSE,E52=FALSE,E54=FALSE,E56=FALSE,E58=FALSE,E60=FALSE,E62=FALSE,E64=FALSE,E66=FALSE,E68=FALSE,E70=FALSE,E74=FALSE,E76=FALSE,E78=FALSE,E80=FALSE,E82=FALSE,E84=FALSE,E86=FALSE,E90=FALSE,E92=FALSE,E94=FALSE,E96=FALSE,E98=FALSE,E100=FALSE,E102=FALSE,E104=FALSE,E106=FALSE,E108=FALSE,E110=FALSE,E112=FALSE,E114=FALSE,E116=FALSE,E118=FALSE,E120=FALSE,E124=FALSE,E128=FALSE),"NOT VALIDATED","VALIDATED")</f>
        <v>NOT VALIDATED</v>
      </c>
      <c r="D132" s="193"/>
      <c r="E132" s="28"/>
      <c r="F132" s="19"/>
    </row>
    <row r="133" spans="1:6" ht="9" customHeight="1" x14ac:dyDescent="0.25">
      <c r="A133" s="28"/>
      <c r="B133" s="7"/>
      <c r="C133" s="185"/>
      <c r="D133" s="185"/>
      <c r="E133" s="28"/>
      <c r="F133" s="19"/>
    </row>
  </sheetData>
  <sheetProtection algorithmName="SHA-512" hashValue="Mo/2LcWdnhxmc6DTGwkkDua96mEB1sO2KKjJSzRi4qMVNFq55c01J70Y0DnkF/iCDGE2ItLHxXvDCY00cHH0Cg==" saltValue="qCQSQTZEjP2xXN5o1Pd1gg==" spinCount="100000" sheet="1" objects="1" scenarios="1"/>
  <mergeCells count="2">
    <mergeCell ref="B6:E6"/>
    <mergeCell ref="B8:C8"/>
  </mergeCells>
  <conditionalFormatting sqref="E124 E128 E12 E16 E20 E28 E32 E36 E40 E48 E52 E56 E60 E64 E68 E24">
    <cfRule type="cellIs" dxfId="56" priority="106" operator="equal">
      <formula>TRUE</formula>
    </cfRule>
    <cfRule type="cellIs" dxfId="55" priority="107" operator="equal">
      <formula>FALSE</formula>
    </cfRule>
  </conditionalFormatting>
  <conditionalFormatting sqref="C132:D132">
    <cfRule type="cellIs" dxfId="54" priority="104" operator="equal">
      <formula>"VALIDATED"</formula>
    </cfRule>
    <cfRule type="cellIs" dxfId="53" priority="105" operator="equal">
      <formula>"NOT VALIDATED"</formula>
    </cfRule>
  </conditionalFormatting>
  <conditionalFormatting sqref="E128">
    <cfRule type="cellIs" dxfId="52" priority="81" operator="equal">
      <formula>FALSE</formula>
    </cfRule>
  </conditionalFormatting>
  <conditionalFormatting sqref="E86">
    <cfRule type="cellIs" dxfId="51" priority="67" operator="equal">
      <formula>TRUE</formula>
    </cfRule>
    <cfRule type="cellIs" dxfId="50" priority="68" operator="equal">
      <formula>FALSE</formula>
    </cfRule>
  </conditionalFormatting>
  <conditionalFormatting sqref="E44">
    <cfRule type="cellIs" dxfId="49" priority="65" operator="equal">
      <formula>TRUE</formula>
    </cfRule>
    <cfRule type="cellIs" dxfId="48" priority="66" operator="equal">
      <formula>FALSE</formula>
    </cfRule>
  </conditionalFormatting>
  <conditionalFormatting sqref="E118">
    <cfRule type="cellIs" dxfId="47" priority="49" operator="equal">
      <formula>TRUE</formula>
    </cfRule>
    <cfRule type="cellIs" dxfId="46" priority="50" operator="equal">
      <formula>FALSE</formula>
    </cfRule>
  </conditionalFormatting>
  <conditionalFormatting sqref="E90">
    <cfRule type="cellIs" dxfId="45" priority="63" operator="equal">
      <formula>TRUE</formula>
    </cfRule>
    <cfRule type="cellIs" dxfId="44" priority="64" operator="equal">
      <formula>FALSE</formula>
    </cfRule>
  </conditionalFormatting>
  <conditionalFormatting sqref="E94">
    <cfRule type="cellIs" dxfId="43" priority="61" operator="equal">
      <formula>TRUE</formula>
    </cfRule>
    <cfRule type="cellIs" dxfId="42" priority="62" operator="equal">
      <formula>FALSE</formula>
    </cfRule>
  </conditionalFormatting>
  <conditionalFormatting sqref="E98">
    <cfRule type="cellIs" dxfId="41" priority="59" operator="equal">
      <formula>TRUE</formula>
    </cfRule>
    <cfRule type="cellIs" dxfId="40" priority="60" operator="equal">
      <formula>FALSE</formula>
    </cfRule>
  </conditionalFormatting>
  <conditionalFormatting sqref="E102">
    <cfRule type="cellIs" dxfId="39" priority="57" operator="equal">
      <formula>TRUE</formula>
    </cfRule>
    <cfRule type="cellIs" dxfId="38" priority="58" operator="equal">
      <formula>FALSE</formula>
    </cfRule>
  </conditionalFormatting>
  <conditionalFormatting sqref="E106">
    <cfRule type="cellIs" dxfId="37" priority="55" operator="equal">
      <formula>TRUE</formula>
    </cfRule>
    <cfRule type="cellIs" dxfId="36" priority="56" operator="equal">
      <formula>FALSE</formula>
    </cfRule>
  </conditionalFormatting>
  <conditionalFormatting sqref="E110">
    <cfRule type="cellIs" dxfId="35" priority="53" operator="equal">
      <formula>TRUE</formula>
    </cfRule>
    <cfRule type="cellIs" dxfId="34" priority="54" operator="equal">
      <formula>FALSE</formula>
    </cfRule>
  </conditionalFormatting>
  <conditionalFormatting sqref="E114">
    <cfRule type="cellIs" dxfId="33" priority="51" operator="equal">
      <formula>TRUE</formula>
    </cfRule>
    <cfRule type="cellIs" dxfId="32" priority="52" operator="equal">
      <formula>FALSE</formula>
    </cfRule>
  </conditionalFormatting>
  <conditionalFormatting sqref="E74">
    <cfRule type="cellIs" dxfId="31" priority="41" operator="equal">
      <formula>TRUE</formula>
    </cfRule>
    <cfRule type="cellIs" dxfId="30" priority="42" operator="equal">
      <formula>FALSE</formula>
    </cfRule>
  </conditionalFormatting>
  <conditionalFormatting sqref="E78">
    <cfRule type="cellIs" dxfId="29" priority="35" operator="equal">
      <formula>TRUE</formula>
    </cfRule>
    <cfRule type="cellIs" dxfId="28" priority="36" operator="equal">
      <formula>FALSE</formula>
    </cfRule>
  </conditionalFormatting>
  <conditionalFormatting sqref="E82">
    <cfRule type="cellIs" dxfId="27" priority="33" operator="equal">
      <formula>TRUE</formula>
    </cfRule>
    <cfRule type="cellIs" dxfId="26" priority="34" operator="equal">
      <formula>FALSE</formula>
    </cfRule>
  </conditionalFormatting>
  <conditionalFormatting sqref="E14 E18 E22 E30 E34 E38 E42 E50 E54 E58 E62 E66 E70 E26">
    <cfRule type="cellIs" dxfId="25" priority="27" operator="equal">
      <formula>TRUE</formula>
    </cfRule>
    <cfRule type="cellIs" dxfId="24" priority="28" operator="equal">
      <formula>FALSE</formula>
    </cfRule>
  </conditionalFormatting>
  <conditionalFormatting sqref="E46">
    <cfRule type="cellIs" dxfId="23" priority="25" operator="equal">
      <formula>TRUE</formula>
    </cfRule>
    <cfRule type="cellIs" dxfId="22" priority="26" operator="equal">
      <formula>FALSE</formula>
    </cfRule>
  </conditionalFormatting>
  <conditionalFormatting sqref="E92">
    <cfRule type="cellIs" dxfId="21" priority="21" operator="equal">
      <formula>TRUE</formula>
    </cfRule>
    <cfRule type="cellIs" dxfId="20" priority="22" operator="equal">
      <formula>FALSE</formula>
    </cfRule>
  </conditionalFormatting>
  <conditionalFormatting sqref="E96">
    <cfRule type="cellIs" dxfId="19" priority="19" operator="equal">
      <formula>TRUE</formula>
    </cfRule>
    <cfRule type="cellIs" dxfId="18" priority="20" operator="equal">
      <formula>FALSE</formula>
    </cfRule>
  </conditionalFormatting>
  <conditionalFormatting sqref="E100">
    <cfRule type="cellIs" dxfId="17" priority="17" operator="equal">
      <formula>TRUE</formula>
    </cfRule>
    <cfRule type="cellIs" dxfId="16" priority="18" operator="equal">
      <formula>FALSE</formula>
    </cfRule>
  </conditionalFormatting>
  <conditionalFormatting sqref="E104">
    <cfRule type="cellIs" dxfId="15" priority="15" operator="equal">
      <formula>TRUE</formula>
    </cfRule>
    <cfRule type="cellIs" dxfId="14" priority="16" operator="equal">
      <formula>FALSE</formula>
    </cfRule>
  </conditionalFormatting>
  <conditionalFormatting sqref="E108">
    <cfRule type="cellIs" dxfId="13" priority="13" operator="equal">
      <formula>TRUE</formula>
    </cfRule>
    <cfRule type="cellIs" dxfId="12" priority="14" operator="equal">
      <formula>FALSE</formula>
    </cfRule>
  </conditionalFormatting>
  <conditionalFormatting sqref="E112">
    <cfRule type="cellIs" dxfId="11" priority="11" operator="equal">
      <formula>TRUE</formula>
    </cfRule>
    <cfRule type="cellIs" dxfId="10" priority="12" operator="equal">
      <formula>FALSE</formula>
    </cfRule>
  </conditionalFormatting>
  <conditionalFormatting sqref="E116">
    <cfRule type="cellIs" dxfId="9" priority="9" operator="equal">
      <formula>TRUE</formula>
    </cfRule>
    <cfRule type="cellIs" dxfId="8" priority="10" operator="equal">
      <formula>FALSE</formula>
    </cfRule>
  </conditionalFormatting>
  <conditionalFormatting sqref="E120">
    <cfRule type="cellIs" dxfId="7" priority="7" operator="equal">
      <formula>TRUE</formula>
    </cfRule>
    <cfRule type="cellIs" dxfId="6" priority="8" operator="equal">
      <formula>FALSE</formula>
    </cfRule>
  </conditionalFormatting>
  <conditionalFormatting sqref="E76">
    <cfRule type="cellIs" dxfId="5" priority="5" operator="equal">
      <formula>TRUE</formula>
    </cfRule>
    <cfRule type="cellIs" dxfId="4" priority="6" operator="equal">
      <formula>FALSE</formula>
    </cfRule>
  </conditionalFormatting>
  <conditionalFormatting sqref="E80">
    <cfRule type="cellIs" dxfId="3" priority="3" operator="equal">
      <formula>TRUE</formula>
    </cfRule>
    <cfRule type="cellIs" dxfId="2" priority="4" operator="equal">
      <formula>FALSE</formula>
    </cfRule>
  </conditionalFormatting>
  <conditionalFormatting sqref="E84">
    <cfRule type="cellIs" dxfId="1" priority="1" operator="equal">
      <formula>TRUE</formula>
    </cfRule>
    <cfRule type="cellIs" dxfId="0" priority="2" operator="equal">
      <formula>FALSE</formula>
    </cfRule>
  </conditionalFormatting>
  <pageMargins left="0.7" right="0.7" top="0.75" bottom="0.75" header="0.3" footer="0.3"/>
  <pageSetup paperSize="9" scale="67" fitToHeight="0" orientation="portrait" r:id="rId1"/>
  <rowBreaks count="2" manualBreakCount="2">
    <brk id="55" max="5" man="1"/>
    <brk id="101"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270"/>
  <sheetViews>
    <sheetView showGridLines="0" zoomScaleNormal="100" zoomScaleSheetLayoutView="100" workbookViewId="0"/>
  </sheetViews>
  <sheetFormatPr defaultRowHeight="15" x14ac:dyDescent="0.25"/>
  <cols>
    <col min="1" max="1" width="2.5703125" style="382" customWidth="1"/>
    <col min="2" max="2" width="8.28515625" style="382" customWidth="1"/>
    <col min="3" max="3" width="52" style="382" customWidth="1"/>
    <col min="4" max="4" width="2.5703125" style="382" customWidth="1"/>
    <col min="5" max="16384" width="9.140625" style="382"/>
  </cols>
  <sheetData>
    <row r="1" spans="1:111" x14ac:dyDescent="0.25">
      <c r="A1" s="23"/>
      <c r="B1" s="5"/>
      <c r="C1" s="5"/>
      <c r="D1" s="23"/>
    </row>
    <row r="2" spans="1:111" ht="18.75" x14ac:dyDescent="0.25">
      <c r="A2" s="23"/>
      <c r="B2" s="81" t="str">
        <f>'General Information'!B2:C2</f>
        <v>Form QST-ASP</v>
      </c>
      <c r="C2" s="5"/>
      <c r="D2" s="23"/>
    </row>
    <row r="3" spans="1:111" x14ac:dyDescent="0.25">
      <c r="A3" s="23"/>
      <c r="B3" s="57"/>
      <c r="C3" s="5"/>
      <c r="D3" s="23"/>
    </row>
    <row r="4" spans="1:111" x14ac:dyDescent="0.25">
      <c r="A4" s="23"/>
      <c r="B4" s="57"/>
      <c r="C4" s="5"/>
      <c r="D4" s="23"/>
    </row>
    <row r="5" spans="1:111" x14ac:dyDescent="0.25">
      <c r="A5" s="23"/>
      <c r="B5" s="57"/>
      <c r="C5" s="5"/>
      <c r="D5" s="23"/>
    </row>
    <row r="6" spans="1:111" s="360" customFormat="1" ht="18.75" x14ac:dyDescent="0.3">
      <c r="A6" s="162"/>
      <c r="B6" s="463" t="s">
        <v>29</v>
      </c>
      <c r="C6" s="463"/>
      <c r="D6" s="160"/>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c r="AZ6" s="382"/>
      <c r="BA6" s="382"/>
      <c r="BB6" s="382"/>
      <c r="BC6" s="382"/>
      <c r="BD6" s="382"/>
      <c r="BE6" s="382"/>
      <c r="BF6" s="382"/>
      <c r="BG6" s="382"/>
      <c r="BH6" s="382"/>
      <c r="BI6" s="382"/>
      <c r="BJ6" s="382"/>
      <c r="BK6" s="382"/>
      <c r="BL6" s="382"/>
      <c r="BM6" s="382"/>
      <c r="BN6" s="382"/>
      <c r="BO6" s="382"/>
      <c r="BP6" s="382"/>
      <c r="BQ6" s="382"/>
      <c r="BR6" s="382"/>
      <c r="BS6" s="382"/>
      <c r="BT6" s="382"/>
      <c r="BU6" s="382"/>
      <c r="BV6" s="382"/>
      <c r="BW6" s="382"/>
      <c r="BX6" s="382"/>
      <c r="BY6" s="382"/>
      <c r="BZ6" s="382"/>
      <c r="CA6" s="382"/>
      <c r="CB6" s="382"/>
      <c r="CC6" s="382"/>
      <c r="CD6" s="382"/>
      <c r="CE6" s="382"/>
      <c r="CF6" s="382"/>
      <c r="CG6" s="382"/>
      <c r="CH6" s="382"/>
      <c r="CI6" s="382"/>
      <c r="CJ6" s="382"/>
      <c r="CK6" s="382"/>
      <c r="CL6" s="382"/>
      <c r="CM6" s="382"/>
      <c r="CN6" s="382"/>
      <c r="CO6" s="382"/>
      <c r="CP6" s="382"/>
      <c r="CQ6" s="382"/>
      <c r="CR6" s="382"/>
      <c r="CS6" s="382"/>
      <c r="CT6" s="382"/>
      <c r="CU6" s="382"/>
      <c r="CV6" s="382"/>
      <c r="CW6" s="382"/>
      <c r="CX6" s="382"/>
      <c r="CY6" s="382"/>
      <c r="CZ6" s="382"/>
      <c r="DA6" s="382"/>
      <c r="DB6" s="382"/>
      <c r="DC6" s="382"/>
      <c r="DD6" s="382"/>
      <c r="DE6" s="382"/>
      <c r="DF6" s="382"/>
      <c r="DG6" s="382"/>
    </row>
    <row r="7" spans="1:111" s="360" customFormat="1" x14ac:dyDescent="0.25">
      <c r="A7" s="162"/>
      <c r="B7" s="2"/>
      <c r="C7" s="1"/>
      <c r="D7" s="161"/>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2"/>
      <c r="AZ7" s="382"/>
      <c r="BA7" s="382"/>
      <c r="BB7" s="382"/>
      <c r="BC7" s="382"/>
      <c r="BD7" s="382"/>
      <c r="BE7" s="382"/>
      <c r="BF7" s="382"/>
      <c r="BG7" s="382"/>
      <c r="BH7" s="382"/>
      <c r="BI7" s="382"/>
      <c r="BJ7" s="382"/>
      <c r="BK7" s="382"/>
      <c r="BL7" s="382"/>
      <c r="BM7" s="382"/>
      <c r="BN7" s="382"/>
      <c r="BO7" s="382"/>
      <c r="BP7" s="382"/>
      <c r="BQ7" s="382"/>
      <c r="BR7" s="382"/>
      <c r="BS7" s="382"/>
      <c r="BT7" s="382"/>
      <c r="BU7" s="382"/>
      <c r="BV7" s="382"/>
      <c r="BW7" s="382"/>
      <c r="BX7" s="382"/>
      <c r="BY7" s="382"/>
      <c r="BZ7" s="382"/>
      <c r="CA7" s="382"/>
      <c r="CB7" s="382"/>
      <c r="CC7" s="382"/>
      <c r="CD7" s="382"/>
      <c r="CE7" s="382"/>
      <c r="CF7" s="382"/>
      <c r="CG7" s="382"/>
      <c r="CH7" s="382"/>
      <c r="CI7" s="382"/>
      <c r="CJ7" s="382"/>
      <c r="CK7" s="382"/>
      <c r="CL7" s="382"/>
      <c r="CM7" s="382"/>
      <c r="CN7" s="382"/>
      <c r="CO7" s="382"/>
      <c r="CP7" s="382"/>
      <c r="CQ7" s="382"/>
      <c r="CR7" s="382"/>
      <c r="CS7" s="382"/>
      <c r="CT7" s="382"/>
      <c r="CU7" s="382"/>
      <c r="CV7" s="382"/>
      <c r="CW7" s="382"/>
      <c r="CX7" s="382"/>
      <c r="CY7" s="382"/>
      <c r="CZ7" s="382"/>
      <c r="DA7" s="382"/>
      <c r="DB7" s="382"/>
      <c r="DC7" s="382"/>
      <c r="DD7" s="382"/>
      <c r="DE7" s="382"/>
      <c r="DF7" s="382"/>
      <c r="DG7" s="382"/>
    </row>
    <row r="8" spans="1:111" s="360" customFormat="1" ht="15.75" x14ac:dyDescent="0.25">
      <c r="A8" s="162"/>
      <c r="B8" s="3">
        <v>1</v>
      </c>
      <c r="C8" s="4" t="s">
        <v>30</v>
      </c>
      <c r="D8" s="161"/>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c r="AK8" s="382"/>
      <c r="AL8" s="382"/>
      <c r="AM8" s="382"/>
      <c r="AN8" s="382"/>
      <c r="AO8" s="382"/>
      <c r="AP8" s="382"/>
      <c r="AQ8" s="382"/>
      <c r="AR8" s="382"/>
      <c r="AS8" s="382"/>
      <c r="AT8" s="382"/>
      <c r="AU8" s="382"/>
      <c r="AV8" s="382"/>
      <c r="AW8" s="382"/>
      <c r="AX8" s="382"/>
      <c r="AY8" s="382"/>
      <c r="AZ8" s="382"/>
      <c r="BA8" s="382"/>
      <c r="BB8" s="382"/>
      <c r="BC8" s="382"/>
      <c r="BD8" s="382"/>
      <c r="BE8" s="382"/>
      <c r="BF8" s="382"/>
      <c r="BG8" s="382"/>
      <c r="BH8" s="382"/>
      <c r="BI8" s="382"/>
      <c r="BJ8" s="382"/>
      <c r="BK8" s="382"/>
      <c r="BL8" s="382"/>
      <c r="BM8" s="382"/>
      <c r="BN8" s="382"/>
      <c r="BO8" s="382"/>
      <c r="BP8" s="382"/>
      <c r="BQ8" s="382"/>
      <c r="BR8" s="382"/>
      <c r="BS8" s="382"/>
      <c r="BT8" s="382"/>
      <c r="BU8" s="382"/>
      <c r="BV8" s="382"/>
      <c r="BW8" s="382"/>
      <c r="BX8" s="382"/>
      <c r="BY8" s="382"/>
      <c r="BZ8" s="382"/>
      <c r="CA8" s="382"/>
      <c r="CB8" s="382"/>
      <c r="CC8" s="382"/>
      <c r="CD8" s="382"/>
      <c r="CE8" s="382"/>
      <c r="CF8" s="382"/>
      <c r="CG8" s="382"/>
      <c r="CH8" s="382"/>
      <c r="CI8" s="382"/>
      <c r="CJ8" s="382"/>
      <c r="CK8" s="382"/>
      <c r="CL8" s="382"/>
      <c r="CM8" s="382"/>
      <c r="CN8" s="382"/>
      <c r="CO8" s="382"/>
      <c r="CP8" s="382"/>
      <c r="CQ8" s="382"/>
      <c r="CR8" s="382"/>
      <c r="CS8" s="382"/>
      <c r="CT8" s="382"/>
      <c r="CU8" s="382"/>
      <c r="CV8" s="382"/>
      <c r="CW8" s="382"/>
      <c r="CX8" s="382"/>
      <c r="CY8" s="382"/>
      <c r="CZ8" s="382"/>
      <c r="DA8" s="382"/>
      <c r="DB8" s="382"/>
      <c r="DC8" s="382"/>
      <c r="DD8" s="382"/>
      <c r="DE8" s="382"/>
      <c r="DF8" s="382"/>
      <c r="DG8" s="382"/>
    </row>
    <row r="9" spans="1:111" s="360" customFormat="1" x14ac:dyDescent="0.25">
      <c r="A9" s="162"/>
      <c r="B9" s="2"/>
      <c r="C9" s="5" t="s">
        <v>21</v>
      </c>
      <c r="D9" s="161"/>
      <c r="E9" s="382"/>
      <c r="F9" s="382"/>
      <c r="G9" s="382"/>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382"/>
      <c r="AL9" s="382"/>
      <c r="AM9" s="382"/>
      <c r="AN9" s="382"/>
      <c r="AO9" s="382"/>
      <c r="AP9" s="382"/>
      <c r="AQ9" s="382"/>
      <c r="AR9" s="382"/>
      <c r="AS9" s="382"/>
      <c r="AT9" s="382"/>
      <c r="AU9" s="382"/>
      <c r="AV9" s="382"/>
      <c r="AW9" s="382"/>
      <c r="AX9" s="382"/>
      <c r="AY9" s="382"/>
      <c r="AZ9" s="382"/>
      <c r="BA9" s="382"/>
      <c r="BB9" s="382"/>
      <c r="BC9" s="382"/>
      <c r="BD9" s="382"/>
      <c r="BE9" s="382"/>
      <c r="BF9" s="382"/>
      <c r="BG9" s="382"/>
      <c r="BH9" s="382"/>
      <c r="BI9" s="382"/>
      <c r="BJ9" s="382"/>
      <c r="BK9" s="382"/>
      <c r="BL9" s="382"/>
      <c r="BM9" s="382"/>
      <c r="BN9" s="382"/>
      <c r="BO9" s="382"/>
      <c r="BP9" s="382"/>
      <c r="BQ9" s="382"/>
      <c r="BR9" s="382"/>
      <c r="BS9" s="382"/>
      <c r="BT9" s="382"/>
      <c r="BU9" s="382"/>
      <c r="BV9" s="382"/>
      <c r="BW9" s="382"/>
      <c r="BX9" s="382"/>
      <c r="BY9" s="382"/>
      <c r="BZ9" s="382"/>
      <c r="CA9" s="382"/>
      <c r="CB9" s="382"/>
      <c r="CC9" s="382"/>
      <c r="CD9" s="382"/>
      <c r="CE9" s="382"/>
      <c r="CF9" s="382"/>
      <c r="CG9" s="382"/>
      <c r="CH9" s="382"/>
      <c r="CI9" s="382"/>
      <c r="CJ9" s="382"/>
      <c r="CK9" s="382"/>
      <c r="CL9" s="382"/>
      <c r="CM9" s="382"/>
      <c r="CN9" s="382"/>
      <c r="CO9" s="382"/>
      <c r="CP9" s="382"/>
      <c r="CQ9" s="382"/>
      <c r="CR9" s="382"/>
      <c r="CS9" s="382"/>
      <c r="CT9" s="382"/>
      <c r="CU9" s="382"/>
      <c r="CV9" s="382"/>
      <c r="CW9" s="382"/>
      <c r="CX9" s="382"/>
      <c r="CY9" s="382"/>
      <c r="CZ9" s="382"/>
      <c r="DA9" s="382"/>
      <c r="DB9" s="382"/>
      <c r="DC9" s="382"/>
      <c r="DD9" s="382"/>
      <c r="DE9" s="382"/>
      <c r="DF9" s="382"/>
      <c r="DG9" s="382"/>
    </row>
    <row r="10" spans="1:111" s="360" customFormat="1" x14ac:dyDescent="0.25">
      <c r="A10" s="162"/>
      <c r="B10" s="2"/>
      <c r="C10" s="5" t="s">
        <v>22</v>
      </c>
      <c r="D10" s="161"/>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I10" s="382"/>
      <c r="BJ10" s="382"/>
      <c r="BK10" s="382"/>
      <c r="BL10" s="382"/>
      <c r="BM10" s="382"/>
      <c r="BN10" s="382"/>
      <c r="BO10" s="382"/>
      <c r="BP10" s="382"/>
      <c r="BQ10" s="382"/>
      <c r="BR10" s="382"/>
      <c r="BS10" s="382"/>
      <c r="BT10" s="382"/>
      <c r="BU10" s="382"/>
      <c r="BV10" s="382"/>
      <c r="BW10" s="382"/>
      <c r="BX10" s="382"/>
      <c r="BY10" s="382"/>
      <c r="BZ10" s="382"/>
      <c r="CA10" s="382"/>
      <c r="CB10" s="382"/>
      <c r="CC10" s="382"/>
      <c r="CD10" s="382"/>
      <c r="CE10" s="382"/>
      <c r="CF10" s="382"/>
      <c r="CG10" s="382"/>
      <c r="CH10" s="382"/>
      <c r="CI10" s="382"/>
      <c r="CJ10" s="382"/>
      <c r="CK10" s="382"/>
      <c r="CL10" s="382"/>
      <c r="CM10" s="382"/>
      <c r="CN10" s="382"/>
      <c r="CO10" s="382"/>
      <c r="CP10" s="382"/>
      <c r="CQ10" s="382"/>
      <c r="CR10" s="382"/>
      <c r="CS10" s="382"/>
      <c r="CT10" s="382"/>
      <c r="CU10" s="382"/>
      <c r="CV10" s="382"/>
      <c r="CW10" s="382"/>
      <c r="CX10" s="382"/>
      <c r="CY10" s="382"/>
      <c r="CZ10" s="382"/>
      <c r="DA10" s="382"/>
      <c r="DB10" s="382"/>
      <c r="DC10" s="382"/>
      <c r="DD10" s="382"/>
      <c r="DE10" s="382"/>
      <c r="DF10" s="382"/>
      <c r="DG10" s="382"/>
    </row>
    <row r="11" spans="1:111" s="360" customFormat="1" x14ac:dyDescent="0.25">
      <c r="A11" s="162"/>
      <c r="B11" s="2"/>
      <c r="C11" s="5" t="s">
        <v>37</v>
      </c>
      <c r="D11" s="161"/>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c r="AH11" s="382"/>
      <c r="AI11" s="382"/>
      <c r="AJ11" s="382"/>
      <c r="AK11" s="382"/>
      <c r="AL11" s="382"/>
      <c r="AM11" s="382"/>
      <c r="AN11" s="382"/>
      <c r="AO11" s="382"/>
      <c r="AP11" s="382"/>
      <c r="AQ11" s="382"/>
      <c r="AR11" s="382"/>
      <c r="AS11" s="382"/>
      <c r="AT11" s="382"/>
      <c r="AU11" s="382"/>
      <c r="AV11" s="382"/>
      <c r="AW11" s="382"/>
      <c r="AX11" s="382"/>
      <c r="AY11" s="382"/>
      <c r="AZ11" s="382"/>
      <c r="BA11" s="382"/>
      <c r="BB11" s="382"/>
      <c r="BC11" s="382"/>
      <c r="BD11" s="382"/>
      <c r="BE11" s="382"/>
      <c r="BF11" s="382"/>
      <c r="BG11" s="382"/>
      <c r="BH11" s="382"/>
      <c r="BI11" s="382"/>
      <c r="BJ11" s="382"/>
      <c r="BK11" s="382"/>
      <c r="BL11" s="382"/>
      <c r="BM11" s="382"/>
      <c r="BN11" s="382"/>
      <c r="BO11" s="382"/>
      <c r="BP11" s="382"/>
      <c r="BQ11" s="382"/>
      <c r="BR11" s="382"/>
      <c r="BS11" s="382"/>
      <c r="BT11" s="382"/>
      <c r="BU11" s="382"/>
      <c r="BV11" s="382"/>
      <c r="BW11" s="382"/>
      <c r="BX11" s="382"/>
      <c r="BY11" s="382"/>
      <c r="BZ11" s="382"/>
      <c r="CA11" s="382"/>
      <c r="CB11" s="382"/>
      <c r="CC11" s="382"/>
      <c r="CD11" s="382"/>
      <c r="CE11" s="382"/>
      <c r="CF11" s="382"/>
      <c r="CG11" s="382"/>
      <c r="CH11" s="382"/>
      <c r="CI11" s="382"/>
      <c r="CJ11" s="382"/>
      <c r="CK11" s="382"/>
      <c r="CL11" s="382"/>
      <c r="CM11" s="382"/>
      <c r="CN11" s="382"/>
      <c r="CO11" s="382"/>
      <c r="CP11" s="382"/>
      <c r="CQ11" s="382"/>
      <c r="CR11" s="382"/>
      <c r="CS11" s="382"/>
      <c r="CT11" s="382"/>
      <c r="CU11" s="382"/>
      <c r="CV11" s="382"/>
      <c r="CW11" s="382"/>
      <c r="CX11" s="382"/>
      <c r="CY11" s="382"/>
      <c r="CZ11" s="382"/>
      <c r="DA11" s="382"/>
      <c r="DB11" s="382"/>
      <c r="DC11" s="382"/>
      <c r="DD11" s="382"/>
      <c r="DE11" s="382"/>
      <c r="DF11" s="382"/>
      <c r="DG11" s="382"/>
    </row>
    <row r="12" spans="1:111" s="360" customFormat="1" x14ac:dyDescent="0.25">
      <c r="A12" s="162"/>
      <c r="B12" s="2"/>
      <c r="C12" s="1"/>
      <c r="D12" s="161"/>
      <c r="E12" s="382"/>
      <c r="F12" s="382"/>
      <c r="G12" s="382"/>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382"/>
      <c r="AF12" s="382"/>
      <c r="AG12" s="382"/>
      <c r="AH12" s="382"/>
      <c r="AI12" s="382"/>
      <c r="AJ12" s="382"/>
      <c r="AK12" s="382"/>
      <c r="AL12" s="382"/>
      <c r="AM12" s="382"/>
      <c r="AN12" s="382"/>
      <c r="AO12" s="382"/>
      <c r="AP12" s="382"/>
      <c r="AQ12" s="382"/>
      <c r="AR12" s="382"/>
      <c r="AS12" s="382"/>
      <c r="AT12" s="382"/>
      <c r="AU12" s="382"/>
      <c r="AV12" s="382"/>
      <c r="AW12" s="382"/>
      <c r="AX12" s="382"/>
      <c r="AY12" s="382"/>
      <c r="AZ12" s="382"/>
      <c r="BA12" s="382"/>
      <c r="BB12" s="382"/>
      <c r="BC12" s="382"/>
      <c r="BD12" s="382"/>
      <c r="BE12" s="382"/>
      <c r="BF12" s="382"/>
      <c r="BG12" s="382"/>
      <c r="BH12" s="382"/>
      <c r="BI12" s="382"/>
      <c r="BJ12" s="382"/>
      <c r="BK12" s="382"/>
      <c r="BL12" s="382"/>
      <c r="BM12" s="382"/>
      <c r="BN12" s="382"/>
      <c r="BO12" s="382"/>
      <c r="BP12" s="382"/>
      <c r="BQ12" s="382"/>
      <c r="BR12" s="382"/>
      <c r="BS12" s="382"/>
      <c r="BT12" s="382"/>
      <c r="BU12" s="382"/>
      <c r="BV12" s="382"/>
      <c r="BW12" s="382"/>
      <c r="BX12" s="382"/>
      <c r="BY12" s="382"/>
      <c r="BZ12" s="382"/>
      <c r="CA12" s="382"/>
      <c r="CB12" s="382"/>
      <c r="CC12" s="382"/>
      <c r="CD12" s="382"/>
      <c r="CE12" s="382"/>
      <c r="CF12" s="382"/>
      <c r="CG12" s="382"/>
      <c r="CH12" s="382"/>
      <c r="CI12" s="382"/>
      <c r="CJ12" s="382"/>
      <c r="CK12" s="382"/>
      <c r="CL12" s="382"/>
      <c r="CM12" s="382"/>
      <c r="CN12" s="382"/>
      <c r="CO12" s="382"/>
      <c r="CP12" s="382"/>
      <c r="CQ12" s="382"/>
      <c r="CR12" s="382"/>
      <c r="CS12" s="382"/>
      <c r="CT12" s="382"/>
      <c r="CU12" s="382"/>
      <c r="CV12" s="382"/>
      <c r="CW12" s="382"/>
      <c r="CX12" s="382"/>
      <c r="CY12" s="382"/>
      <c r="CZ12" s="382"/>
      <c r="DA12" s="382"/>
      <c r="DB12" s="382"/>
      <c r="DC12" s="382"/>
      <c r="DD12" s="382"/>
      <c r="DE12" s="382"/>
      <c r="DF12" s="382"/>
      <c r="DG12" s="382"/>
    </row>
    <row r="13" spans="1:111" s="360" customFormat="1" ht="15.75" x14ac:dyDescent="0.25">
      <c r="A13" s="162"/>
      <c r="B13" s="3">
        <v>2</v>
      </c>
      <c r="C13" s="4" t="s">
        <v>315</v>
      </c>
      <c r="D13" s="161"/>
      <c r="E13" s="382"/>
      <c r="F13" s="382"/>
      <c r="G13" s="382"/>
      <c r="H13" s="382"/>
      <c r="I13" s="382"/>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2"/>
      <c r="AG13" s="382"/>
      <c r="AH13" s="382"/>
      <c r="AI13" s="382"/>
      <c r="AJ13" s="382"/>
      <c r="AK13" s="382"/>
      <c r="AL13" s="382"/>
      <c r="AM13" s="382"/>
      <c r="AN13" s="382"/>
      <c r="AO13" s="382"/>
      <c r="AP13" s="382"/>
      <c r="AQ13" s="382"/>
      <c r="AR13" s="382"/>
      <c r="AS13" s="382"/>
      <c r="AT13" s="382"/>
      <c r="AU13" s="382"/>
      <c r="AV13" s="382"/>
      <c r="AW13" s="382"/>
      <c r="AX13" s="382"/>
      <c r="AY13" s="382"/>
      <c r="AZ13" s="382"/>
      <c r="BA13" s="382"/>
      <c r="BB13" s="382"/>
      <c r="BC13" s="382"/>
      <c r="BD13" s="382"/>
      <c r="BE13" s="382"/>
      <c r="BF13" s="382"/>
      <c r="BG13" s="382"/>
      <c r="BH13" s="382"/>
      <c r="BI13" s="382"/>
      <c r="BJ13" s="382"/>
      <c r="BK13" s="382"/>
      <c r="BL13" s="382"/>
      <c r="BM13" s="382"/>
      <c r="BN13" s="382"/>
      <c r="BO13" s="382"/>
      <c r="BP13" s="382"/>
      <c r="BQ13" s="382"/>
      <c r="BR13" s="382"/>
      <c r="BS13" s="382"/>
      <c r="BT13" s="382"/>
      <c r="BU13" s="382"/>
      <c r="BV13" s="382"/>
      <c r="BW13" s="382"/>
      <c r="BX13" s="382"/>
      <c r="BY13" s="382"/>
      <c r="BZ13" s="382"/>
      <c r="CA13" s="382"/>
      <c r="CB13" s="382"/>
      <c r="CC13" s="382"/>
      <c r="CD13" s="382"/>
      <c r="CE13" s="382"/>
      <c r="CF13" s="382"/>
      <c r="CG13" s="382"/>
      <c r="CH13" s="382"/>
      <c r="CI13" s="382"/>
      <c r="CJ13" s="382"/>
      <c r="CK13" s="382"/>
      <c r="CL13" s="382"/>
      <c r="CM13" s="382"/>
      <c r="CN13" s="382"/>
      <c r="CO13" s="382"/>
      <c r="CP13" s="382"/>
      <c r="CQ13" s="382"/>
      <c r="CR13" s="382"/>
      <c r="CS13" s="382"/>
      <c r="CT13" s="382"/>
      <c r="CU13" s="382"/>
      <c r="CV13" s="382"/>
      <c r="CW13" s="382"/>
      <c r="CX13" s="382"/>
      <c r="CY13" s="382"/>
      <c r="CZ13" s="382"/>
      <c r="DA13" s="382"/>
      <c r="DB13" s="382"/>
      <c r="DC13" s="382"/>
      <c r="DD13" s="382"/>
      <c r="DE13" s="382"/>
      <c r="DF13" s="382"/>
      <c r="DG13" s="382"/>
    </row>
    <row r="14" spans="1:111" s="360" customFormat="1" x14ac:dyDescent="0.25">
      <c r="A14" s="162"/>
      <c r="B14" s="2"/>
      <c r="C14" s="56">
        <v>43555</v>
      </c>
      <c r="D14" s="161"/>
      <c r="E14" s="382"/>
      <c r="F14" s="382"/>
      <c r="G14" s="382"/>
      <c r="H14" s="382"/>
      <c r="I14" s="382"/>
      <c r="J14" s="382"/>
      <c r="K14" s="382"/>
      <c r="L14" s="382"/>
      <c r="M14" s="382"/>
      <c r="N14" s="382"/>
      <c r="O14" s="382"/>
      <c r="P14" s="382"/>
      <c r="Q14" s="382"/>
      <c r="R14" s="382"/>
      <c r="S14" s="382"/>
      <c r="T14" s="382"/>
      <c r="U14" s="382"/>
      <c r="V14" s="382"/>
      <c r="W14" s="382"/>
      <c r="X14" s="382"/>
      <c r="Y14" s="382"/>
      <c r="Z14" s="382"/>
      <c r="AA14" s="382"/>
      <c r="AB14" s="382"/>
      <c r="AC14" s="382"/>
      <c r="AD14" s="382"/>
      <c r="AE14" s="382"/>
      <c r="AF14" s="382"/>
      <c r="AG14" s="382"/>
      <c r="AH14" s="382"/>
      <c r="AI14" s="382"/>
      <c r="AJ14" s="382"/>
      <c r="AK14" s="382"/>
      <c r="AL14" s="382"/>
      <c r="AM14" s="382"/>
      <c r="AN14" s="382"/>
      <c r="AO14" s="382"/>
      <c r="AP14" s="382"/>
      <c r="AQ14" s="382"/>
      <c r="AR14" s="382"/>
      <c r="AS14" s="382"/>
      <c r="AT14" s="382"/>
      <c r="AU14" s="382"/>
      <c r="AV14" s="382"/>
      <c r="AW14" s="382"/>
      <c r="AX14" s="382"/>
      <c r="AY14" s="382"/>
      <c r="AZ14" s="382"/>
      <c r="BA14" s="382"/>
      <c r="BB14" s="382"/>
      <c r="BC14" s="382"/>
      <c r="BD14" s="382"/>
      <c r="BE14" s="382"/>
      <c r="BF14" s="382"/>
      <c r="BG14" s="382"/>
      <c r="BH14" s="382"/>
      <c r="BI14" s="382"/>
      <c r="BJ14" s="382"/>
      <c r="BK14" s="382"/>
      <c r="BL14" s="382"/>
      <c r="BM14" s="382"/>
      <c r="BN14" s="382"/>
      <c r="BO14" s="382"/>
      <c r="BP14" s="382"/>
      <c r="BQ14" s="382"/>
      <c r="BR14" s="382"/>
      <c r="BS14" s="382"/>
      <c r="BT14" s="382"/>
      <c r="BU14" s="382"/>
      <c r="BV14" s="382"/>
      <c r="BW14" s="382"/>
      <c r="BX14" s="382"/>
      <c r="BY14" s="382"/>
      <c r="BZ14" s="382"/>
      <c r="CA14" s="382"/>
      <c r="CB14" s="382"/>
      <c r="CC14" s="382"/>
      <c r="CD14" s="382"/>
      <c r="CE14" s="382"/>
      <c r="CF14" s="382"/>
      <c r="CG14" s="382"/>
      <c r="CH14" s="382"/>
      <c r="CI14" s="382"/>
      <c r="CJ14" s="382"/>
      <c r="CK14" s="382"/>
      <c r="CL14" s="382"/>
      <c r="CM14" s="382"/>
      <c r="CN14" s="382"/>
      <c r="CO14" s="382"/>
      <c r="CP14" s="382"/>
      <c r="CQ14" s="382"/>
      <c r="CR14" s="382"/>
      <c r="CS14" s="382"/>
      <c r="CT14" s="382"/>
      <c r="CU14" s="382"/>
      <c r="CV14" s="382"/>
      <c r="CW14" s="382"/>
      <c r="CX14" s="382"/>
      <c r="CY14" s="382"/>
      <c r="CZ14" s="382"/>
      <c r="DA14" s="382"/>
      <c r="DB14" s="382"/>
      <c r="DC14" s="382"/>
      <c r="DD14" s="382"/>
      <c r="DE14" s="382"/>
      <c r="DF14" s="382"/>
      <c r="DG14" s="382"/>
    </row>
    <row r="15" spans="1:111" s="360" customFormat="1" x14ac:dyDescent="0.25">
      <c r="A15" s="162"/>
      <c r="B15" s="2"/>
      <c r="C15" s="56">
        <v>43646</v>
      </c>
      <c r="D15" s="161"/>
      <c r="E15" s="382"/>
      <c r="F15" s="382"/>
      <c r="G15" s="382"/>
      <c r="H15" s="382"/>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2"/>
      <c r="AM15" s="382"/>
      <c r="AN15" s="382"/>
      <c r="AO15" s="382"/>
      <c r="AP15" s="382"/>
      <c r="AQ15" s="382"/>
      <c r="AR15" s="382"/>
      <c r="AS15" s="382"/>
      <c r="AT15" s="382"/>
      <c r="AU15" s="382"/>
      <c r="AV15" s="382"/>
      <c r="AW15" s="382"/>
      <c r="AX15" s="382"/>
      <c r="AY15" s="382"/>
      <c r="AZ15" s="382"/>
      <c r="BA15" s="382"/>
      <c r="BB15" s="382"/>
      <c r="BC15" s="382"/>
      <c r="BD15" s="382"/>
      <c r="BE15" s="382"/>
      <c r="BF15" s="382"/>
      <c r="BG15" s="382"/>
      <c r="BH15" s="382"/>
      <c r="BI15" s="382"/>
      <c r="BJ15" s="382"/>
      <c r="BK15" s="382"/>
      <c r="BL15" s="382"/>
      <c r="BM15" s="382"/>
      <c r="BN15" s="382"/>
      <c r="BO15" s="382"/>
      <c r="BP15" s="382"/>
      <c r="BQ15" s="382"/>
      <c r="BR15" s="382"/>
      <c r="BS15" s="382"/>
      <c r="BT15" s="382"/>
      <c r="BU15" s="382"/>
      <c r="BV15" s="382"/>
      <c r="BW15" s="382"/>
      <c r="BX15" s="382"/>
      <c r="BY15" s="382"/>
      <c r="BZ15" s="382"/>
      <c r="CA15" s="382"/>
      <c r="CB15" s="382"/>
      <c r="CC15" s="382"/>
      <c r="CD15" s="382"/>
      <c r="CE15" s="382"/>
      <c r="CF15" s="382"/>
      <c r="CG15" s="382"/>
      <c r="CH15" s="382"/>
      <c r="CI15" s="382"/>
      <c r="CJ15" s="382"/>
      <c r="CK15" s="382"/>
      <c r="CL15" s="382"/>
      <c r="CM15" s="382"/>
      <c r="CN15" s="382"/>
      <c r="CO15" s="382"/>
      <c r="CP15" s="382"/>
      <c r="CQ15" s="382"/>
      <c r="CR15" s="382"/>
      <c r="CS15" s="382"/>
      <c r="CT15" s="382"/>
      <c r="CU15" s="382"/>
      <c r="CV15" s="382"/>
      <c r="CW15" s="382"/>
      <c r="CX15" s="382"/>
      <c r="CY15" s="382"/>
      <c r="CZ15" s="382"/>
      <c r="DA15" s="382"/>
      <c r="DB15" s="382"/>
      <c r="DC15" s="382"/>
      <c r="DD15" s="382"/>
      <c r="DE15" s="382"/>
      <c r="DF15" s="382"/>
      <c r="DG15" s="382"/>
    </row>
    <row r="16" spans="1:111" s="360" customFormat="1" x14ac:dyDescent="0.25">
      <c r="A16" s="162"/>
      <c r="B16" s="2"/>
      <c r="C16" s="56">
        <v>43738</v>
      </c>
      <c r="D16" s="161"/>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2"/>
      <c r="AK16" s="382"/>
      <c r="AL16" s="382"/>
      <c r="AM16" s="382"/>
      <c r="AN16" s="382"/>
      <c r="AO16" s="382"/>
      <c r="AP16" s="382"/>
      <c r="AQ16" s="382"/>
      <c r="AR16" s="382"/>
      <c r="AS16" s="382"/>
      <c r="AT16" s="382"/>
      <c r="AU16" s="382"/>
      <c r="AV16" s="382"/>
      <c r="AW16" s="382"/>
      <c r="AX16" s="382"/>
      <c r="AY16" s="382"/>
      <c r="AZ16" s="382"/>
      <c r="BA16" s="382"/>
      <c r="BB16" s="382"/>
      <c r="BC16" s="382"/>
      <c r="BD16" s="382"/>
      <c r="BE16" s="382"/>
      <c r="BF16" s="382"/>
      <c r="BG16" s="382"/>
      <c r="BH16" s="382"/>
      <c r="BI16" s="382"/>
      <c r="BJ16" s="382"/>
      <c r="BK16" s="382"/>
      <c r="BL16" s="382"/>
      <c r="BM16" s="382"/>
      <c r="BN16" s="382"/>
      <c r="BO16" s="382"/>
      <c r="BP16" s="382"/>
      <c r="BQ16" s="382"/>
      <c r="BR16" s="382"/>
      <c r="BS16" s="382"/>
      <c r="BT16" s="382"/>
      <c r="BU16" s="382"/>
      <c r="BV16" s="382"/>
      <c r="BW16" s="382"/>
      <c r="BX16" s="382"/>
      <c r="BY16" s="382"/>
      <c r="BZ16" s="382"/>
      <c r="CA16" s="382"/>
      <c r="CB16" s="382"/>
      <c r="CC16" s="382"/>
      <c r="CD16" s="382"/>
      <c r="CE16" s="382"/>
      <c r="CF16" s="382"/>
      <c r="CG16" s="382"/>
      <c r="CH16" s="382"/>
      <c r="CI16" s="382"/>
      <c r="CJ16" s="382"/>
      <c r="CK16" s="382"/>
      <c r="CL16" s="382"/>
      <c r="CM16" s="382"/>
      <c r="CN16" s="382"/>
      <c r="CO16" s="382"/>
      <c r="CP16" s="382"/>
      <c r="CQ16" s="382"/>
      <c r="CR16" s="382"/>
      <c r="CS16" s="382"/>
      <c r="CT16" s="382"/>
      <c r="CU16" s="382"/>
      <c r="CV16" s="382"/>
      <c r="CW16" s="382"/>
      <c r="CX16" s="382"/>
      <c r="CY16" s="382"/>
      <c r="CZ16" s="382"/>
      <c r="DA16" s="382"/>
      <c r="DB16" s="382"/>
      <c r="DC16" s="382"/>
      <c r="DD16" s="382"/>
      <c r="DE16" s="382"/>
      <c r="DF16" s="382"/>
      <c r="DG16" s="382"/>
    </row>
    <row r="17" spans="1:111" s="360" customFormat="1" x14ac:dyDescent="0.25">
      <c r="A17" s="162"/>
      <c r="B17" s="2"/>
      <c r="C17" s="56">
        <v>43830</v>
      </c>
      <c r="D17" s="161"/>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382"/>
      <c r="AK17" s="382"/>
      <c r="AL17" s="382"/>
      <c r="AM17" s="382"/>
      <c r="AN17" s="382"/>
      <c r="AO17" s="382"/>
      <c r="AP17" s="382"/>
      <c r="AQ17" s="382"/>
      <c r="AR17" s="382"/>
      <c r="AS17" s="382"/>
      <c r="AT17" s="382"/>
      <c r="AU17" s="382"/>
      <c r="AV17" s="382"/>
      <c r="AW17" s="382"/>
      <c r="AX17" s="382"/>
      <c r="AY17" s="382"/>
      <c r="AZ17" s="382"/>
      <c r="BA17" s="382"/>
      <c r="BB17" s="382"/>
      <c r="BC17" s="382"/>
      <c r="BD17" s="382"/>
      <c r="BE17" s="382"/>
      <c r="BF17" s="382"/>
      <c r="BG17" s="382"/>
      <c r="BH17" s="382"/>
      <c r="BI17" s="382"/>
      <c r="BJ17" s="382"/>
      <c r="BK17" s="382"/>
      <c r="BL17" s="382"/>
      <c r="BM17" s="382"/>
      <c r="BN17" s="382"/>
      <c r="BO17" s="382"/>
      <c r="BP17" s="382"/>
      <c r="BQ17" s="382"/>
      <c r="BR17" s="382"/>
      <c r="BS17" s="382"/>
      <c r="BT17" s="382"/>
      <c r="BU17" s="382"/>
      <c r="BV17" s="382"/>
      <c r="BW17" s="382"/>
      <c r="BX17" s="382"/>
      <c r="BY17" s="382"/>
      <c r="BZ17" s="382"/>
      <c r="CA17" s="382"/>
      <c r="CB17" s="382"/>
      <c r="CC17" s="382"/>
      <c r="CD17" s="382"/>
      <c r="CE17" s="382"/>
      <c r="CF17" s="382"/>
      <c r="CG17" s="382"/>
      <c r="CH17" s="382"/>
      <c r="CI17" s="382"/>
      <c r="CJ17" s="382"/>
      <c r="CK17" s="382"/>
      <c r="CL17" s="382"/>
      <c r="CM17" s="382"/>
      <c r="CN17" s="382"/>
      <c r="CO17" s="382"/>
      <c r="CP17" s="382"/>
      <c r="CQ17" s="382"/>
      <c r="CR17" s="382"/>
      <c r="CS17" s="382"/>
      <c r="CT17" s="382"/>
      <c r="CU17" s="382"/>
      <c r="CV17" s="382"/>
      <c r="CW17" s="382"/>
      <c r="CX17" s="382"/>
      <c r="CY17" s="382"/>
      <c r="CZ17" s="382"/>
      <c r="DA17" s="382"/>
      <c r="DB17" s="382"/>
      <c r="DC17" s="382"/>
      <c r="DD17" s="382"/>
      <c r="DE17" s="382"/>
      <c r="DF17" s="382"/>
      <c r="DG17" s="382"/>
    </row>
    <row r="18" spans="1:111" s="360" customFormat="1" x14ac:dyDescent="0.25">
      <c r="A18" s="162"/>
      <c r="B18" s="2"/>
      <c r="C18" s="1"/>
      <c r="D18" s="161"/>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c r="AP18" s="382"/>
      <c r="AQ18" s="382"/>
      <c r="AR18" s="382"/>
      <c r="AS18" s="382"/>
      <c r="AT18" s="382"/>
      <c r="AU18" s="382"/>
      <c r="AV18" s="382"/>
      <c r="AW18" s="382"/>
      <c r="AX18" s="382"/>
      <c r="AY18" s="382"/>
      <c r="AZ18" s="382"/>
      <c r="BA18" s="382"/>
      <c r="BB18" s="382"/>
      <c r="BC18" s="382"/>
      <c r="BD18" s="382"/>
      <c r="BE18" s="382"/>
      <c r="BF18" s="382"/>
      <c r="BG18" s="382"/>
      <c r="BH18" s="382"/>
      <c r="BI18" s="382"/>
      <c r="BJ18" s="382"/>
      <c r="BK18" s="382"/>
      <c r="BL18" s="382"/>
      <c r="BM18" s="382"/>
      <c r="BN18" s="382"/>
      <c r="BO18" s="382"/>
      <c r="BP18" s="382"/>
      <c r="BQ18" s="382"/>
      <c r="BR18" s="382"/>
      <c r="BS18" s="382"/>
      <c r="BT18" s="382"/>
      <c r="BU18" s="382"/>
      <c r="BV18" s="382"/>
      <c r="BW18" s="382"/>
      <c r="BX18" s="382"/>
      <c r="BY18" s="382"/>
      <c r="BZ18" s="382"/>
      <c r="CA18" s="382"/>
      <c r="CB18" s="382"/>
      <c r="CC18" s="382"/>
      <c r="CD18" s="382"/>
      <c r="CE18" s="382"/>
      <c r="CF18" s="382"/>
      <c r="CG18" s="382"/>
      <c r="CH18" s="382"/>
      <c r="CI18" s="382"/>
      <c r="CJ18" s="382"/>
      <c r="CK18" s="382"/>
      <c r="CL18" s="382"/>
      <c r="CM18" s="382"/>
      <c r="CN18" s="382"/>
      <c r="CO18" s="382"/>
      <c r="CP18" s="382"/>
      <c r="CQ18" s="382"/>
      <c r="CR18" s="382"/>
      <c r="CS18" s="382"/>
      <c r="CT18" s="382"/>
      <c r="CU18" s="382"/>
      <c r="CV18" s="382"/>
      <c r="CW18" s="382"/>
      <c r="CX18" s="382"/>
      <c r="CY18" s="382"/>
      <c r="CZ18" s="382"/>
      <c r="DA18" s="382"/>
      <c r="DB18" s="382"/>
      <c r="DC18" s="382"/>
      <c r="DD18" s="382"/>
      <c r="DE18" s="382"/>
      <c r="DF18" s="382"/>
      <c r="DG18" s="382"/>
    </row>
    <row r="19" spans="1:111" s="360" customFormat="1" ht="15.75" x14ac:dyDescent="0.25">
      <c r="A19" s="162"/>
      <c r="B19" s="3">
        <v>3</v>
      </c>
      <c r="C19" s="4" t="s">
        <v>31</v>
      </c>
      <c r="D19" s="161"/>
      <c r="E19" s="382"/>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2"/>
      <c r="AM19" s="382"/>
      <c r="AN19" s="382"/>
      <c r="AO19" s="382"/>
      <c r="AP19" s="382"/>
      <c r="AQ19" s="382"/>
      <c r="AR19" s="382"/>
      <c r="AS19" s="382"/>
      <c r="AT19" s="382"/>
      <c r="AU19" s="382"/>
      <c r="AV19" s="382"/>
      <c r="AW19" s="382"/>
      <c r="AX19" s="382"/>
      <c r="AY19" s="382"/>
      <c r="AZ19" s="382"/>
      <c r="BA19" s="382"/>
      <c r="BB19" s="382"/>
      <c r="BC19" s="382"/>
      <c r="BD19" s="382"/>
      <c r="BE19" s="382"/>
      <c r="BF19" s="382"/>
      <c r="BG19" s="382"/>
      <c r="BH19" s="382"/>
      <c r="BI19" s="382"/>
      <c r="BJ19" s="382"/>
      <c r="BK19" s="382"/>
      <c r="BL19" s="382"/>
      <c r="BM19" s="382"/>
      <c r="BN19" s="382"/>
      <c r="BO19" s="382"/>
      <c r="BP19" s="382"/>
      <c r="BQ19" s="382"/>
      <c r="BR19" s="382"/>
      <c r="BS19" s="382"/>
      <c r="BT19" s="382"/>
      <c r="BU19" s="382"/>
      <c r="BV19" s="382"/>
      <c r="BW19" s="382"/>
      <c r="BX19" s="382"/>
      <c r="BY19" s="382"/>
      <c r="BZ19" s="382"/>
      <c r="CA19" s="382"/>
      <c r="CB19" s="382"/>
      <c r="CC19" s="382"/>
      <c r="CD19" s="382"/>
      <c r="CE19" s="382"/>
      <c r="CF19" s="382"/>
      <c r="CG19" s="382"/>
      <c r="CH19" s="382"/>
      <c r="CI19" s="382"/>
      <c r="CJ19" s="382"/>
      <c r="CK19" s="382"/>
      <c r="CL19" s="382"/>
      <c r="CM19" s="382"/>
      <c r="CN19" s="382"/>
      <c r="CO19" s="382"/>
      <c r="CP19" s="382"/>
      <c r="CQ19" s="382"/>
      <c r="CR19" s="382"/>
      <c r="CS19" s="382"/>
      <c r="CT19" s="382"/>
      <c r="CU19" s="382"/>
      <c r="CV19" s="382"/>
      <c r="CW19" s="382"/>
      <c r="CX19" s="382"/>
      <c r="CY19" s="382"/>
      <c r="CZ19" s="382"/>
      <c r="DA19" s="382"/>
      <c r="DB19" s="382"/>
      <c r="DC19" s="382"/>
      <c r="DD19" s="382"/>
      <c r="DE19" s="382"/>
      <c r="DF19" s="382"/>
      <c r="DG19" s="382"/>
    </row>
    <row r="20" spans="1:111" x14ac:dyDescent="0.25">
      <c r="A20" s="162"/>
      <c r="B20" s="10">
        <v>1</v>
      </c>
      <c r="C20" s="197" t="s">
        <v>37</v>
      </c>
      <c r="D20" s="23"/>
    </row>
    <row r="21" spans="1:111" x14ac:dyDescent="0.25">
      <c r="A21" s="162"/>
      <c r="B21" s="10">
        <v>2</v>
      </c>
      <c r="C21" s="198" t="s">
        <v>38</v>
      </c>
      <c r="D21" s="23"/>
    </row>
    <row r="22" spans="1:111" x14ac:dyDescent="0.25">
      <c r="A22" s="162"/>
      <c r="B22" s="10">
        <v>3</v>
      </c>
      <c r="C22" s="198" t="s">
        <v>39</v>
      </c>
      <c r="D22" s="23"/>
    </row>
    <row r="23" spans="1:111" x14ac:dyDescent="0.25">
      <c r="A23" s="162"/>
      <c r="B23" s="10">
        <v>4</v>
      </c>
      <c r="C23" s="198" t="s">
        <v>40</v>
      </c>
      <c r="D23" s="23"/>
    </row>
    <row r="24" spans="1:111" x14ac:dyDescent="0.25">
      <c r="A24" s="162"/>
      <c r="B24" s="10">
        <v>5</v>
      </c>
      <c r="C24" s="198" t="s">
        <v>41</v>
      </c>
      <c r="D24" s="23"/>
    </row>
    <row r="25" spans="1:111" x14ac:dyDescent="0.25">
      <c r="A25" s="162"/>
      <c r="B25" s="10">
        <v>6</v>
      </c>
      <c r="C25" s="24" t="s">
        <v>42</v>
      </c>
      <c r="D25" s="23"/>
    </row>
    <row r="26" spans="1:111" x14ac:dyDescent="0.25">
      <c r="A26" s="162"/>
      <c r="B26" s="10">
        <v>7</v>
      </c>
      <c r="C26" s="24" t="s">
        <v>43</v>
      </c>
      <c r="D26" s="23"/>
    </row>
    <row r="27" spans="1:111" x14ac:dyDescent="0.25">
      <c r="A27" s="162"/>
      <c r="B27" s="10">
        <v>8</v>
      </c>
      <c r="C27" s="24" t="s">
        <v>44</v>
      </c>
      <c r="D27" s="23"/>
    </row>
    <row r="28" spans="1:111" x14ac:dyDescent="0.25">
      <c r="A28" s="162"/>
      <c r="B28" s="10">
        <v>9</v>
      </c>
      <c r="C28" s="24" t="s">
        <v>45</v>
      </c>
      <c r="D28" s="23"/>
    </row>
    <row r="29" spans="1:111" x14ac:dyDescent="0.25">
      <c r="A29" s="162"/>
      <c r="B29" s="10">
        <v>10</v>
      </c>
      <c r="C29" s="24" t="s">
        <v>46</v>
      </c>
      <c r="D29" s="23"/>
    </row>
    <row r="30" spans="1:111" x14ac:dyDescent="0.25">
      <c r="A30" s="162"/>
      <c r="B30" s="10">
        <v>11</v>
      </c>
      <c r="C30" s="24" t="s">
        <v>47</v>
      </c>
      <c r="D30" s="23"/>
    </row>
    <row r="31" spans="1:111" x14ac:dyDescent="0.25">
      <c r="A31" s="162"/>
      <c r="B31" s="10">
        <v>12</v>
      </c>
      <c r="C31" s="24" t="s">
        <v>48</v>
      </c>
      <c r="D31" s="23"/>
    </row>
    <row r="32" spans="1:111" x14ac:dyDescent="0.25">
      <c r="A32" s="162"/>
      <c r="B32" s="10">
        <v>13</v>
      </c>
      <c r="C32" s="24" t="s">
        <v>49</v>
      </c>
      <c r="D32" s="23"/>
    </row>
    <row r="33" spans="1:4" x14ac:dyDescent="0.25">
      <c r="A33" s="162"/>
      <c r="B33" s="10">
        <v>14</v>
      </c>
      <c r="C33" s="24" t="s">
        <v>50</v>
      </c>
      <c r="D33" s="23"/>
    </row>
    <row r="34" spans="1:4" x14ac:dyDescent="0.25">
      <c r="A34" s="162"/>
      <c r="B34" s="10">
        <v>15</v>
      </c>
      <c r="C34" s="24" t="s">
        <v>51</v>
      </c>
      <c r="D34" s="23"/>
    </row>
    <row r="35" spans="1:4" x14ac:dyDescent="0.25">
      <c r="A35" s="162"/>
      <c r="B35" s="10">
        <v>16</v>
      </c>
      <c r="C35" s="24" t="s">
        <v>52</v>
      </c>
      <c r="D35" s="23"/>
    </row>
    <row r="36" spans="1:4" x14ac:dyDescent="0.25">
      <c r="A36" s="162"/>
      <c r="B36" s="10">
        <v>17</v>
      </c>
      <c r="C36" s="24" t="s">
        <v>53</v>
      </c>
      <c r="D36" s="23"/>
    </row>
    <row r="37" spans="1:4" x14ac:dyDescent="0.25">
      <c r="A37" s="162"/>
      <c r="B37" s="10">
        <v>18</v>
      </c>
      <c r="C37" s="24" t="s">
        <v>54</v>
      </c>
      <c r="D37" s="23"/>
    </row>
    <row r="38" spans="1:4" x14ac:dyDescent="0.25">
      <c r="A38" s="162"/>
      <c r="B38" s="10">
        <v>19</v>
      </c>
      <c r="C38" s="24" t="s">
        <v>55</v>
      </c>
      <c r="D38" s="23"/>
    </row>
    <row r="39" spans="1:4" x14ac:dyDescent="0.25">
      <c r="A39" s="162"/>
      <c r="B39" s="10">
        <v>20</v>
      </c>
      <c r="C39" s="24" t="s">
        <v>56</v>
      </c>
      <c r="D39" s="23"/>
    </row>
    <row r="40" spans="1:4" x14ac:dyDescent="0.25">
      <c r="A40" s="162"/>
      <c r="B40" s="10">
        <v>21</v>
      </c>
      <c r="C40" s="24" t="s">
        <v>57</v>
      </c>
      <c r="D40" s="23"/>
    </row>
    <row r="41" spans="1:4" x14ac:dyDescent="0.25">
      <c r="A41" s="162"/>
      <c r="B41" s="10">
        <v>22</v>
      </c>
      <c r="C41" s="24" t="s">
        <v>58</v>
      </c>
      <c r="D41" s="23"/>
    </row>
    <row r="42" spans="1:4" x14ac:dyDescent="0.25">
      <c r="A42" s="162"/>
      <c r="B42" s="10">
        <v>23</v>
      </c>
      <c r="C42" s="24" t="s">
        <v>59</v>
      </c>
      <c r="D42" s="23"/>
    </row>
    <row r="43" spans="1:4" x14ac:dyDescent="0.25">
      <c r="A43" s="162"/>
      <c r="B43" s="10">
        <v>24</v>
      </c>
      <c r="C43" s="24" t="s">
        <v>60</v>
      </c>
      <c r="D43" s="23"/>
    </row>
    <row r="44" spans="1:4" x14ac:dyDescent="0.25">
      <c r="A44" s="162"/>
      <c r="B44" s="10">
        <v>25</v>
      </c>
      <c r="C44" s="24" t="s">
        <v>61</v>
      </c>
      <c r="D44" s="23"/>
    </row>
    <row r="45" spans="1:4" x14ac:dyDescent="0.25">
      <c r="A45" s="162"/>
      <c r="B45" s="10">
        <v>26</v>
      </c>
      <c r="C45" s="24" t="s">
        <v>62</v>
      </c>
      <c r="D45" s="23"/>
    </row>
    <row r="46" spans="1:4" x14ac:dyDescent="0.25">
      <c r="A46" s="162"/>
      <c r="B46" s="10">
        <v>27</v>
      </c>
      <c r="C46" s="24" t="s">
        <v>63</v>
      </c>
      <c r="D46" s="23"/>
    </row>
    <row r="47" spans="1:4" x14ac:dyDescent="0.25">
      <c r="A47" s="162"/>
      <c r="B47" s="10">
        <v>28</v>
      </c>
      <c r="C47" s="24" t="s">
        <v>64</v>
      </c>
      <c r="D47" s="23"/>
    </row>
    <row r="48" spans="1:4" x14ac:dyDescent="0.25">
      <c r="A48" s="162"/>
      <c r="B48" s="10">
        <v>29</v>
      </c>
      <c r="C48" s="24" t="s">
        <v>65</v>
      </c>
      <c r="D48" s="23"/>
    </row>
    <row r="49" spans="1:4" x14ac:dyDescent="0.25">
      <c r="A49" s="162"/>
      <c r="B49" s="10">
        <v>30</v>
      </c>
      <c r="C49" s="24" t="s">
        <v>66</v>
      </c>
      <c r="D49" s="23"/>
    </row>
    <row r="50" spans="1:4" x14ac:dyDescent="0.25">
      <c r="A50" s="162"/>
      <c r="B50" s="10">
        <v>31</v>
      </c>
      <c r="C50" s="24" t="s">
        <v>67</v>
      </c>
      <c r="D50" s="23"/>
    </row>
    <row r="51" spans="1:4" x14ac:dyDescent="0.25">
      <c r="A51" s="162"/>
      <c r="B51" s="10">
        <v>32</v>
      </c>
      <c r="C51" s="24" t="s">
        <v>68</v>
      </c>
      <c r="D51" s="23"/>
    </row>
    <row r="52" spans="1:4" x14ac:dyDescent="0.25">
      <c r="A52" s="162"/>
      <c r="B52" s="10">
        <v>33</v>
      </c>
      <c r="C52" s="24" t="s">
        <v>69</v>
      </c>
      <c r="D52" s="23"/>
    </row>
    <row r="53" spans="1:4" x14ac:dyDescent="0.25">
      <c r="A53" s="162"/>
      <c r="B53" s="10">
        <v>34</v>
      </c>
      <c r="C53" s="24" t="s">
        <v>70</v>
      </c>
      <c r="D53" s="23"/>
    </row>
    <row r="54" spans="1:4" x14ac:dyDescent="0.25">
      <c r="A54" s="162"/>
      <c r="B54" s="10">
        <v>35</v>
      </c>
      <c r="C54" s="24" t="s">
        <v>71</v>
      </c>
      <c r="D54" s="23"/>
    </row>
    <row r="55" spans="1:4" x14ac:dyDescent="0.25">
      <c r="A55" s="162"/>
      <c r="B55" s="10">
        <v>36</v>
      </c>
      <c r="C55" s="24" t="s">
        <v>72</v>
      </c>
      <c r="D55" s="23"/>
    </row>
    <row r="56" spans="1:4" x14ac:dyDescent="0.25">
      <c r="A56" s="162"/>
      <c r="B56" s="10">
        <v>37</v>
      </c>
      <c r="C56" s="24" t="s">
        <v>73</v>
      </c>
      <c r="D56" s="23"/>
    </row>
    <row r="57" spans="1:4" x14ac:dyDescent="0.25">
      <c r="A57" s="162"/>
      <c r="B57" s="10">
        <v>38</v>
      </c>
      <c r="C57" s="24" t="s">
        <v>74</v>
      </c>
      <c r="D57" s="23"/>
    </row>
    <row r="58" spans="1:4" x14ac:dyDescent="0.25">
      <c r="A58" s="162"/>
      <c r="B58" s="10">
        <v>39</v>
      </c>
      <c r="C58" s="24" t="s">
        <v>75</v>
      </c>
      <c r="D58" s="23"/>
    </row>
    <row r="59" spans="1:4" x14ac:dyDescent="0.25">
      <c r="A59" s="162"/>
      <c r="B59" s="10">
        <v>40</v>
      </c>
      <c r="C59" s="24" t="s">
        <v>76</v>
      </c>
      <c r="D59" s="23"/>
    </row>
    <row r="60" spans="1:4" x14ac:dyDescent="0.25">
      <c r="A60" s="162"/>
      <c r="B60" s="10">
        <v>41</v>
      </c>
      <c r="C60" s="24" t="s">
        <v>77</v>
      </c>
      <c r="D60" s="23"/>
    </row>
    <row r="61" spans="1:4" x14ac:dyDescent="0.25">
      <c r="A61" s="162"/>
      <c r="B61" s="10">
        <v>42</v>
      </c>
      <c r="C61" s="24" t="s">
        <v>78</v>
      </c>
      <c r="D61" s="23"/>
    </row>
    <row r="62" spans="1:4" x14ac:dyDescent="0.25">
      <c r="A62" s="162"/>
      <c r="B62" s="10">
        <v>43</v>
      </c>
      <c r="C62" s="24" t="s">
        <v>79</v>
      </c>
      <c r="D62" s="23"/>
    </row>
    <row r="63" spans="1:4" x14ac:dyDescent="0.25">
      <c r="A63" s="162"/>
      <c r="B63" s="10">
        <v>44</v>
      </c>
      <c r="C63" s="24" t="s">
        <v>80</v>
      </c>
      <c r="D63" s="23"/>
    </row>
    <row r="64" spans="1:4" x14ac:dyDescent="0.25">
      <c r="A64" s="162"/>
      <c r="B64" s="10">
        <v>45</v>
      </c>
      <c r="C64" s="24" t="s">
        <v>81</v>
      </c>
      <c r="D64" s="23"/>
    </row>
    <row r="65" spans="1:4" x14ac:dyDescent="0.25">
      <c r="A65" s="162"/>
      <c r="B65" s="10">
        <v>46</v>
      </c>
      <c r="C65" s="24" t="s">
        <v>82</v>
      </c>
      <c r="D65" s="23"/>
    </row>
    <row r="66" spans="1:4" x14ac:dyDescent="0.25">
      <c r="A66" s="162"/>
      <c r="B66" s="10">
        <v>47</v>
      </c>
      <c r="C66" s="24" t="s">
        <v>83</v>
      </c>
      <c r="D66" s="23"/>
    </row>
    <row r="67" spans="1:4" x14ac:dyDescent="0.25">
      <c r="A67" s="162"/>
      <c r="B67" s="10">
        <v>48</v>
      </c>
      <c r="C67" s="24" t="s">
        <v>84</v>
      </c>
      <c r="D67" s="23"/>
    </row>
    <row r="68" spans="1:4" x14ac:dyDescent="0.25">
      <c r="A68" s="162"/>
      <c r="B68" s="10">
        <v>49</v>
      </c>
      <c r="C68" s="24" t="s">
        <v>85</v>
      </c>
      <c r="D68" s="23"/>
    </row>
    <row r="69" spans="1:4" x14ac:dyDescent="0.25">
      <c r="A69" s="162"/>
      <c r="B69" s="10">
        <v>50</v>
      </c>
      <c r="C69" s="24" t="s">
        <v>86</v>
      </c>
      <c r="D69" s="23"/>
    </row>
    <row r="70" spans="1:4" x14ac:dyDescent="0.25">
      <c r="A70" s="162"/>
      <c r="B70" s="10">
        <v>51</v>
      </c>
      <c r="C70" s="24" t="s">
        <v>87</v>
      </c>
      <c r="D70" s="23"/>
    </row>
    <row r="71" spans="1:4" x14ac:dyDescent="0.25">
      <c r="A71" s="162"/>
      <c r="B71" s="10">
        <v>52</v>
      </c>
      <c r="C71" s="24" t="s">
        <v>88</v>
      </c>
      <c r="D71" s="23"/>
    </row>
    <row r="72" spans="1:4" x14ac:dyDescent="0.25">
      <c r="A72" s="162"/>
      <c r="B72" s="10">
        <v>53</v>
      </c>
      <c r="C72" s="24" t="s">
        <v>89</v>
      </c>
      <c r="D72" s="23"/>
    </row>
    <row r="73" spans="1:4" x14ac:dyDescent="0.25">
      <c r="A73" s="162"/>
      <c r="B73" s="10">
        <v>54</v>
      </c>
      <c r="C73" s="24" t="s">
        <v>90</v>
      </c>
      <c r="D73" s="23"/>
    </row>
    <row r="74" spans="1:4" x14ac:dyDescent="0.25">
      <c r="A74" s="162"/>
      <c r="B74" s="10">
        <v>55</v>
      </c>
      <c r="C74" s="24" t="s">
        <v>91</v>
      </c>
      <c r="D74" s="23"/>
    </row>
    <row r="75" spans="1:4" x14ac:dyDescent="0.25">
      <c r="A75" s="162"/>
      <c r="B75" s="10">
        <v>56</v>
      </c>
      <c r="C75" s="24" t="s">
        <v>92</v>
      </c>
      <c r="D75" s="23"/>
    </row>
    <row r="76" spans="1:4" x14ac:dyDescent="0.25">
      <c r="A76" s="162"/>
      <c r="B76" s="10">
        <v>57</v>
      </c>
      <c r="C76" s="24" t="s">
        <v>93</v>
      </c>
      <c r="D76" s="23"/>
    </row>
    <row r="77" spans="1:4" x14ac:dyDescent="0.25">
      <c r="A77" s="162"/>
      <c r="B77" s="10">
        <v>58</v>
      </c>
      <c r="C77" s="24" t="s">
        <v>94</v>
      </c>
      <c r="D77" s="23"/>
    </row>
    <row r="78" spans="1:4" x14ac:dyDescent="0.25">
      <c r="A78" s="162"/>
      <c r="B78" s="10">
        <v>59</v>
      </c>
      <c r="C78" s="24" t="s">
        <v>95</v>
      </c>
      <c r="D78" s="23"/>
    </row>
    <row r="79" spans="1:4" x14ac:dyDescent="0.25">
      <c r="A79" s="162"/>
      <c r="B79" s="10">
        <v>60</v>
      </c>
      <c r="C79" s="24" t="s">
        <v>96</v>
      </c>
      <c r="D79" s="23"/>
    </row>
    <row r="80" spans="1:4" x14ac:dyDescent="0.25">
      <c r="A80" s="162"/>
      <c r="B80" s="10">
        <v>61</v>
      </c>
      <c r="C80" s="24" t="s">
        <v>97</v>
      </c>
      <c r="D80" s="23"/>
    </row>
    <row r="81" spans="1:4" x14ac:dyDescent="0.25">
      <c r="A81" s="162"/>
      <c r="B81" s="10">
        <v>62</v>
      </c>
      <c r="C81" s="24" t="s">
        <v>98</v>
      </c>
      <c r="D81" s="23"/>
    </row>
    <row r="82" spans="1:4" x14ac:dyDescent="0.25">
      <c r="A82" s="162"/>
      <c r="B82" s="10">
        <v>63</v>
      </c>
      <c r="C82" s="24" t="s">
        <v>99</v>
      </c>
      <c r="D82" s="23"/>
    </row>
    <row r="83" spans="1:4" x14ac:dyDescent="0.25">
      <c r="A83" s="162"/>
      <c r="B83" s="10">
        <v>64</v>
      </c>
      <c r="C83" s="24" t="s">
        <v>100</v>
      </c>
      <c r="D83" s="23"/>
    </row>
    <row r="84" spans="1:4" x14ac:dyDescent="0.25">
      <c r="A84" s="162"/>
      <c r="B84" s="10">
        <v>65</v>
      </c>
      <c r="C84" s="24" t="s">
        <v>101</v>
      </c>
      <c r="D84" s="23"/>
    </row>
    <row r="85" spans="1:4" x14ac:dyDescent="0.25">
      <c r="A85" s="162"/>
      <c r="B85" s="10">
        <v>66</v>
      </c>
      <c r="C85" s="24" t="s">
        <v>102</v>
      </c>
      <c r="D85" s="23"/>
    </row>
    <row r="86" spans="1:4" x14ac:dyDescent="0.25">
      <c r="A86" s="162"/>
      <c r="B86" s="10">
        <v>67</v>
      </c>
      <c r="C86" s="24" t="s">
        <v>103</v>
      </c>
      <c r="D86" s="23"/>
    </row>
    <row r="87" spans="1:4" x14ac:dyDescent="0.25">
      <c r="A87" s="162"/>
      <c r="B87" s="10">
        <v>68</v>
      </c>
      <c r="C87" s="24" t="s">
        <v>104</v>
      </c>
      <c r="D87" s="23"/>
    </row>
    <row r="88" spans="1:4" x14ac:dyDescent="0.25">
      <c r="A88" s="162"/>
      <c r="B88" s="10">
        <v>69</v>
      </c>
      <c r="C88" s="24" t="s">
        <v>105</v>
      </c>
      <c r="D88" s="23"/>
    </row>
    <row r="89" spans="1:4" x14ac:dyDescent="0.25">
      <c r="A89" s="162"/>
      <c r="B89" s="10">
        <v>70</v>
      </c>
      <c r="C89" s="24" t="s">
        <v>106</v>
      </c>
      <c r="D89" s="23"/>
    </row>
    <row r="90" spans="1:4" x14ac:dyDescent="0.25">
      <c r="A90" s="162"/>
      <c r="B90" s="10">
        <v>71</v>
      </c>
      <c r="C90" s="24" t="s">
        <v>107</v>
      </c>
      <c r="D90" s="23"/>
    </row>
    <row r="91" spans="1:4" x14ac:dyDescent="0.25">
      <c r="A91" s="162"/>
      <c r="B91" s="10">
        <v>72</v>
      </c>
      <c r="C91" s="24" t="s">
        <v>108</v>
      </c>
      <c r="D91" s="23"/>
    </row>
    <row r="92" spans="1:4" x14ac:dyDescent="0.25">
      <c r="A92" s="162"/>
      <c r="B92" s="10">
        <v>73</v>
      </c>
      <c r="C92" s="24" t="s">
        <v>109</v>
      </c>
      <c r="D92" s="23"/>
    </row>
    <row r="93" spans="1:4" x14ac:dyDescent="0.25">
      <c r="A93" s="162"/>
      <c r="B93" s="10">
        <v>74</v>
      </c>
      <c r="C93" s="24" t="s">
        <v>110</v>
      </c>
      <c r="D93" s="23"/>
    </row>
    <row r="94" spans="1:4" x14ac:dyDescent="0.25">
      <c r="A94" s="162"/>
      <c r="B94" s="10">
        <v>75</v>
      </c>
      <c r="C94" s="24" t="s">
        <v>111</v>
      </c>
      <c r="D94" s="23"/>
    </row>
    <row r="95" spans="1:4" x14ac:dyDescent="0.25">
      <c r="A95" s="162"/>
      <c r="B95" s="10">
        <v>76</v>
      </c>
      <c r="C95" s="24" t="s">
        <v>112</v>
      </c>
      <c r="D95" s="23"/>
    </row>
    <row r="96" spans="1:4" x14ac:dyDescent="0.25">
      <c r="A96" s="162"/>
      <c r="B96" s="10">
        <v>77</v>
      </c>
      <c r="C96" s="24" t="s">
        <v>113</v>
      </c>
      <c r="D96" s="23"/>
    </row>
    <row r="97" spans="1:4" x14ac:dyDescent="0.25">
      <c r="A97" s="162"/>
      <c r="B97" s="10">
        <v>78</v>
      </c>
      <c r="C97" s="24" t="s">
        <v>114</v>
      </c>
      <c r="D97" s="23"/>
    </row>
    <row r="98" spans="1:4" x14ac:dyDescent="0.25">
      <c r="A98" s="162"/>
      <c r="B98" s="10">
        <v>79</v>
      </c>
      <c r="C98" s="24" t="s">
        <v>115</v>
      </c>
      <c r="D98" s="23"/>
    </row>
    <row r="99" spans="1:4" x14ac:dyDescent="0.25">
      <c r="A99" s="162"/>
      <c r="B99" s="10">
        <v>80</v>
      </c>
      <c r="C99" s="24" t="s">
        <v>116</v>
      </c>
      <c r="D99" s="23"/>
    </row>
    <row r="100" spans="1:4" x14ac:dyDescent="0.25">
      <c r="A100" s="162"/>
      <c r="B100" s="10">
        <v>81</v>
      </c>
      <c r="C100" s="24" t="s">
        <v>117</v>
      </c>
      <c r="D100" s="23"/>
    </row>
    <row r="101" spans="1:4" x14ac:dyDescent="0.25">
      <c r="A101" s="162"/>
      <c r="B101" s="10">
        <v>82</v>
      </c>
      <c r="C101" s="24" t="s">
        <v>118</v>
      </c>
      <c r="D101" s="23"/>
    </row>
    <row r="102" spans="1:4" x14ac:dyDescent="0.25">
      <c r="A102" s="162"/>
      <c r="B102" s="10">
        <v>83</v>
      </c>
      <c r="C102" s="24" t="s">
        <v>119</v>
      </c>
      <c r="D102" s="23"/>
    </row>
    <row r="103" spans="1:4" x14ac:dyDescent="0.25">
      <c r="A103" s="162"/>
      <c r="B103" s="10">
        <v>84</v>
      </c>
      <c r="C103" s="24" t="s">
        <v>120</v>
      </c>
      <c r="D103" s="23"/>
    </row>
    <row r="104" spans="1:4" x14ac:dyDescent="0.25">
      <c r="A104" s="162"/>
      <c r="B104" s="10">
        <v>85</v>
      </c>
      <c r="C104" s="24" t="s">
        <v>121</v>
      </c>
      <c r="D104" s="23"/>
    </row>
    <row r="105" spans="1:4" x14ac:dyDescent="0.25">
      <c r="A105" s="162"/>
      <c r="B105" s="10">
        <v>86</v>
      </c>
      <c r="C105" s="24" t="s">
        <v>122</v>
      </c>
      <c r="D105" s="23"/>
    </row>
    <row r="106" spans="1:4" x14ac:dyDescent="0.25">
      <c r="A106" s="162"/>
      <c r="B106" s="10">
        <v>87</v>
      </c>
      <c r="C106" s="24" t="s">
        <v>123</v>
      </c>
      <c r="D106" s="23"/>
    </row>
    <row r="107" spans="1:4" x14ac:dyDescent="0.25">
      <c r="A107" s="162"/>
      <c r="B107" s="10">
        <v>88</v>
      </c>
      <c r="C107" s="24" t="s">
        <v>124</v>
      </c>
      <c r="D107" s="23"/>
    </row>
    <row r="108" spans="1:4" x14ac:dyDescent="0.25">
      <c r="A108" s="162"/>
      <c r="B108" s="10">
        <v>89</v>
      </c>
      <c r="C108" s="24" t="s">
        <v>125</v>
      </c>
      <c r="D108" s="23"/>
    </row>
    <row r="109" spans="1:4" x14ac:dyDescent="0.25">
      <c r="A109" s="162"/>
      <c r="B109" s="10">
        <v>90</v>
      </c>
      <c r="C109" s="24" t="s">
        <v>126</v>
      </c>
      <c r="D109" s="23"/>
    </row>
    <row r="110" spans="1:4" x14ac:dyDescent="0.25">
      <c r="A110" s="162"/>
      <c r="B110" s="10">
        <v>91</v>
      </c>
      <c r="C110" s="24" t="s">
        <v>127</v>
      </c>
      <c r="D110" s="23"/>
    </row>
    <row r="111" spans="1:4" x14ac:dyDescent="0.25">
      <c r="A111" s="162"/>
      <c r="B111" s="10">
        <v>92</v>
      </c>
      <c r="C111" s="24" t="s">
        <v>128</v>
      </c>
      <c r="D111" s="23"/>
    </row>
    <row r="112" spans="1:4" x14ac:dyDescent="0.25">
      <c r="A112" s="162"/>
      <c r="B112" s="10">
        <v>93</v>
      </c>
      <c r="C112" s="24" t="s">
        <v>129</v>
      </c>
      <c r="D112" s="23"/>
    </row>
    <row r="113" spans="1:4" x14ac:dyDescent="0.25">
      <c r="A113" s="162"/>
      <c r="B113" s="10">
        <v>94</v>
      </c>
      <c r="C113" s="24" t="s">
        <v>130</v>
      </c>
      <c r="D113" s="23"/>
    </row>
    <row r="114" spans="1:4" x14ac:dyDescent="0.25">
      <c r="A114" s="162"/>
      <c r="B114" s="10">
        <v>95</v>
      </c>
      <c r="C114" s="24" t="s">
        <v>131</v>
      </c>
      <c r="D114" s="23"/>
    </row>
    <row r="115" spans="1:4" x14ac:dyDescent="0.25">
      <c r="A115" s="162"/>
      <c r="B115" s="10">
        <v>96</v>
      </c>
      <c r="C115" s="24" t="s">
        <v>132</v>
      </c>
      <c r="D115" s="23"/>
    </row>
    <row r="116" spans="1:4" x14ac:dyDescent="0.25">
      <c r="A116" s="162"/>
      <c r="B116" s="10">
        <v>97</v>
      </c>
      <c r="C116" s="24" t="s">
        <v>133</v>
      </c>
      <c r="D116" s="23"/>
    </row>
    <row r="117" spans="1:4" x14ac:dyDescent="0.25">
      <c r="A117" s="162"/>
      <c r="B117" s="10">
        <v>98</v>
      </c>
      <c r="C117" s="24" t="s">
        <v>134</v>
      </c>
      <c r="D117" s="23"/>
    </row>
    <row r="118" spans="1:4" x14ac:dyDescent="0.25">
      <c r="A118" s="162"/>
      <c r="B118" s="10">
        <v>99</v>
      </c>
      <c r="C118" s="24" t="s">
        <v>135</v>
      </c>
      <c r="D118" s="23"/>
    </row>
    <row r="119" spans="1:4" x14ac:dyDescent="0.25">
      <c r="A119" s="162"/>
      <c r="B119" s="10">
        <v>100</v>
      </c>
      <c r="C119" s="24" t="s">
        <v>136</v>
      </c>
      <c r="D119" s="23"/>
    </row>
    <row r="120" spans="1:4" x14ac:dyDescent="0.25">
      <c r="A120" s="162"/>
      <c r="B120" s="10">
        <v>101</v>
      </c>
      <c r="C120" s="24" t="s">
        <v>137</v>
      </c>
      <c r="D120" s="23"/>
    </row>
    <row r="121" spans="1:4" x14ac:dyDescent="0.25">
      <c r="A121" s="162"/>
      <c r="B121" s="10">
        <v>102</v>
      </c>
      <c r="C121" s="24" t="s">
        <v>138</v>
      </c>
      <c r="D121" s="23"/>
    </row>
    <row r="122" spans="1:4" x14ac:dyDescent="0.25">
      <c r="A122" s="162"/>
      <c r="B122" s="10">
        <v>103</v>
      </c>
      <c r="C122" s="24" t="s">
        <v>139</v>
      </c>
      <c r="D122" s="23"/>
    </row>
    <row r="123" spans="1:4" x14ac:dyDescent="0.25">
      <c r="A123" s="162"/>
      <c r="B123" s="10">
        <v>104</v>
      </c>
      <c r="C123" s="24" t="s">
        <v>140</v>
      </c>
      <c r="D123" s="23"/>
    </row>
    <row r="124" spans="1:4" x14ac:dyDescent="0.25">
      <c r="A124" s="162"/>
      <c r="B124" s="10">
        <v>105</v>
      </c>
      <c r="C124" s="24" t="s">
        <v>141</v>
      </c>
      <c r="D124" s="23"/>
    </row>
    <row r="125" spans="1:4" x14ac:dyDescent="0.25">
      <c r="A125" s="162"/>
      <c r="B125" s="10">
        <v>106</v>
      </c>
      <c r="C125" s="24" t="s">
        <v>142</v>
      </c>
      <c r="D125" s="23"/>
    </row>
    <row r="126" spans="1:4" x14ac:dyDescent="0.25">
      <c r="A126" s="162"/>
      <c r="B126" s="10">
        <v>107</v>
      </c>
      <c r="C126" s="24" t="s">
        <v>143</v>
      </c>
      <c r="D126" s="23"/>
    </row>
    <row r="127" spans="1:4" x14ac:dyDescent="0.25">
      <c r="A127" s="162"/>
      <c r="B127" s="10">
        <v>108</v>
      </c>
      <c r="C127" s="24" t="s">
        <v>144</v>
      </c>
      <c r="D127" s="23"/>
    </row>
    <row r="128" spans="1:4" x14ac:dyDescent="0.25">
      <c r="A128" s="162"/>
      <c r="B128" s="10">
        <v>109</v>
      </c>
      <c r="C128" s="24" t="s">
        <v>145</v>
      </c>
      <c r="D128" s="23"/>
    </row>
    <row r="129" spans="1:4" x14ac:dyDescent="0.25">
      <c r="A129" s="162"/>
      <c r="B129" s="10">
        <v>110</v>
      </c>
      <c r="C129" s="24" t="s">
        <v>146</v>
      </c>
      <c r="D129" s="23"/>
    </row>
    <row r="130" spans="1:4" x14ac:dyDescent="0.25">
      <c r="A130" s="162"/>
      <c r="B130" s="10">
        <v>111</v>
      </c>
      <c r="C130" s="24" t="s">
        <v>147</v>
      </c>
      <c r="D130" s="23"/>
    </row>
    <row r="131" spans="1:4" x14ac:dyDescent="0.25">
      <c r="A131" s="162"/>
      <c r="B131" s="10">
        <v>112</v>
      </c>
      <c r="C131" s="24" t="s">
        <v>148</v>
      </c>
      <c r="D131" s="23"/>
    </row>
    <row r="132" spans="1:4" x14ac:dyDescent="0.25">
      <c r="A132" s="162"/>
      <c r="B132" s="10">
        <v>113</v>
      </c>
      <c r="C132" s="24" t="s">
        <v>149</v>
      </c>
      <c r="D132" s="23"/>
    </row>
    <row r="133" spans="1:4" x14ac:dyDescent="0.25">
      <c r="A133" s="162"/>
      <c r="B133" s="10">
        <v>114</v>
      </c>
      <c r="C133" s="24" t="s">
        <v>150</v>
      </c>
      <c r="D133" s="23"/>
    </row>
    <row r="134" spans="1:4" x14ac:dyDescent="0.25">
      <c r="A134" s="162"/>
      <c r="B134" s="10">
        <v>115</v>
      </c>
      <c r="C134" s="24" t="s">
        <v>151</v>
      </c>
      <c r="D134" s="23"/>
    </row>
    <row r="135" spans="1:4" x14ac:dyDescent="0.25">
      <c r="A135" s="162"/>
      <c r="B135" s="10">
        <v>116</v>
      </c>
      <c r="C135" s="24" t="s">
        <v>152</v>
      </c>
      <c r="D135" s="23"/>
    </row>
    <row r="136" spans="1:4" x14ac:dyDescent="0.25">
      <c r="A136" s="162"/>
      <c r="B136" s="10">
        <v>117</v>
      </c>
      <c r="C136" s="24" t="s">
        <v>153</v>
      </c>
      <c r="D136" s="23"/>
    </row>
    <row r="137" spans="1:4" x14ac:dyDescent="0.25">
      <c r="A137" s="162"/>
      <c r="B137" s="10">
        <v>118</v>
      </c>
      <c r="C137" s="24" t="s">
        <v>154</v>
      </c>
      <c r="D137" s="23"/>
    </row>
    <row r="138" spans="1:4" x14ac:dyDescent="0.25">
      <c r="A138" s="162"/>
      <c r="B138" s="10">
        <v>119</v>
      </c>
      <c r="C138" s="24" t="s">
        <v>155</v>
      </c>
      <c r="D138" s="23"/>
    </row>
    <row r="139" spans="1:4" x14ac:dyDescent="0.25">
      <c r="A139" s="162"/>
      <c r="B139" s="10">
        <v>120</v>
      </c>
      <c r="C139" s="24" t="s">
        <v>156</v>
      </c>
      <c r="D139" s="23"/>
    </row>
    <row r="140" spans="1:4" x14ac:dyDescent="0.25">
      <c r="A140" s="162"/>
      <c r="B140" s="10">
        <v>121</v>
      </c>
      <c r="C140" s="24" t="s">
        <v>157</v>
      </c>
      <c r="D140" s="23"/>
    </row>
    <row r="141" spans="1:4" x14ac:dyDescent="0.25">
      <c r="A141" s="162"/>
      <c r="B141" s="10">
        <v>122</v>
      </c>
      <c r="C141" s="24" t="s">
        <v>158</v>
      </c>
      <c r="D141" s="23"/>
    </row>
    <row r="142" spans="1:4" x14ac:dyDescent="0.25">
      <c r="A142" s="162"/>
      <c r="B142" s="10">
        <v>123</v>
      </c>
      <c r="C142" s="24" t="s">
        <v>159</v>
      </c>
      <c r="D142" s="23"/>
    </row>
    <row r="143" spans="1:4" x14ac:dyDescent="0.25">
      <c r="A143" s="162"/>
      <c r="B143" s="10">
        <v>124</v>
      </c>
      <c r="C143" s="24" t="s">
        <v>160</v>
      </c>
      <c r="D143" s="23"/>
    </row>
    <row r="144" spans="1:4" x14ac:dyDescent="0.25">
      <c r="A144" s="162"/>
      <c r="B144" s="10">
        <v>125</v>
      </c>
      <c r="C144" s="24" t="s">
        <v>161</v>
      </c>
      <c r="D144" s="23"/>
    </row>
    <row r="145" spans="1:4" x14ac:dyDescent="0.25">
      <c r="A145" s="162"/>
      <c r="B145" s="10">
        <v>126</v>
      </c>
      <c r="C145" s="24" t="s">
        <v>162</v>
      </c>
      <c r="D145" s="23"/>
    </row>
    <row r="146" spans="1:4" x14ac:dyDescent="0.25">
      <c r="A146" s="162"/>
      <c r="B146" s="10">
        <v>127</v>
      </c>
      <c r="C146" s="24" t="s">
        <v>163</v>
      </c>
      <c r="D146" s="23"/>
    </row>
    <row r="147" spans="1:4" x14ac:dyDescent="0.25">
      <c r="A147" s="162"/>
      <c r="B147" s="10">
        <v>128</v>
      </c>
      <c r="C147" s="24" t="s">
        <v>164</v>
      </c>
      <c r="D147" s="23"/>
    </row>
    <row r="148" spans="1:4" x14ac:dyDescent="0.25">
      <c r="A148" s="162"/>
      <c r="B148" s="10">
        <v>129</v>
      </c>
      <c r="C148" s="24" t="s">
        <v>165</v>
      </c>
      <c r="D148" s="23"/>
    </row>
    <row r="149" spans="1:4" x14ac:dyDescent="0.25">
      <c r="A149" s="162"/>
      <c r="B149" s="10">
        <v>130</v>
      </c>
      <c r="C149" s="24" t="s">
        <v>166</v>
      </c>
      <c r="D149" s="23"/>
    </row>
    <row r="150" spans="1:4" x14ac:dyDescent="0.25">
      <c r="A150" s="162"/>
      <c r="B150" s="10">
        <v>131</v>
      </c>
      <c r="C150" s="24" t="s">
        <v>167</v>
      </c>
      <c r="D150" s="23"/>
    </row>
    <row r="151" spans="1:4" x14ac:dyDescent="0.25">
      <c r="A151" s="162"/>
      <c r="B151" s="10">
        <v>132</v>
      </c>
      <c r="C151" s="24" t="s">
        <v>168</v>
      </c>
      <c r="D151" s="23"/>
    </row>
    <row r="152" spans="1:4" x14ac:dyDescent="0.25">
      <c r="A152" s="162"/>
      <c r="B152" s="10">
        <v>133</v>
      </c>
      <c r="C152" s="24" t="s">
        <v>169</v>
      </c>
      <c r="D152" s="23"/>
    </row>
    <row r="153" spans="1:4" x14ac:dyDescent="0.25">
      <c r="A153" s="162"/>
      <c r="B153" s="10">
        <v>134</v>
      </c>
      <c r="C153" s="24" t="s">
        <v>170</v>
      </c>
      <c r="D153" s="23"/>
    </row>
    <row r="154" spans="1:4" x14ac:dyDescent="0.25">
      <c r="A154" s="162"/>
      <c r="B154" s="10">
        <v>135</v>
      </c>
      <c r="C154" s="24" t="s">
        <v>171</v>
      </c>
      <c r="D154" s="23"/>
    </row>
    <row r="155" spans="1:4" x14ac:dyDescent="0.25">
      <c r="A155" s="162"/>
      <c r="B155" s="10">
        <v>136</v>
      </c>
      <c r="C155" s="24" t="s">
        <v>172</v>
      </c>
      <c r="D155" s="23"/>
    </row>
    <row r="156" spans="1:4" x14ac:dyDescent="0.25">
      <c r="A156" s="162"/>
      <c r="B156" s="10">
        <v>137</v>
      </c>
      <c r="C156" s="24" t="s">
        <v>173</v>
      </c>
      <c r="D156" s="23"/>
    </row>
    <row r="157" spans="1:4" x14ac:dyDescent="0.25">
      <c r="A157" s="162"/>
      <c r="B157" s="10">
        <v>138</v>
      </c>
      <c r="C157" s="24" t="s">
        <v>174</v>
      </c>
      <c r="D157" s="23"/>
    </row>
    <row r="158" spans="1:4" x14ac:dyDescent="0.25">
      <c r="A158" s="162"/>
      <c r="B158" s="10">
        <v>139</v>
      </c>
      <c r="C158" s="24" t="s">
        <v>175</v>
      </c>
      <c r="D158" s="23"/>
    </row>
    <row r="159" spans="1:4" x14ac:dyDescent="0.25">
      <c r="A159" s="162"/>
      <c r="B159" s="10">
        <v>140</v>
      </c>
      <c r="C159" s="24" t="s">
        <v>176</v>
      </c>
      <c r="D159" s="23"/>
    </row>
    <row r="160" spans="1:4" x14ac:dyDescent="0.25">
      <c r="A160" s="162"/>
      <c r="B160" s="10">
        <v>141</v>
      </c>
      <c r="C160" s="24" t="s">
        <v>177</v>
      </c>
      <c r="D160" s="23"/>
    </row>
    <row r="161" spans="1:4" x14ac:dyDescent="0.25">
      <c r="A161" s="162"/>
      <c r="B161" s="10">
        <v>142</v>
      </c>
      <c r="C161" s="24" t="s">
        <v>178</v>
      </c>
      <c r="D161" s="23"/>
    </row>
    <row r="162" spans="1:4" x14ac:dyDescent="0.25">
      <c r="A162" s="162"/>
      <c r="B162" s="10">
        <v>143</v>
      </c>
      <c r="C162" s="24" t="s">
        <v>179</v>
      </c>
      <c r="D162" s="23"/>
    </row>
    <row r="163" spans="1:4" x14ac:dyDescent="0.25">
      <c r="A163" s="162"/>
      <c r="B163" s="10">
        <v>144</v>
      </c>
      <c r="C163" s="24" t="s">
        <v>180</v>
      </c>
      <c r="D163" s="23"/>
    </row>
    <row r="164" spans="1:4" x14ac:dyDescent="0.25">
      <c r="A164" s="162"/>
      <c r="B164" s="10">
        <v>145</v>
      </c>
      <c r="C164" s="24" t="s">
        <v>181</v>
      </c>
      <c r="D164" s="23"/>
    </row>
    <row r="165" spans="1:4" x14ac:dyDescent="0.25">
      <c r="A165" s="162"/>
      <c r="B165" s="10">
        <v>146</v>
      </c>
      <c r="C165" s="24" t="s">
        <v>182</v>
      </c>
      <c r="D165" s="23"/>
    </row>
    <row r="166" spans="1:4" x14ac:dyDescent="0.25">
      <c r="A166" s="162"/>
      <c r="B166" s="10">
        <v>147</v>
      </c>
      <c r="C166" s="24" t="s">
        <v>183</v>
      </c>
      <c r="D166" s="23"/>
    </row>
    <row r="167" spans="1:4" x14ac:dyDescent="0.25">
      <c r="A167" s="162"/>
      <c r="B167" s="10">
        <v>148</v>
      </c>
      <c r="C167" s="24" t="s">
        <v>184</v>
      </c>
      <c r="D167" s="23"/>
    </row>
    <row r="168" spans="1:4" x14ac:dyDescent="0.25">
      <c r="A168" s="162"/>
      <c r="B168" s="10">
        <v>149</v>
      </c>
      <c r="C168" s="24" t="s">
        <v>185</v>
      </c>
      <c r="D168" s="23"/>
    </row>
    <row r="169" spans="1:4" x14ac:dyDescent="0.25">
      <c r="A169" s="162"/>
      <c r="B169" s="10">
        <v>150</v>
      </c>
      <c r="C169" s="24" t="s">
        <v>186</v>
      </c>
      <c r="D169" s="23"/>
    </row>
    <row r="170" spans="1:4" x14ac:dyDescent="0.25">
      <c r="A170" s="162"/>
      <c r="B170" s="10">
        <v>151</v>
      </c>
      <c r="C170" s="24" t="s">
        <v>187</v>
      </c>
      <c r="D170" s="23"/>
    </row>
    <row r="171" spans="1:4" x14ac:dyDescent="0.25">
      <c r="A171" s="162"/>
      <c r="B171" s="10">
        <v>152</v>
      </c>
      <c r="C171" s="24" t="s">
        <v>188</v>
      </c>
      <c r="D171" s="23"/>
    </row>
    <row r="172" spans="1:4" x14ac:dyDescent="0.25">
      <c r="A172" s="162"/>
      <c r="B172" s="10">
        <v>153</v>
      </c>
      <c r="C172" s="24" t="s">
        <v>189</v>
      </c>
      <c r="D172" s="23"/>
    </row>
    <row r="173" spans="1:4" x14ac:dyDescent="0.25">
      <c r="A173" s="162"/>
      <c r="B173" s="10">
        <v>154</v>
      </c>
      <c r="C173" s="24" t="s">
        <v>190</v>
      </c>
      <c r="D173" s="23"/>
    </row>
    <row r="174" spans="1:4" x14ac:dyDescent="0.25">
      <c r="A174" s="162"/>
      <c r="B174" s="10">
        <v>155</v>
      </c>
      <c r="C174" s="24" t="s">
        <v>191</v>
      </c>
      <c r="D174" s="23"/>
    </row>
    <row r="175" spans="1:4" x14ac:dyDescent="0.25">
      <c r="A175" s="162"/>
      <c r="B175" s="10">
        <v>156</v>
      </c>
      <c r="C175" s="24" t="s">
        <v>192</v>
      </c>
      <c r="D175" s="23"/>
    </row>
    <row r="176" spans="1:4" x14ac:dyDescent="0.25">
      <c r="A176" s="162"/>
      <c r="B176" s="10">
        <v>157</v>
      </c>
      <c r="C176" s="24" t="s">
        <v>193</v>
      </c>
      <c r="D176" s="23"/>
    </row>
    <row r="177" spans="1:4" x14ac:dyDescent="0.25">
      <c r="A177" s="162"/>
      <c r="B177" s="10">
        <v>158</v>
      </c>
      <c r="C177" s="24" t="s">
        <v>194</v>
      </c>
      <c r="D177" s="23"/>
    </row>
    <row r="178" spans="1:4" x14ac:dyDescent="0.25">
      <c r="A178" s="162"/>
      <c r="B178" s="10">
        <v>159</v>
      </c>
      <c r="C178" s="24" t="s">
        <v>195</v>
      </c>
      <c r="D178" s="23"/>
    </row>
    <row r="179" spans="1:4" x14ac:dyDescent="0.25">
      <c r="A179" s="162"/>
      <c r="B179" s="10">
        <v>160</v>
      </c>
      <c r="C179" s="24" t="s">
        <v>196</v>
      </c>
      <c r="D179" s="23"/>
    </row>
    <row r="180" spans="1:4" x14ac:dyDescent="0.25">
      <c r="A180" s="162"/>
      <c r="B180" s="10">
        <v>161</v>
      </c>
      <c r="C180" s="24" t="s">
        <v>197</v>
      </c>
      <c r="D180" s="23"/>
    </row>
    <row r="181" spans="1:4" x14ac:dyDescent="0.25">
      <c r="A181" s="162"/>
      <c r="B181" s="10">
        <v>162</v>
      </c>
      <c r="C181" s="24" t="s">
        <v>198</v>
      </c>
      <c r="D181" s="23"/>
    </row>
    <row r="182" spans="1:4" x14ac:dyDescent="0.25">
      <c r="A182" s="162"/>
      <c r="B182" s="10">
        <v>163</v>
      </c>
      <c r="C182" s="24" t="s">
        <v>199</v>
      </c>
      <c r="D182" s="23"/>
    </row>
    <row r="183" spans="1:4" x14ac:dyDescent="0.25">
      <c r="A183" s="162"/>
      <c r="B183" s="10">
        <v>164</v>
      </c>
      <c r="C183" s="24" t="s">
        <v>200</v>
      </c>
      <c r="D183" s="23"/>
    </row>
    <row r="184" spans="1:4" x14ac:dyDescent="0.25">
      <c r="A184" s="162"/>
      <c r="B184" s="10">
        <v>165</v>
      </c>
      <c r="C184" s="24" t="s">
        <v>201</v>
      </c>
      <c r="D184" s="23"/>
    </row>
    <row r="185" spans="1:4" x14ac:dyDescent="0.25">
      <c r="A185" s="162"/>
      <c r="B185" s="10">
        <v>166</v>
      </c>
      <c r="C185" s="24" t="s">
        <v>202</v>
      </c>
      <c r="D185" s="23"/>
    </row>
    <row r="186" spans="1:4" x14ac:dyDescent="0.25">
      <c r="A186" s="162"/>
      <c r="B186" s="10">
        <v>167</v>
      </c>
      <c r="C186" s="24" t="s">
        <v>203</v>
      </c>
      <c r="D186" s="23"/>
    </row>
    <row r="187" spans="1:4" x14ac:dyDescent="0.25">
      <c r="A187" s="162"/>
      <c r="B187" s="10">
        <v>168</v>
      </c>
      <c r="C187" s="24" t="s">
        <v>204</v>
      </c>
      <c r="D187" s="23"/>
    </row>
    <row r="188" spans="1:4" x14ac:dyDescent="0.25">
      <c r="A188" s="162"/>
      <c r="B188" s="10">
        <v>169</v>
      </c>
      <c r="C188" s="24" t="s">
        <v>205</v>
      </c>
      <c r="D188" s="23"/>
    </row>
    <row r="189" spans="1:4" x14ac:dyDescent="0.25">
      <c r="A189" s="162"/>
      <c r="B189" s="10">
        <v>170</v>
      </c>
      <c r="C189" s="24" t="s">
        <v>206</v>
      </c>
      <c r="D189" s="23"/>
    </row>
    <row r="190" spans="1:4" x14ac:dyDescent="0.25">
      <c r="A190" s="162"/>
      <c r="B190" s="10">
        <v>171</v>
      </c>
      <c r="C190" s="24" t="s">
        <v>207</v>
      </c>
      <c r="D190" s="23"/>
    </row>
    <row r="191" spans="1:4" x14ac:dyDescent="0.25">
      <c r="A191" s="162"/>
      <c r="B191" s="10">
        <v>172</v>
      </c>
      <c r="C191" s="24" t="s">
        <v>208</v>
      </c>
      <c r="D191" s="23"/>
    </row>
    <row r="192" spans="1:4" x14ac:dyDescent="0.25">
      <c r="A192" s="162"/>
      <c r="B192" s="10">
        <v>173</v>
      </c>
      <c r="C192" s="24" t="s">
        <v>209</v>
      </c>
      <c r="D192" s="23"/>
    </row>
    <row r="193" spans="1:4" x14ac:dyDescent="0.25">
      <c r="A193" s="162"/>
      <c r="B193" s="10">
        <v>174</v>
      </c>
      <c r="C193" s="24" t="s">
        <v>210</v>
      </c>
      <c r="D193" s="23"/>
    </row>
    <row r="194" spans="1:4" x14ac:dyDescent="0.25">
      <c r="A194" s="162"/>
      <c r="B194" s="10">
        <v>175</v>
      </c>
      <c r="C194" s="24" t="s">
        <v>211</v>
      </c>
      <c r="D194" s="23"/>
    </row>
    <row r="195" spans="1:4" x14ac:dyDescent="0.25">
      <c r="A195" s="162"/>
      <c r="B195" s="10">
        <v>176</v>
      </c>
      <c r="C195" s="24" t="s">
        <v>212</v>
      </c>
      <c r="D195" s="23"/>
    </row>
    <row r="196" spans="1:4" x14ac:dyDescent="0.25">
      <c r="A196" s="162"/>
      <c r="B196" s="10">
        <v>177</v>
      </c>
      <c r="C196" s="24" t="s">
        <v>213</v>
      </c>
      <c r="D196" s="23"/>
    </row>
    <row r="197" spans="1:4" x14ac:dyDescent="0.25">
      <c r="A197" s="162"/>
      <c r="B197" s="10">
        <v>178</v>
      </c>
      <c r="C197" s="24" t="s">
        <v>214</v>
      </c>
      <c r="D197" s="23"/>
    </row>
    <row r="198" spans="1:4" x14ac:dyDescent="0.25">
      <c r="A198" s="162"/>
      <c r="B198" s="10">
        <v>179</v>
      </c>
      <c r="C198" s="24" t="s">
        <v>215</v>
      </c>
      <c r="D198" s="23"/>
    </row>
    <row r="199" spans="1:4" x14ac:dyDescent="0.25">
      <c r="A199" s="162"/>
      <c r="B199" s="10">
        <v>180</v>
      </c>
      <c r="C199" s="24" t="s">
        <v>216</v>
      </c>
      <c r="D199" s="23"/>
    </row>
    <row r="200" spans="1:4" x14ac:dyDescent="0.25">
      <c r="A200" s="162"/>
      <c r="B200" s="10">
        <v>181</v>
      </c>
      <c r="C200" s="24" t="s">
        <v>217</v>
      </c>
      <c r="D200" s="23"/>
    </row>
    <row r="201" spans="1:4" x14ac:dyDescent="0.25">
      <c r="A201" s="162"/>
      <c r="B201" s="10">
        <v>182</v>
      </c>
      <c r="C201" s="24" t="s">
        <v>218</v>
      </c>
      <c r="D201" s="23"/>
    </row>
    <row r="202" spans="1:4" x14ac:dyDescent="0.25">
      <c r="A202" s="162"/>
      <c r="B202" s="10">
        <v>183</v>
      </c>
      <c r="C202" s="24" t="s">
        <v>219</v>
      </c>
      <c r="D202" s="23"/>
    </row>
    <row r="203" spans="1:4" x14ac:dyDescent="0.25">
      <c r="A203" s="162"/>
      <c r="B203" s="10">
        <v>184</v>
      </c>
      <c r="C203" s="24" t="s">
        <v>220</v>
      </c>
      <c r="D203" s="23"/>
    </row>
    <row r="204" spans="1:4" x14ac:dyDescent="0.25">
      <c r="A204" s="162"/>
      <c r="B204" s="10">
        <v>185</v>
      </c>
      <c r="C204" s="24" t="s">
        <v>221</v>
      </c>
      <c r="D204" s="23"/>
    </row>
    <row r="205" spans="1:4" x14ac:dyDescent="0.25">
      <c r="A205" s="162"/>
      <c r="B205" s="10">
        <v>186</v>
      </c>
      <c r="C205" s="24" t="s">
        <v>222</v>
      </c>
      <c r="D205" s="23"/>
    </row>
    <row r="206" spans="1:4" x14ac:dyDescent="0.25">
      <c r="A206" s="162"/>
      <c r="B206" s="10">
        <v>187</v>
      </c>
      <c r="C206" s="24" t="s">
        <v>223</v>
      </c>
      <c r="D206" s="23"/>
    </row>
    <row r="207" spans="1:4" x14ac:dyDescent="0.25">
      <c r="A207" s="162"/>
      <c r="B207" s="10">
        <v>188</v>
      </c>
      <c r="C207" s="24" t="s">
        <v>224</v>
      </c>
      <c r="D207" s="23"/>
    </row>
    <row r="208" spans="1:4" x14ac:dyDescent="0.25">
      <c r="A208" s="162"/>
      <c r="B208" s="10">
        <v>189</v>
      </c>
      <c r="C208" s="24" t="s">
        <v>225</v>
      </c>
      <c r="D208" s="23"/>
    </row>
    <row r="209" spans="1:4" x14ac:dyDescent="0.25">
      <c r="A209" s="162"/>
      <c r="B209" s="10">
        <v>190</v>
      </c>
      <c r="C209" s="24" t="s">
        <v>226</v>
      </c>
      <c r="D209" s="23"/>
    </row>
    <row r="210" spans="1:4" x14ac:dyDescent="0.25">
      <c r="A210" s="162"/>
      <c r="B210" s="10">
        <v>191</v>
      </c>
      <c r="C210" s="24" t="s">
        <v>227</v>
      </c>
      <c r="D210" s="23"/>
    </row>
    <row r="211" spans="1:4" x14ac:dyDescent="0.25">
      <c r="A211" s="162"/>
      <c r="B211" s="10">
        <v>192</v>
      </c>
      <c r="C211" s="24" t="s">
        <v>228</v>
      </c>
      <c r="D211" s="23"/>
    </row>
    <row r="212" spans="1:4" x14ac:dyDescent="0.25">
      <c r="A212" s="162"/>
      <c r="B212" s="10">
        <v>193</v>
      </c>
      <c r="C212" s="24" t="s">
        <v>229</v>
      </c>
      <c r="D212" s="23"/>
    </row>
    <row r="213" spans="1:4" x14ac:dyDescent="0.25">
      <c r="A213" s="162"/>
      <c r="B213" s="10">
        <v>194</v>
      </c>
      <c r="C213" s="24" t="s">
        <v>230</v>
      </c>
      <c r="D213" s="23"/>
    </row>
    <row r="214" spans="1:4" x14ac:dyDescent="0.25">
      <c r="A214" s="162"/>
      <c r="B214" s="10">
        <v>195</v>
      </c>
      <c r="C214" s="24" t="s">
        <v>231</v>
      </c>
      <c r="D214" s="23"/>
    </row>
    <row r="215" spans="1:4" x14ac:dyDescent="0.25">
      <c r="A215" s="162"/>
      <c r="B215" s="10">
        <v>196</v>
      </c>
      <c r="C215" s="24" t="s">
        <v>232</v>
      </c>
      <c r="D215" s="23"/>
    </row>
    <row r="216" spans="1:4" x14ac:dyDescent="0.25">
      <c r="A216" s="162"/>
      <c r="B216" s="10">
        <v>197</v>
      </c>
      <c r="C216" s="24" t="s">
        <v>233</v>
      </c>
      <c r="D216" s="23"/>
    </row>
    <row r="217" spans="1:4" x14ac:dyDescent="0.25">
      <c r="A217" s="162"/>
      <c r="B217" s="10">
        <v>198</v>
      </c>
      <c r="C217" s="24" t="s">
        <v>234</v>
      </c>
      <c r="D217" s="23"/>
    </row>
    <row r="218" spans="1:4" x14ac:dyDescent="0.25">
      <c r="A218" s="162"/>
      <c r="B218" s="10">
        <v>199</v>
      </c>
      <c r="C218" s="24" t="s">
        <v>235</v>
      </c>
      <c r="D218" s="23"/>
    </row>
    <row r="219" spans="1:4" x14ac:dyDescent="0.25">
      <c r="A219" s="162"/>
      <c r="B219" s="10">
        <v>200</v>
      </c>
      <c r="C219" s="24" t="s">
        <v>236</v>
      </c>
      <c r="D219" s="23"/>
    </row>
    <row r="220" spans="1:4" x14ac:dyDescent="0.25">
      <c r="A220" s="162"/>
      <c r="B220" s="10">
        <v>201</v>
      </c>
      <c r="C220" s="24" t="s">
        <v>237</v>
      </c>
      <c r="D220" s="23"/>
    </row>
    <row r="221" spans="1:4" x14ac:dyDescent="0.25">
      <c r="A221" s="162"/>
      <c r="B221" s="10">
        <v>202</v>
      </c>
      <c r="C221" s="24" t="s">
        <v>238</v>
      </c>
      <c r="D221" s="23"/>
    </row>
    <row r="222" spans="1:4" x14ac:dyDescent="0.25">
      <c r="A222" s="162"/>
      <c r="B222" s="10">
        <v>203</v>
      </c>
      <c r="C222" s="24" t="s">
        <v>239</v>
      </c>
      <c r="D222" s="23"/>
    </row>
    <row r="223" spans="1:4" x14ac:dyDescent="0.25">
      <c r="A223" s="162"/>
      <c r="B223" s="10">
        <v>204</v>
      </c>
      <c r="C223" s="24" t="s">
        <v>240</v>
      </c>
      <c r="D223" s="23"/>
    </row>
    <row r="224" spans="1:4" x14ac:dyDescent="0.25">
      <c r="A224" s="162"/>
      <c r="B224" s="10">
        <v>205</v>
      </c>
      <c r="C224" s="24" t="s">
        <v>241</v>
      </c>
      <c r="D224" s="23"/>
    </row>
    <row r="225" spans="1:4" x14ac:dyDescent="0.25">
      <c r="A225" s="162"/>
      <c r="B225" s="10">
        <v>206</v>
      </c>
      <c r="C225" s="24" t="s">
        <v>242</v>
      </c>
      <c r="D225" s="23"/>
    </row>
    <row r="226" spans="1:4" x14ac:dyDescent="0.25">
      <c r="A226" s="162"/>
      <c r="B226" s="10">
        <v>207</v>
      </c>
      <c r="C226" s="24" t="s">
        <v>243</v>
      </c>
      <c r="D226" s="23"/>
    </row>
    <row r="227" spans="1:4" x14ac:dyDescent="0.25">
      <c r="A227" s="162"/>
      <c r="B227" s="10">
        <v>208</v>
      </c>
      <c r="C227" s="24" t="s">
        <v>244</v>
      </c>
      <c r="D227" s="23"/>
    </row>
    <row r="228" spans="1:4" x14ac:dyDescent="0.25">
      <c r="A228" s="162"/>
      <c r="B228" s="10">
        <v>209</v>
      </c>
      <c r="C228" s="24" t="s">
        <v>245</v>
      </c>
      <c r="D228" s="23"/>
    </row>
    <row r="229" spans="1:4" x14ac:dyDescent="0.25">
      <c r="A229" s="162"/>
      <c r="B229" s="10">
        <v>210</v>
      </c>
      <c r="C229" s="24" t="s">
        <v>246</v>
      </c>
      <c r="D229" s="23"/>
    </row>
    <row r="230" spans="1:4" x14ac:dyDescent="0.25">
      <c r="A230" s="162"/>
      <c r="B230" s="10">
        <v>211</v>
      </c>
      <c r="C230" s="24" t="s">
        <v>247</v>
      </c>
      <c r="D230" s="23"/>
    </row>
    <row r="231" spans="1:4" x14ac:dyDescent="0.25">
      <c r="A231" s="162"/>
      <c r="B231" s="10">
        <v>212</v>
      </c>
      <c r="C231" s="24" t="s">
        <v>248</v>
      </c>
      <c r="D231" s="23"/>
    </row>
    <row r="232" spans="1:4" x14ac:dyDescent="0.25">
      <c r="A232" s="162"/>
      <c r="B232" s="10">
        <v>213</v>
      </c>
      <c r="C232" s="24" t="s">
        <v>249</v>
      </c>
      <c r="D232" s="23"/>
    </row>
    <row r="233" spans="1:4" x14ac:dyDescent="0.25">
      <c r="A233" s="162"/>
      <c r="B233" s="10">
        <v>214</v>
      </c>
      <c r="C233" s="24" t="s">
        <v>250</v>
      </c>
      <c r="D233" s="23"/>
    </row>
    <row r="234" spans="1:4" x14ac:dyDescent="0.25">
      <c r="A234" s="162"/>
      <c r="B234" s="10">
        <v>215</v>
      </c>
      <c r="C234" s="24" t="s">
        <v>251</v>
      </c>
      <c r="D234" s="23"/>
    </row>
    <row r="235" spans="1:4" x14ac:dyDescent="0.25">
      <c r="A235" s="162"/>
      <c r="B235" s="10">
        <v>216</v>
      </c>
      <c r="C235" s="24" t="s">
        <v>252</v>
      </c>
      <c r="D235" s="23"/>
    </row>
    <row r="236" spans="1:4" x14ac:dyDescent="0.25">
      <c r="A236" s="162"/>
      <c r="B236" s="10">
        <v>217</v>
      </c>
      <c r="C236" s="24" t="s">
        <v>253</v>
      </c>
      <c r="D236" s="23"/>
    </row>
    <row r="237" spans="1:4" x14ac:dyDescent="0.25">
      <c r="A237" s="162"/>
      <c r="B237" s="10">
        <v>218</v>
      </c>
      <c r="C237" s="24" t="s">
        <v>254</v>
      </c>
      <c r="D237" s="23"/>
    </row>
    <row r="238" spans="1:4" x14ac:dyDescent="0.25">
      <c r="A238" s="162"/>
      <c r="B238" s="10">
        <v>219</v>
      </c>
      <c r="C238" s="24" t="s">
        <v>255</v>
      </c>
      <c r="D238" s="23"/>
    </row>
    <row r="239" spans="1:4" x14ac:dyDescent="0.25">
      <c r="A239" s="162"/>
      <c r="B239" s="10">
        <v>220</v>
      </c>
      <c r="C239" s="24" t="s">
        <v>256</v>
      </c>
      <c r="D239" s="23"/>
    </row>
    <row r="240" spans="1:4" x14ac:dyDescent="0.25">
      <c r="A240" s="162"/>
      <c r="B240" s="10">
        <v>221</v>
      </c>
      <c r="C240" s="24" t="s">
        <v>257</v>
      </c>
      <c r="D240" s="23"/>
    </row>
    <row r="241" spans="1:4" x14ac:dyDescent="0.25">
      <c r="A241" s="162"/>
      <c r="B241" s="10">
        <v>222</v>
      </c>
      <c r="C241" s="24" t="s">
        <v>258</v>
      </c>
      <c r="D241" s="23"/>
    </row>
    <row r="242" spans="1:4" x14ac:dyDescent="0.25">
      <c r="A242" s="162"/>
      <c r="B242" s="10">
        <v>223</v>
      </c>
      <c r="C242" s="24" t="s">
        <v>259</v>
      </c>
      <c r="D242" s="23"/>
    </row>
    <row r="243" spans="1:4" x14ac:dyDescent="0.25">
      <c r="A243" s="162"/>
      <c r="B243" s="10">
        <v>224</v>
      </c>
      <c r="C243" s="24" t="s">
        <v>260</v>
      </c>
      <c r="D243" s="23"/>
    </row>
    <row r="244" spans="1:4" x14ac:dyDescent="0.25">
      <c r="A244" s="162"/>
      <c r="B244" s="10">
        <v>225</v>
      </c>
      <c r="C244" s="24" t="s">
        <v>261</v>
      </c>
      <c r="D244" s="23"/>
    </row>
    <row r="245" spans="1:4" x14ac:dyDescent="0.25">
      <c r="A245" s="162"/>
      <c r="B245" s="10">
        <v>226</v>
      </c>
      <c r="C245" s="24" t="s">
        <v>262</v>
      </c>
      <c r="D245" s="23"/>
    </row>
    <row r="246" spans="1:4" x14ac:dyDescent="0.25">
      <c r="A246" s="162"/>
      <c r="B246" s="10">
        <v>227</v>
      </c>
      <c r="C246" s="24" t="s">
        <v>263</v>
      </c>
      <c r="D246" s="23"/>
    </row>
    <row r="247" spans="1:4" x14ac:dyDescent="0.25">
      <c r="A247" s="162"/>
      <c r="B247" s="10">
        <v>228</v>
      </c>
      <c r="C247" s="24" t="s">
        <v>264</v>
      </c>
      <c r="D247" s="23"/>
    </row>
    <row r="248" spans="1:4" x14ac:dyDescent="0.25">
      <c r="A248" s="162"/>
      <c r="B248" s="10">
        <v>229</v>
      </c>
      <c r="C248" s="24" t="s">
        <v>265</v>
      </c>
      <c r="D248" s="23"/>
    </row>
    <row r="249" spans="1:4" x14ac:dyDescent="0.25">
      <c r="A249" s="162"/>
      <c r="B249" s="10">
        <v>230</v>
      </c>
      <c r="C249" s="24" t="s">
        <v>266</v>
      </c>
      <c r="D249" s="23"/>
    </row>
    <row r="250" spans="1:4" x14ac:dyDescent="0.25">
      <c r="A250" s="162"/>
      <c r="B250" s="10">
        <v>231</v>
      </c>
      <c r="C250" s="24" t="s">
        <v>267</v>
      </c>
      <c r="D250" s="23"/>
    </row>
    <row r="251" spans="1:4" x14ac:dyDescent="0.25">
      <c r="A251" s="162"/>
      <c r="B251" s="10">
        <v>232</v>
      </c>
      <c r="C251" s="24" t="s">
        <v>268</v>
      </c>
      <c r="D251" s="23"/>
    </row>
    <row r="252" spans="1:4" x14ac:dyDescent="0.25">
      <c r="A252" s="162"/>
      <c r="B252" s="10">
        <v>233</v>
      </c>
      <c r="C252" s="24" t="s">
        <v>269</v>
      </c>
      <c r="D252" s="23"/>
    </row>
    <row r="253" spans="1:4" x14ac:dyDescent="0.25">
      <c r="A253" s="162"/>
      <c r="B253" s="10">
        <v>234</v>
      </c>
      <c r="C253" s="24" t="s">
        <v>270</v>
      </c>
      <c r="D253" s="23"/>
    </row>
    <row r="254" spans="1:4" x14ac:dyDescent="0.25">
      <c r="A254" s="162"/>
      <c r="B254" s="10">
        <v>235</v>
      </c>
      <c r="C254" s="24" t="s">
        <v>271</v>
      </c>
      <c r="D254" s="23"/>
    </row>
    <row r="255" spans="1:4" x14ac:dyDescent="0.25">
      <c r="A255" s="162"/>
      <c r="B255" s="10">
        <v>236</v>
      </c>
      <c r="C255" s="24" t="s">
        <v>272</v>
      </c>
      <c r="D255" s="23"/>
    </row>
    <row r="256" spans="1:4" x14ac:dyDescent="0.25">
      <c r="A256" s="162"/>
      <c r="B256" s="10">
        <v>237</v>
      </c>
      <c r="C256" s="24" t="s">
        <v>273</v>
      </c>
      <c r="D256" s="23"/>
    </row>
    <row r="257" spans="1:4" x14ac:dyDescent="0.25">
      <c r="A257" s="162"/>
      <c r="B257" s="10">
        <v>238</v>
      </c>
      <c r="C257" s="24" t="s">
        <v>274</v>
      </c>
      <c r="D257" s="23"/>
    </row>
    <row r="258" spans="1:4" x14ac:dyDescent="0.25">
      <c r="A258" s="162"/>
      <c r="B258" s="10">
        <v>239</v>
      </c>
      <c r="C258" s="24" t="s">
        <v>275</v>
      </c>
      <c r="D258" s="23"/>
    </row>
    <row r="259" spans="1:4" x14ac:dyDescent="0.25">
      <c r="A259" s="162"/>
      <c r="B259" s="10">
        <v>240</v>
      </c>
      <c r="C259" s="24" t="s">
        <v>276</v>
      </c>
      <c r="D259" s="23"/>
    </row>
    <row r="260" spans="1:4" x14ac:dyDescent="0.25">
      <c r="A260" s="162"/>
      <c r="B260" s="10">
        <v>241</v>
      </c>
      <c r="C260" s="24" t="s">
        <v>277</v>
      </c>
      <c r="D260" s="23"/>
    </row>
    <row r="261" spans="1:4" x14ac:dyDescent="0.25">
      <c r="A261" s="162"/>
      <c r="B261" s="10">
        <v>242</v>
      </c>
      <c r="C261" s="24" t="s">
        <v>278</v>
      </c>
      <c r="D261" s="23"/>
    </row>
    <row r="262" spans="1:4" x14ac:dyDescent="0.25">
      <c r="A262" s="162"/>
      <c r="B262" s="10">
        <v>243</v>
      </c>
      <c r="C262" s="24" t="s">
        <v>279</v>
      </c>
      <c r="D262" s="23"/>
    </row>
    <row r="263" spans="1:4" x14ac:dyDescent="0.25">
      <c r="A263" s="162"/>
      <c r="B263" s="10">
        <v>244</v>
      </c>
      <c r="C263" s="24" t="s">
        <v>280</v>
      </c>
      <c r="D263" s="23"/>
    </row>
    <row r="264" spans="1:4" x14ac:dyDescent="0.25">
      <c r="A264" s="162"/>
      <c r="B264" s="10">
        <v>245</v>
      </c>
      <c r="C264" s="24" t="s">
        <v>281</v>
      </c>
      <c r="D264" s="23"/>
    </row>
    <row r="265" spans="1:4" x14ac:dyDescent="0.25">
      <c r="A265" s="162"/>
      <c r="B265" s="10">
        <v>246</v>
      </c>
      <c r="C265" s="24" t="s">
        <v>282</v>
      </c>
      <c r="D265" s="23"/>
    </row>
    <row r="266" spans="1:4" x14ac:dyDescent="0.25">
      <c r="A266" s="162"/>
      <c r="B266" s="10">
        <v>247</v>
      </c>
      <c r="C266" s="24" t="s">
        <v>283</v>
      </c>
      <c r="D266" s="23"/>
    </row>
    <row r="267" spans="1:4" x14ac:dyDescent="0.25">
      <c r="A267" s="162"/>
      <c r="B267" s="10">
        <v>248</v>
      </c>
      <c r="C267" s="24" t="s">
        <v>284</v>
      </c>
      <c r="D267" s="23"/>
    </row>
    <row r="268" spans="1:4" x14ac:dyDescent="0.25">
      <c r="A268" s="162"/>
      <c r="B268" s="10">
        <v>249</v>
      </c>
      <c r="C268" s="24" t="s">
        <v>285</v>
      </c>
      <c r="D268" s="23"/>
    </row>
    <row r="269" spans="1:4" x14ac:dyDescent="0.25">
      <c r="A269" s="162"/>
      <c r="B269" s="10">
        <v>250</v>
      </c>
      <c r="C269" s="24" t="s">
        <v>286</v>
      </c>
      <c r="D269" s="23"/>
    </row>
    <row r="270" spans="1:4" ht="10.5" customHeight="1" x14ac:dyDescent="0.25">
      <c r="A270" s="162"/>
      <c r="B270" s="10"/>
      <c r="C270" s="11"/>
      <c r="D270" s="23"/>
    </row>
  </sheetData>
  <sheetProtection algorithmName="SHA-512" hashValue="fecZcLs4pfnqwTgwGIUUdpbhuR6xGP9wf1gqPvTuN6ZutvOmTawKutfLRBel0DyH6XfmWKMuuOvRb0+4nCL0gw==" saltValue="U5uGAIfcSiCLAjn9i4HpGg==" spinCount="100000" sheet="1" objects="1" scenarios="1"/>
  <mergeCells count="1">
    <mergeCell ref="B6:C6"/>
  </mergeCells>
  <pageMargins left="0.70866141732283472" right="0.70866141732283472" top="0.74803149606299213" bottom="0.74803149606299213" header="0.31496062992125984" footer="0.31496062992125984"/>
  <pageSetup fitToHeight="0" orientation="portrait" r:id="rId1"/>
  <rowBreaks count="4" manualBreakCount="4">
    <brk id="45" max="5" man="1"/>
    <brk id="91" max="5" man="1"/>
    <brk id="137" max="5" man="1"/>
    <brk id="183" max="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75"/>
  <sheetViews>
    <sheetView showGridLines="0" zoomScaleNormal="100" zoomScaleSheetLayoutView="100" workbookViewId="0"/>
  </sheetViews>
  <sheetFormatPr defaultRowHeight="15" x14ac:dyDescent="0.25"/>
  <cols>
    <col min="1" max="1" width="3.7109375" style="360" customWidth="1"/>
    <col min="2" max="2" width="30.42578125" style="360" customWidth="1"/>
    <col min="3" max="3" width="25" style="360" customWidth="1"/>
    <col min="4" max="4" width="48.85546875" style="360" customWidth="1"/>
    <col min="5" max="5" width="3.7109375" style="360" customWidth="1"/>
    <col min="6" max="6" width="1.85546875" style="357" customWidth="1"/>
    <col min="7" max="7" width="24.28515625" style="357" bestFit="1" customWidth="1"/>
    <col min="8" max="22" width="9.140625" style="357" customWidth="1"/>
    <col min="23" max="23" width="0.140625" style="357" customWidth="1"/>
    <col min="24" max="35" width="9.140625" style="357" customWidth="1"/>
    <col min="36" max="36" width="0.28515625" style="357" customWidth="1"/>
    <col min="37" max="52" width="9.140625" style="357"/>
    <col min="53" max="16384" width="9.140625" style="360"/>
  </cols>
  <sheetData>
    <row r="1" spans="1:16" x14ac:dyDescent="0.25">
      <c r="A1" s="36"/>
      <c r="B1" s="36"/>
      <c r="C1" s="36"/>
      <c r="D1" s="36"/>
      <c r="E1" s="36"/>
    </row>
    <row r="2" spans="1:16" ht="18.75" x14ac:dyDescent="0.25">
      <c r="A2" s="36"/>
      <c r="B2" s="81" t="str">
        <f>Instructions!B2</f>
        <v>Form QST-ASP</v>
      </c>
      <c r="C2" s="80"/>
      <c r="D2" s="35"/>
      <c r="E2" s="36"/>
    </row>
    <row r="3" spans="1:16" x14ac:dyDescent="0.25">
      <c r="A3" s="36"/>
      <c r="B3" s="36"/>
      <c r="C3" s="36"/>
      <c r="D3" s="36"/>
      <c r="E3" s="36"/>
    </row>
    <row r="4" spans="1:16" ht="18.75" x14ac:dyDescent="0.3">
      <c r="A4" s="36"/>
      <c r="B4" s="297" t="s">
        <v>463</v>
      </c>
      <c r="C4" s="36"/>
      <c r="D4" s="36"/>
      <c r="E4" s="36"/>
    </row>
    <row r="5" spans="1:16" ht="18.75" x14ac:dyDescent="0.3">
      <c r="A5" s="36"/>
      <c r="B5" s="43"/>
      <c r="C5" s="36"/>
      <c r="D5" s="36"/>
      <c r="E5" s="36"/>
    </row>
    <row r="6" spans="1:16" ht="18.75" x14ac:dyDescent="0.25">
      <c r="A6" s="36"/>
      <c r="B6" s="403" t="s">
        <v>306</v>
      </c>
      <c r="C6" s="403"/>
      <c r="D6" s="403"/>
      <c r="E6" s="36"/>
    </row>
    <row r="7" spans="1:16" ht="18.75" x14ac:dyDescent="0.3">
      <c r="A7" s="36"/>
      <c r="B7" s="43"/>
      <c r="C7" s="36"/>
      <c r="D7" s="36"/>
      <c r="E7" s="36"/>
    </row>
    <row r="8" spans="1:16" s="362" customFormat="1" ht="15.75" x14ac:dyDescent="0.25">
      <c r="A8" s="44"/>
      <c r="B8" s="47" t="s">
        <v>307</v>
      </c>
      <c r="C8" s="46"/>
      <c r="D8" s="44"/>
      <c r="E8" s="44"/>
      <c r="F8" s="357"/>
      <c r="G8" s="358"/>
      <c r="H8" s="357"/>
      <c r="I8" s="357"/>
      <c r="J8" s="357"/>
      <c r="K8" s="357"/>
      <c r="L8" s="357"/>
      <c r="M8" s="357"/>
      <c r="N8" s="361"/>
      <c r="O8" s="361"/>
      <c r="P8" s="361"/>
    </row>
    <row r="9" spans="1:16" s="362" customFormat="1" ht="15.75" x14ac:dyDescent="0.25">
      <c r="A9" s="44"/>
      <c r="B9" s="45"/>
      <c r="C9" s="48"/>
      <c r="D9" s="235" t="s">
        <v>458</v>
      </c>
      <c r="E9" s="44"/>
      <c r="F9" s="357"/>
      <c r="G9" s="357"/>
      <c r="H9" s="357"/>
      <c r="I9" s="357"/>
      <c r="J9" s="357"/>
      <c r="K9" s="357"/>
      <c r="L9" s="357"/>
      <c r="M9" s="357"/>
      <c r="N9" s="361"/>
      <c r="O9" s="361"/>
      <c r="P9" s="361"/>
    </row>
    <row r="10" spans="1:16" s="362" customFormat="1" ht="18.75" x14ac:dyDescent="0.3">
      <c r="A10" s="44"/>
      <c r="B10" s="404" t="s">
        <v>468</v>
      </c>
      <c r="C10" s="404"/>
      <c r="D10" s="404"/>
      <c r="E10" s="44"/>
      <c r="F10" s="357"/>
      <c r="G10" s="357"/>
      <c r="H10" s="357"/>
      <c r="I10" s="357"/>
      <c r="J10" s="357"/>
      <c r="K10" s="357"/>
      <c r="L10" s="357"/>
      <c r="M10" s="357"/>
      <c r="N10" s="361"/>
      <c r="O10" s="361"/>
      <c r="P10" s="361"/>
    </row>
    <row r="11" spans="1:16" s="362" customFormat="1" ht="15.75" x14ac:dyDescent="0.25">
      <c r="A11" s="44"/>
      <c r="B11" s="408" t="s">
        <v>1</v>
      </c>
      <c r="C11" s="409"/>
      <c r="D11" s="199">
        <v>43560</v>
      </c>
      <c r="E11" s="44"/>
      <c r="F11" s="357"/>
      <c r="G11" s="357" t="s">
        <v>317</v>
      </c>
      <c r="H11" s="357"/>
      <c r="I11" s="357"/>
      <c r="J11" s="357"/>
      <c r="K11" s="357"/>
      <c r="L11" s="357"/>
      <c r="M11" s="357"/>
      <c r="N11" s="361"/>
      <c r="O11" s="361"/>
      <c r="P11" s="361"/>
    </row>
    <row r="12" spans="1:16" s="362" customFormat="1" ht="15.75" x14ac:dyDescent="0.25">
      <c r="A12" s="44"/>
      <c r="B12" s="408" t="s">
        <v>2</v>
      </c>
      <c r="C12" s="409"/>
      <c r="D12" s="242">
        <v>1</v>
      </c>
      <c r="E12" s="44"/>
      <c r="F12" s="357"/>
      <c r="G12" s="357" t="s">
        <v>317</v>
      </c>
      <c r="H12" s="357"/>
      <c r="I12" s="357"/>
      <c r="J12" s="357"/>
      <c r="K12" s="357"/>
      <c r="L12" s="357"/>
      <c r="M12" s="357"/>
      <c r="N12" s="361"/>
      <c r="O12" s="361"/>
      <c r="P12" s="361"/>
    </row>
    <row r="13" spans="1:16" s="362" customFormat="1" ht="15.75" x14ac:dyDescent="0.25">
      <c r="A13" s="55"/>
      <c r="B13" s="405" t="s">
        <v>294</v>
      </c>
      <c r="C13" s="406"/>
      <c r="D13" s="243"/>
      <c r="E13" s="49"/>
      <c r="F13" s="357"/>
      <c r="G13" s="357"/>
      <c r="H13" s="357"/>
      <c r="I13" s="357"/>
      <c r="J13" s="357"/>
      <c r="K13" s="357"/>
      <c r="L13" s="357"/>
      <c r="M13" s="357"/>
      <c r="N13" s="361"/>
      <c r="O13" s="361"/>
      <c r="P13" s="361"/>
    </row>
    <row r="14" spans="1:16" ht="15.75" x14ac:dyDescent="0.25">
      <c r="A14" s="55"/>
      <c r="B14" s="405" t="s">
        <v>3</v>
      </c>
      <c r="C14" s="406"/>
      <c r="D14" s="92" t="s">
        <v>4</v>
      </c>
      <c r="E14" s="36"/>
      <c r="G14" s="357" t="s">
        <v>317</v>
      </c>
    </row>
    <row r="15" spans="1:16" ht="15.75" x14ac:dyDescent="0.25">
      <c r="A15" s="55"/>
      <c r="B15" s="237"/>
      <c r="C15" s="238"/>
      <c r="D15" s="241"/>
      <c r="E15" s="36"/>
    </row>
    <row r="16" spans="1:16" ht="18.75" x14ac:dyDescent="0.3">
      <c r="A16" s="55"/>
      <c r="B16" s="404" t="s">
        <v>467</v>
      </c>
      <c r="C16" s="404"/>
      <c r="D16" s="404"/>
      <c r="E16" s="36"/>
    </row>
    <row r="17" spans="1:52" ht="15.75" x14ac:dyDescent="0.25">
      <c r="A17" s="55"/>
      <c r="B17" s="407" t="s">
        <v>308</v>
      </c>
      <c r="C17" s="406"/>
      <c r="D17" s="89"/>
      <c r="E17" s="36"/>
    </row>
    <row r="18" spans="1:52" ht="15.75" x14ac:dyDescent="0.25">
      <c r="A18" s="55"/>
      <c r="B18" s="407" t="s">
        <v>315</v>
      </c>
      <c r="C18" s="406"/>
      <c r="D18" s="90"/>
      <c r="E18" s="36"/>
      <c r="G18" s="359" t="b">
        <f>IF(ISNUMBER(MATCH(D18,LastRefDate,0)),TRUE,FALSE)</f>
        <v>0</v>
      </c>
    </row>
    <row r="19" spans="1:52" ht="15.75" x14ac:dyDescent="0.25">
      <c r="A19" s="55"/>
      <c r="B19" s="405" t="s">
        <v>309</v>
      </c>
      <c r="C19" s="406"/>
      <c r="D19" s="89"/>
      <c r="E19" s="36"/>
    </row>
    <row r="20" spans="1:52" ht="15.75" x14ac:dyDescent="0.25">
      <c r="A20" s="55"/>
      <c r="B20" s="237"/>
      <c r="C20" s="239"/>
      <c r="D20" s="240"/>
      <c r="E20" s="36"/>
    </row>
    <row r="21" spans="1:52" ht="18.75" x14ac:dyDescent="0.3">
      <c r="A21" s="55"/>
      <c r="B21" s="404" t="s">
        <v>464</v>
      </c>
      <c r="C21" s="404"/>
      <c r="D21" s="404"/>
      <c r="E21" s="36"/>
    </row>
    <row r="22" spans="1:52" s="362" customFormat="1" ht="15.75" x14ac:dyDescent="0.25">
      <c r="A22" s="55"/>
      <c r="B22" s="405" t="s">
        <v>310</v>
      </c>
      <c r="C22" s="406"/>
      <c r="D22" s="163"/>
      <c r="E22" s="49"/>
      <c r="F22" s="357"/>
      <c r="G22" s="357"/>
      <c r="H22" s="357"/>
      <c r="I22" s="357"/>
      <c r="J22" s="357"/>
      <c r="K22" s="357"/>
      <c r="L22" s="357"/>
      <c r="M22" s="357"/>
      <c r="N22" s="361"/>
      <c r="O22" s="361"/>
      <c r="P22" s="361"/>
    </row>
    <row r="23" spans="1:52" s="362" customFormat="1" ht="15.75" x14ac:dyDescent="0.25">
      <c r="A23" s="55"/>
      <c r="B23" s="405" t="s">
        <v>313</v>
      </c>
      <c r="C23" s="406"/>
      <c r="D23" s="163"/>
      <c r="E23" s="49"/>
      <c r="F23" s="357"/>
      <c r="G23" s="357"/>
      <c r="H23" s="357"/>
      <c r="I23" s="357"/>
      <c r="J23" s="357"/>
      <c r="K23" s="357"/>
      <c r="L23" s="357"/>
      <c r="M23" s="357"/>
      <c r="N23" s="361"/>
      <c r="O23" s="361"/>
      <c r="P23" s="361"/>
    </row>
    <row r="24" spans="1:52" s="362" customFormat="1" ht="16.5" customHeight="1" x14ac:dyDescent="0.25">
      <c r="A24" s="55"/>
      <c r="B24" s="405" t="s">
        <v>6</v>
      </c>
      <c r="C24" s="406"/>
      <c r="D24" s="163"/>
      <c r="E24" s="49"/>
      <c r="F24" s="357"/>
      <c r="G24" s="357"/>
      <c r="H24" s="357"/>
      <c r="I24" s="357"/>
      <c r="J24" s="357"/>
      <c r="K24" s="357"/>
      <c r="L24" s="357"/>
      <c r="M24" s="357"/>
      <c r="N24" s="361"/>
      <c r="O24" s="361"/>
      <c r="P24" s="361"/>
    </row>
    <row r="25" spans="1:52" ht="15.75" x14ac:dyDescent="0.25">
      <c r="A25" s="55"/>
      <c r="B25" s="405" t="s">
        <v>465</v>
      </c>
      <c r="C25" s="406"/>
      <c r="D25" s="91"/>
      <c r="E25" s="36"/>
    </row>
    <row r="26" spans="1:52" ht="15.75" x14ac:dyDescent="0.25">
      <c r="A26" s="55"/>
      <c r="B26" s="405" t="s">
        <v>8</v>
      </c>
      <c r="C26" s="406"/>
      <c r="D26" s="91"/>
      <c r="E26" s="36"/>
    </row>
    <row r="27" spans="1:52" ht="15.75" x14ac:dyDescent="0.25">
      <c r="A27" s="55"/>
      <c r="B27" s="405" t="s">
        <v>466</v>
      </c>
      <c r="C27" s="406"/>
      <c r="D27" s="163"/>
      <c r="E27" s="36"/>
    </row>
    <row r="28" spans="1:52" ht="15.75" x14ac:dyDescent="0.25">
      <c r="A28" s="55"/>
      <c r="B28" s="237"/>
      <c r="C28" s="239"/>
      <c r="D28" s="240"/>
      <c r="E28" s="36"/>
    </row>
    <row r="29" spans="1:52" ht="18.75" x14ac:dyDescent="0.3">
      <c r="A29" s="55"/>
      <c r="B29" s="404" t="s">
        <v>311</v>
      </c>
      <c r="C29" s="404"/>
      <c r="D29" s="404"/>
      <c r="E29" s="36"/>
    </row>
    <row r="30" spans="1:52" ht="15.75" x14ac:dyDescent="0.25">
      <c r="A30" s="55"/>
      <c r="B30" s="407" t="s">
        <v>5</v>
      </c>
      <c r="C30" s="406"/>
      <c r="D30" s="163"/>
      <c r="E30" s="36"/>
      <c r="O30" s="363"/>
      <c r="P30" s="363"/>
      <c r="Q30" s="363"/>
      <c r="R30" s="363"/>
      <c r="S30" s="363"/>
      <c r="T30" s="363"/>
      <c r="U30" s="363"/>
    </row>
    <row r="31" spans="1:52" ht="15.75" x14ac:dyDescent="0.25">
      <c r="A31" s="55"/>
      <c r="B31" s="407" t="s">
        <v>312</v>
      </c>
      <c r="C31" s="406"/>
      <c r="D31" s="163"/>
      <c r="E31" s="36"/>
      <c r="O31" s="363"/>
      <c r="P31" s="363"/>
      <c r="Q31" s="363"/>
      <c r="R31" s="363"/>
      <c r="S31" s="363"/>
      <c r="T31" s="363"/>
      <c r="U31" s="363"/>
    </row>
    <row r="32" spans="1:52" s="365" customFormat="1" ht="15.75" x14ac:dyDescent="0.25">
      <c r="A32" s="55"/>
      <c r="B32" s="407" t="s">
        <v>7</v>
      </c>
      <c r="C32" s="406"/>
      <c r="D32" s="91"/>
      <c r="E32" s="36"/>
      <c r="F32" s="357"/>
      <c r="G32" s="357"/>
      <c r="H32" s="357"/>
      <c r="I32" s="357"/>
      <c r="J32" s="357"/>
      <c r="K32" s="357"/>
      <c r="L32" s="357"/>
      <c r="M32" s="357"/>
      <c r="N32" s="357"/>
      <c r="O32" s="364"/>
      <c r="P32" s="364"/>
      <c r="Q32" s="364"/>
      <c r="R32" s="364"/>
      <c r="S32" s="364"/>
      <c r="T32" s="364"/>
      <c r="U32" s="364"/>
      <c r="V32" s="364"/>
      <c r="W32" s="364"/>
      <c r="X32" s="364"/>
      <c r="Y32" s="364"/>
      <c r="Z32" s="364"/>
      <c r="AA32" s="364"/>
      <c r="AB32" s="364"/>
      <c r="AC32" s="364"/>
      <c r="AD32" s="364"/>
      <c r="AE32" s="364"/>
      <c r="AF32" s="364"/>
      <c r="AG32" s="364"/>
      <c r="AH32" s="364"/>
      <c r="AI32" s="364"/>
      <c r="AJ32" s="364"/>
      <c r="AK32" s="364"/>
      <c r="AL32" s="364"/>
      <c r="AM32" s="364"/>
      <c r="AN32" s="364"/>
      <c r="AO32" s="364"/>
      <c r="AP32" s="364"/>
      <c r="AQ32" s="364"/>
      <c r="AR32" s="364"/>
      <c r="AS32" s="364"/>
      <c r="AT32" s="364"/>
      <c r="AU32" s="364"/>
      <c r="AV32" s="364"/>
      <c r="AW32" s="364"/>
      <c r="AX32" s="364"/>
      <c r="AY32" s="364"/>
      <c r="AZ32" s="364"/>
    </row>
    <row r="33" spans="1:52" s="365" customFormat="1" ht="15.75" x14ac:dyDescent="0.25">
      <c r="A33" s="55"/>
      <c r="B33" s="407" t="s">
        <v>8</v>
      </c>
      <c r="C33" s="406"/>
      <c r="D33" s="91"/>
      <c r="E33" s="36"/>
      <c r="F33" s="357"/>
      <c r="G33" s="357"/>
      <c r="H33" s="357"/>
      <c r="I33" s="357"/>
      <c r="J33" s="357"/>
      <c r="K33" s="357"/>
      <c r="L33" s="357"/>
      <c r="M33" s="357"/>
      <c r="N33" s="357"/>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364"/>
      <c r="AM33" s="364"/>
      <c r="AN33" s="364"/>
      <c r="AO33" s="364"/>
      <c r="AP33" s="364"/>
      <c r="AQ33" s="364"/>
      <c r="AR33" s="364"/>
      <c r="AS33" s="364"/>
      <c r="AT33" s="364"/>
      <c r="AU33" s="364"/>
      <c r="AV33" s="364"/>
      <c r="AW33" s="364"/>
      <c r="AX33" s="364"/>
      <c r="AY33" s="364"/>
      <c r="AZ33" s="364"/>
    </row>
    <row r="34" spans="1:52" s="365" customFormat="1" ht="15.75" x14ac:dyDescent="0.25">
      <c r="A34" s="55"/>
      <c r="B34" s="407" t="s">
        <v>9</v>
      </c>
      <c r="C34" s="406"/>
      <c r="D34" s="163"/>
      <c r="E34" s="36"/>
      <c r="F34" s="357"/>
      <c r="G34" s="357"/>
      <c r="H34" s="357"/>
      <c r="I34" s="357"/>
      <c r="J34" s="357"/>
      <c r="K34" s="357"/>
      <c r="L34" s="357"/>
      <c r="M34" s="357"/>
      <c r="N34" s="357"/>
      <c r="O34" s="364"/>
      <c r="P34" s="364"/>
      <c r="Q34" s="364"/>
      <c r="R34" s="364"/>
      <c r="S34" s="364"/>
      <c r="T34" s="364"/>
      <c r="U34" s="364"/>
      <c r="V34" s="364"/>
      <c r="W34" s="364"/>
      <c r="X34" s="364"/>
      <c r="Y34" s="364"/>
      <c r="Z34" s="364"/>
      <c r="AA34" s="364"/>
      <c r="AB34" s="364"/>
      <c r="AC34" s="364"/>
      <c r="AD34" s="364"/>
      <c r="AE34" s="364"/>
      <c r="AF34" s="364"/>
      <c r="AG34" s="364"/>
      <c r="AH34" s="364"/>
      <c r="AI34" s="364"/>
      <c r="AJ34" s="364"/>
      <c r="AK34" s="364"/>
      <c r="AL34" s="364"/>
      <c r="AM34" s="364"/>
      <c r="AN34" s="364"/>
      <c r="AO34" s="364"/>
      <c r="AP34" s="364"/>
      <c r="AQ34" s="364"/>
      <c r="AR34" s="364"/>
      <c r="AS34" s="364"/>
      <c r="AT34" s="364"/>
      <c r="AU34" s="364"/>
      <c r="AV34" s="364"/>
      <c r="AW34" s="364"/>
      <c r="AX34" s="364"/>
      <c r="AY34" s="364"/>
      <c r="AZ34" s="364"/>
    </row>
    <row r="35" spans="1:52" s="365" customFormat="1" x14ac:dyDescent="0.25">
      <c r="A35" s="51"/>
      <c r="B35" s="36"/>
      <c r="C35" s="36"/>
      <c r="D35" s="36"/>
      <c r="E35" s="36"/>
      <c r="F35" s="357"/>
      <c r="G35" s="357"/>
      <c r="H35" s="357"/>
      <c r="I35" s="357"/>
      <c r="J35" s="357"/>
      <c r="K35" s="357"/>
      <c r="L35" s="357"/>
      <c r="M35" s="357"/>
      <c r="N35" s="357"/>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c r="AN35" s="364"/>
      <c r="AO35" s="364"/>
      <c r="AP35" s="364"/>
      <c r="AQ35" s="364"/>
      <c r="AR35" s="364"/>
      <c r="AS35" s="364"/>
      <c r="AT35" s="364"/>
      <c r="AU35" s="364"/>
      <c r="AV35" s="364"/>
      <c r="AW35" s="364"/>
      <c r="AX35" s="364"/>
      <c r="AY35" s="364"/>
      <c r="AZ35" s="364"/>
    </row>
    <row r="36" spans="1:52" s="365" customFormat="1" ht="15.75" x14ac:dyDescent="0.25">
      <c r="A36" s="51"/>
      <c r="B36" s="36"/>
      <c r="C36" s="50"/>
      <c r="D36" s="52" t="s">
        <v>33</v>
      </c>
      <c r="E36" s="36"/>
      <c r="F36" s="357"/>
      <c r="G36" s="357"/>
      <c r="H36" s="357"/>
      <c r="I36" s="357"/>
      <c r="J36" s="357"/>
      <c r="K36" s="357"/>
      <c r="L36" s="357"/>
      <c r="M36" s="357"/>
      <c r="N36" s="357"/>
      <c r="O36" s="364"/>
      <c r="P36" s="364"/>
      <c r="Q36" s="364"/>
      <c r="R36" s="364"/>
      <c r="S36" s="364"/>
      <c r="T36" s="364"/>
      <c r="U36" s="364"/>
      <c r="V36" s="364"/>
      <c r="W36" s="364"/>
      <c r="X36" s="364"/>
      <c r="Y36" s="364"/>
      <c r="Z36" s="364"/>
      <c r="AA36" s="364"/>
      <c r="AB36" s="364"/>
      <c r="AC36" s="364"/>
      <c r="AD36" s="364"/>
      <c r="AE36" s="364"/>
      <c r="AF36" s="364"/>
      <c r="AG36" s="364"/>
      <c r="AH36" s="364"/>
      <c r="AI36" s="364"/>
      <c r="AJ36" s="364"/>
      <c r="AK36" s="364"/>
      <c r="AL36" s="364"/>
      <c r="AM36" s="364"/>
      <c r="AN36" s="364"/>
      <c r="AO36" s="364"/>
      <c r="AP36" s="364"/>
      <c r="AQ36" s="364"/>
      <c r="AR36" s="364"/>
      <c r="AS36" s="364"/>
      <c r="AT36" s="364"/>
      <c r="AU36" s="364"/>
      <c r="AV36" s="364"/>
      <c r="AW36" s="364"/>
      <c r="AX36" s="364"/>
      <c r="AY36" s="364"/>
      <c r="AZ36" s="364"/>
    </row>
    <row r="37" spans="1:52" s="365" customFormat="1" ht="15.75" x14ac:dyDescent="0.25">
      <c r="A37" s="51"/>
      <c r="B37" s="36"/>
      <c r="C37" s="36"/>
      <c r="D37" s="53" t="b">
        <f>IF(OR(G18=FALSE,ISBLANK(D11),ISBLANK(D12),ISBLANK(D13),ISBLANK(D14),ISBLANK(D17),ISBLANK(D18),ISBLANK(D19),ISBLANK(D22),ISBLANK(D23),ISBLANK(D24),ISBLANK(D25),ISBLANK(D26),ISBLANK(D27),ISBLANK(D30),ISBLANK(D31),ISBLANK(D32),ISBLANK(D33),ISBLANK(D34)),FALSE,TRUE)</f>
        <v>0</v>
      </c>
      <c r="E37" s="36"/>
      <c r="F37" s="357"/>
      <c r="G37" s="357"/>
      <c r="H37" s="357"/>
      <c r="I37" s="357"/>
      <c r="J37" s="357"/>
      <c r="K37" s="357"/>
      <c r="L37" s="357"/>
      <c r="M37" s="357"/>
      <c r="N37" s="357"/>
      <c r="O37" s="364"/>
      <c r="P37" s="364"/>
      <c r="Q37" s="364"/>
      <c r="R37" s="364"/>
      <c r="S37" s="364"/>
      <c r="T37" s="364"/>
      <c r="U37" s="364"/>
      <c r="V37" s="364"/>
      <c r="W37" s="364"/>
      <c r="X37" s="364"/>
      <c r="Y37" s="364"/>
      <c r="Z37" s="364"/>
      <c r="AA37" s="364"/>
      <c r="AB37" s="364"/>
      <c r="AC37" s="364"/>
      <c r="AD37" s="364"/>
      <c r="AE37" s="364"/>
      <c r="AF37" s="364"/>
      <c r="AG37" s="364"/>
      <c r="AH37" s="364"/>
      <c r="AI37" s="364"/>
      <c r="AJ37" s="364"/>
      <c r="AK37" s="364"/>
      <c r="AL37" s="364"/>
      <c r="AM37" s="364"/>
      <c r="AN37" s="364"/>
      <c r="AO37" s="364"/>
      <c r="AP37" s="364"/>
      <c r="AQ37" s="364"/>
      <c r="AR37" s="364"/>
      <c r="AS37" s="364"/>
      <c r="AT37" s="364"/>
      <c r="AU37" s="364"/>
      <c r="AV37" s="364"/>
      <c r="AW37" s="364"/>
      <c r="AX37" s="364"/>
      <c r="AY37" s="364"/>
      <c r="AZ37" s="364"/>
    </row>
    <row r="38" spans="1:52" x14ac:dyDescent="0.25">
      <c r="A38" s="36"/>
      <c r="B38" s="36"/>
      <c r="C38" s="36"/>
      <c r="D38" s="36"/>
      <c r="E38" s="36"/>
      <c r="S38" s="364"/>
      <c r="T38" s="364"/>
      <c r="U38" s="364"/>
    </row>
    <row r="39" spans="1:52" x14ac:dyDescent="0.25">
      <c r="O39" s="364"/>
      <c r="P39" s="364"/>
      <c r="Q39" s="364"/>
      <c r="R39" s="364"/>
      <c r="S39" s="364"/>
      <c r="T39" s="364"/>
      <c r="U39" s="364"/>
    </row>
    <row r="40" spans="1:52" x14ac:dyDescent="0.25">
      <c r="Q40" s="364"/>
      <c r="R40" s="364"/>
      <c r="S40" s="364"/>
      <c r="T40" s="364"/>
      <c r="U40" s="364"/>
    </row>
    <row r="50" ht="2.25" hidden="1" customHeight="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sheetData>
  <sheetProtection algorithmName="SHA-512" hashValue="v4/1eHbE5jriwwmGYhG6abdL8R2as6H1aM6Qz1Td6J6HDA+xwURoC1IvaYPMixyh4aCc9JNujhBMMLMjI8Tf8g==" saltValue="CHFzurUyogt/iPxWNoPBaw==" spinCount="100000" sheet="1" objects="1" scenarios="1"/>
  <mergeCells count="23">
    <mergeCell ref="B34:C34"/>
    <mergeCell ref="B30:C30"/>
    <mergeCell ref="B13:C13"/>
    <mergeCell ref="B14:C14"/>
    <mergeCell ref="B31:C31"/>
    <mergeCell ref="B32:C32"/>
    <mergeCell ref="B33:C33"/>
    <mergeCell ref="B29:D29"/>
    <mergeCell ref="B27:C27"/>
    <mergeCell ref="B6:D6"/>
    <mergeCell ref="B21:D21"/>
    <mergeCell ref="B24:C24"/>
    <mergeCell ref="B25:C25"/>
    <mergeCell ref="B26:C26"/>
    <mergeCell ref="B16:D16"/>
    <mergeCell ref="B17:C17"/>
    <mergeCell ref="B18:C18"/>
    <mergeCell ref="B19:C19"/>
    <mergeCell ref="B10:D10"/>
    <mergeCell ref="B11:C11"/>
    <mergeCell ref="B12:C12"/>
    <mergeCell ref="B22:C22"/>
    <mergeCell ref="B23:C23"/>
  </mergeCells>
  <conditionalFormatting sqref="D37">
    <cfRule type="cellIs" dxfId="70" priority="1" operator="equal">
      <formula>TRUE</formula>
    </cfRule>
    <cfRule type="cellIs" dxfId="69" priority="2" operator="equal">
      <formula>FALSE</formula>
    </cfRule>
  </conditionalFormatting>
  <dataValidations count="5">
    <dataValidation type="list" operator="greaterThanOrEqual" allowBlank="1" showInputMessage="1" showErrorMessage="1" sqref="D18">
      <formula1>LastRefDate</formula1>
    </dataValidation>
    <dataValidation type="date" operator="greaterThanOrEqual" allowBlank="1" showInputMessage="1" showErrorMessage="1" sqref="D17">
      <formula1>42736</formula1>
    </dataValidation>
    <dataValidation type="whole" operator="notBetween" allowBlank="1" showInputMessage="1" showErrorMessage="1" sqref="D32:D33 D25:D26">
      <formula1>0</formula1>
      <formula2>0</formula2>
    </dataValidation>
    <dataValidation operator="greaterThanOrEqual" allowBlank="1" showInputMessage="1" showErrorMessage="1" sqref="D34:D35 D30:D31 D13 D22:D23"/>
    <dataValidation type="date" operator="greaterThan" allowBlank="1" showInputMessage="1" showErrorMessage="1" sqref="D19">
      <formula1>42856</formula1>
    </dataValidation>
  </dataValidations>
  <pageMargins left="0.7" right="0.7" top="0.75" bottom="0.75" header="0.3" footer="0.3"/>
  <pageSetup scale="83"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1"/>
  <sheetViews>
    <sheetView zoomScaleNormal="100" workbookViewId="0"/>
  </sheetViews>
  <sheetFormatPr defaultRowHeight="15" x14ac:dyDescent="0.25"/>
  <cols>
    <col min="1" max="1" width="3.140625" style="359" customWidth="1"/>
    <col min="2" max="2" width="9.140625" style="359"/>
    <col min="3" max="5" width="36.85546875" style="359" customWidth="1"/>
    <col min="6" max="6" width="3.140625" style="359" customWidth="1"/>
    <col min="7" max="10" width="9.140625" style="359"/>
    <col min="11" max="11" width="8" style="359" customWidth="1"/>
    <col min="12" max="12" width="11.7109375" style="359" bestFit="1" customWidth="1"/>
    <col min="13" max="16384" width="9.140625" style="359"/>
  </cols>
  <sheetData>
    <row r="1" spans="1:10" ht="15.75" x14ac:dyDescent="0.25">
      <c r="A1" s="342"/>
      <c r="B1" s="26"/>
      <c r="C1" s="12"/>
      <c r="D1" s="27"/>
      <c r="E1" s="27"/>
      <c r="F1" s="11"/>
    </row>
    <row r="2" spans="1:10" ht="18.75" x14ac:dyDescent="0.25">
      <c r="A2" s="343"/>
      <c r="B2" s="81" t="str">
        <f>Instructions!B2</f>
        <v>Form QST-ASP</v>
      </c>
      <c r="C2" s="12"/>
      <c r="D2" s="27"/>
      <c r="E2" s="27"/>
      <c r="F2" s="11"/>
    </row>
    <row r="3" spans="1:10" ht="15.75" x14ac:dyDescent="0.25">
      <c r="A3" s="343"/>
      <c r="B3" s="27"/>
      <c r="C3" s="27"/>
      <c r="D3" s="27"/>
      <c r="E3" s="27"/>
      <c r="F3" s="11"/>
    </row>
    <row r="4" spans="1:10" ht="18.75" x14ac:dyDescent="0.25">
      <c r="A4" s="343"/>
      <c r="B4" s="412">
        <f>'General Information'!D22</f>
        <v>0</v>
      </c>
      <c r="C4" s="412"/>
      <c r="D4" s="27"/>
      <c r="E4" s="27"/>
      <c r="F4" s="11"/>
    </row>
    <row r="5" spans="1:10" ht="15.75" x14ac:dyDescent="0.25">
      <c r="A5" s="343"/>
      <c r="B5" s="27"/>
      <c r="C5" s="27"/>
      <c r="D5" s="27"/>
      <c r="E5" s="27"/>
      <c r="F5" s="11"/>
    </row>
    <row r="6" spans="1:10" ht="18.75" x14ac:dyDescent="0.25">
      <c r="A6" s="343"/>
      <c r="B6" s="403" t="s">
        <v>394</v>
      </c>
      <c r="C6" s="403"/>
      <c r="D6" s="403"/>
      <c r="E6" s="403"/>
      <c r="F6" s="11"/>
    </row>
    <row r="7" spans="1:10" ht="15.75" x14ac:dyDescent="0.25">
      <c r="A7" s="343"/>
      <c r="B7" s="27"/>
      <c r="C7" s="27"/>
      <c r="D7" s="27"/>
      <c r="E7" s="27"/>
      <c r="F7" s="11"/>
    </row>
    <row r="8" spans="1:10" ht="83.25" customHeight="1" x14ac:dyDescent="0.25">
      <c r="A8" s="343"/>
      <c r="B8" s="410" t="s">
        <v>560</v>
      </c>
      <c r="C8" s="410"/>
      <c r="D8" s="410"/>
      <c r="E8" s="410"/>
      <c r="F8" s="11"/>
    </row>
    <row r="9" spans="1:10" ht="15.75" x14ac:dyDescent="0.25">
      <c r="A9" s="343"/>
      <c r="B9" s="325"/>
      <c r="C9" s="325"/>
      <c r="D9" s="325"/>
      <c r="E9" s="325"/>
      <c r="F9" s="11"/>
    </row>
    <row r="10" spans="1:10" ht="35.25" customHeight="1" x14ac:dyDescent="0.25">
      <c r="A10" s="343"/>
      <c r="B10" s="411" t="s">
        <v>470</v>
      </c>
      <c r="C10" s="411"/>
      <c r="D10" s="411"/>
      <c r="E10" s="411"/>
      <c r="F10" s="11"/>
    </row>
    <row r="11" spans="1:10" x14ac:dyDescent="0.25">
      <c r="A11" s="343"/>
      <c r="B11" s="228"/>
      <c r="C11" s="228"/>
      <c r="D11" s="228"/>
      <c r="E11" s="228"/>
      <c r="F11" s="11"/>
    </row>
    <row r="12" spans="1:10" ht="15.75" x14ac:dyDescent="0.25">
      <c r="A12" s="343"/>
      <c r="B12" s="228"/>
      <c r="C12" s="78" t="s">
        <v>33</v>
      </c>
      <c r="D12" s="228"/>
      <c r="E12" s="228"/>
      <c r="F12" s="11"/>
    </row>
    <row r="13" spans="1:10" ht="15.75" x14ac:dyDescent="0.25">
      <c r="A13" s="343"/>
      <c r="B13" s="228"/>
      <c r="C13" s="53" t="b">
        <f>IF(AND(G13=TRUE,H13=TRUE,I13=TRUE,J13=TRUE,D276&lt;&gt;"",D279&lt;&gt;"",E276&lt;&gt;"",E279&lt;&gt;""),TRUE,FALSE)</f>
        <v>0</v>
      </c>
      <c r="D13" s="228"/>
      <c r="E13" s="228"/>
      <c r="F13" s="11"/>
      <c r="G13" s="359" t="b">
        <f>IF(ISNA(MATCH(FALSE,G20:G269,0)),TRUE,FALSE)</f>
        <v>0</v>
      </c>
      <c r="H13" s="359" t="b">
        <f>IF(ISNA(MATCH(FALSE,H20:H269,0)),TRUE,FALSE)</f>
        <v>0</v>
      </c>
      <c r="I13" s="359" t="b">
        <f>IF(ISNA(MATCH(FALSE,I20:I269,0)),TRUE,FALSE)</f>
        <v>1</v>
      </c>
      <c r="J13" s="359" t="b">
        <f>IF(ISNA(MATCH(FALSE,J20:J269,0)),TRUE,FALSE)</f>
        <v>1</v>
      </c>
    </row>
    <row r="14" spans="1:10" x14ac:dyDescent="0.25">
      <c r="A14" s="343"/>
      <c r="B14" s="228"/>
      <c r="C14" s="228"/>
      <c r="D14" s="228"/>
      <c r="E14" s="228"/>
      <c r="F14" s="11"/>
    </row>
    <row r="15" spans="1:10" ht="15.75" thickBot="1" x14ac:dyDescent="0.3">
      <c r="A15" s="343"/>
      <c r="B15" s="228"/>
      <c r="C15" s="235" t="s">
        <v>469</v>
      </c>
      <c r="D15" s="235" t="s">
        <v>479</v>
      </c>
      <c r="E15" s="235" t="s">
        <v>478</v>
      </c>
      <c r="F15" s="11"/>
    </row>
    <row r="16" spans="1:10" ht="31.5" customHeight="1" x14ac:dyDescent="0.25">
      <c r="A16" s="343"/>
      <c r="B16" s="413" t="s">
        <v>345</v>
      </c>
      <c r="C16" s="416" t="s">
        <v>476</v>
      </c>
      <c r="D16" s="326" t="s">
        <v>475</v>
      </c>
      <c r="E16" s="326" t="s">
        <v>475</v>
      </c>
      <c r="F16" s="11"/>
    </row>
    <row r="17" spans="1:12" ht="15" customHeight="1" x14ac:dyDescent="0.25">
      <c r="A17" s="343"/>
      <c r="B17" s="414"/>
      <c r="C17" s="417"/>
      <c r="D17" s="419">
        <f>'General Information'!D18</f>
        <v>0</v>
      </c>
      <c r="E17" s="419">
        <f>'General Information'!E18</f>
        <v>0</v>
      </c>
      <c r="F17" s="11"/>
    </row>
    <row r="18" spans="1:12" ht="15.75" customHeight="1" thickBot="1" x14ac:dyDescent="0.3">
      <c r="A18" s="343"/>
      <c r="B18" s="415"/>
      <c r="C18" s="418"/>
      <c r="D18" s="420"/>
      <c r="E18" s="420"/>
      <c r="F18" s="11"/>
      <c r="K18" s="366" t="s">
        <v>314</v>
      </c>
      <c r="L18" s="366" t="s">
        <v>471</v>
      </c>
    </row>
    <row r="19" spans="1:12" ht="16.5" thickBot="1" x14ac:dyDescent="0.3">
      <c r="A19" s="343"/>
      <c r="B19" s="93" t="s">
        <v>346</v>
      </c>
      <c r="C19" s="79"/>
      <c r="D19" s="166">
        <f>SUM(D20:D269)</f>
        <v>0</v>
      </c>
      <c r="E19" s="166">
        <f>SUM(E20:E269)</f>
        <v>0</v>
      </c>
      <c r="F19" s="11"/>
      <c r="K19" s="359">
        <f>SUM(K20:K269)</f>
        <v>0</v>
      </c>
      <c r="L19" s="359">
        <f>SUM(L20:L269)</f>
        <v>0</v>
      </c>
    </row>
    <row r="20" spans="1:12" ht="16.5" thickTop="1" x14ac:dyDescent="0.25">
      <c r="A20" s="343"/>
      <c r="B20" s="94">
        <v>1</v>
      </c>
      <c r="C20" s="167"/>
      <c r="D20" s="164"/>
      <c r="E20" s="164"/>
      <c r="F20" s="11"/>
      <c r="G20" s="359" t="b">
        <f>IF(ISBLANK(C20),FALSE,IF(OR(ISBLANK(D20),ISBLANK(E20)),FALSE,TRUE))</f>
        <v>0</v>
      </c>
      <c r="H20" s="359" t="b">
        <f>IF(OR(AND(C20="N/A",D20=0,E20=0),(AND(C20&lt;&gt;"N/A",ISBLANK(C20)=FALSE,ISBLANK(D20)=FALSE,ISBLANK(E20)=FALSE))),TRUE,FALSE)</f>
        <v>0</v>
      </c>
      <c r="I20" s="359" t="b">
        <f>IF(AND(C20&lt;&gt;"N/A",ISBLANK(C20)=FALSE,D20=0,E20=0),FALSE,TRUE)</f>
        <v>1</v>
      </c>
      <c r="J20" s="359" t="b">
        <f t="shared" ref="J20:J83" si="0">IF(C20="",TRUE,(IF(ISNUMBER(MATCH(C20,countries,0)),TRUE,FALSE)))</f>
        <v>1</v>
      </c>
      <c r="K20" s="359">
        <f>IF(OR(C20="Austria,AT",C20="Belgium,BE",C20="Bulgaria,BG",C20="Croatia,HR",C20="Cyprus,CY",C20="Czech Republic,CZ",C20="Denmark,DK",C20="Estonia,EE",C20="Finland,FI",C20="France,FR",C20="Germany,DE",C20="Greece,GR",C20="Hungary,HU",C20="Ireland,IE",C20="Italy,IT",C20="Latvia,LV",C20="Lithuania,LT",C20="Luxembourg,LU",C20="Malta,MT",C20="Netherlands,NL",C20="Poland,PL",C20="Portugal,PT",C20="Romania,RO",C20="Slovakia,SK",C20="Slovenia,SI",C20="Spain,ES",C20="Sweden,SE",C20="United Kingdom,GB",C20="Iceland,IS",C20="Liechtenstein,LI",C20="Norway,NO"),D20,0)</f>
        <v>0</v>
      </c>
      <c r="L20" s="359">
        <f>IF(OR(C20="Austria,AT",C20="Belgium,BE",C20="Bulgaria,BG",C20="Croatia,HR",C20="Cyprus,CY",C20="Czech Republic,CZ",C20="Denmark,DK",C20="Estonia,EE",C20="Finland,FI",C20="France,FR",C20="Germany,DE",C20="Greece,GR",C20="Hungary,HU",C20="Ireland,IE",C20="Italy,IT",C20="Latvia,LV",C20="Lithuania,LT",C20="Luxembourg,LU",C20="Malta,MT",C20="Netherlands,NL",C20="Poland,PL",C20="Portugal,PT",C20="Romania,RO",C20="Slovakia,SK",C20="Slovenia,SI",C20="Spain,ES",C20="Sweden,SE",C20="United Kingdom,GB",C20="Iceland,IS",C20="Liechtenstein,LI",C20="Norway,NO"),E20,0)</f>
        <v>0</v>
      </c>
    </row>
    <row r="21" spans="1:12" ht="15.75" x14ac:dyDescent="0.25">
      <c r="A21" s="343"/>
      <c r="B21" s="94">
        <v>2</v>
      </c>
      <c r="C21" s="167"/>
      <c r="D21" s="164"/>
      <c r="E21" s="164"/>
      <c r="F21" s="11"/>
      <c r="G21" s="359" t="b">
        <f>IF(ISBLANK(C21),TRUE,IF(OR(ISBLANK(D21),ISBLANK(E21)),FALSE,TRUE))</f>
        <v>1</v>
      </c>
      <c r="H21" s="359" t="b">
        <f>IF(OR(AND(C21="N/A",D21=0,E21=0),AND(ISBLANK(C21),ISBLANK(D21),ISBLANK(E21)),AND(C21&lt;&gt;"N/A",ISBLANK(C21)=FALSE,ISBLANK(D21)=FALSE,ISBLANK(E21)=FALSE)),TRUE,FALSE)</f>
        <v>1</v>
      </c>
      <c r="I21" s="359" t="b">
        <f t="shared" ref="I21:I84" si="1">IF(AND(C21&lt;&gt;"N/A",ISBLANK(C21)=FALSE,D21=0,E21=0),FALSE,TRUE)</f>
        <v>1</v>
      </c>
      <c r="J21" s="359" t="b">
        <f t="shared" si="0"/>
        <v>1</v>
      </c>
      <c r="K21" s="359">
        <f t="shared" ref="K21:K84" si="2">IF(OR(C21="Austria,AT",C21="Belgium,BE",C21="Bulgaria,BG",C21="Croatia,HR",C21="Cyprus,CY",C21="Czech Republic,CZ",C21="Denmark,DK",C21="Estonia,EE",C21="Finland,FI",C21="France,FR",C21="Germany,DE",C21="Greece,GR",C21="Hungary,HU",C21="Ireland,IE",C21="Italy,IT",C21="Latvia,LV",C21="Lithuania,LT",C21="Luxembourg,LU",C21="Malta,MT",C21="Netherlands,NL",C21="Poland,PL",C21="Portugal,PT",C21="Romania,RO",C21="Slovakia,SK",C21="Slovenia,SI",C21="Spain,ES",C21="Sweden,SE",C21="United Kingdom,GB",C21="Iceland,IS",C21="Liechtenstein,LI",C21="Norway,NO"),D21,0)</f>
        <v>0</v>
      </c>
      <c r="L21" s="359">
        <f t="shared" ref="L21:L84" si="3">IF(OR(C21="Austria,AT",C21="Belgium,BE",C21="Bulgaria,BG",C21="Croatia,HR",C21="Cyprus,CY",C21="Czech Republic,CZ",C21="Denmark,DK",C21="Estonia,EE",C21="Finland,FI",C21="France,FR",C21="Germany,DE",C21="Greece,GR",C21="Hungary,HU",C21="Ireland,IE",C21="Italy,IT",C21="Latvia,LV",C21="Lithuania,LT",C21="Luxembourg,LU",C21="Malta,MT",C21="Netherlands,NL",C21="Poland,PL",C21="Portugal,PT",C21="Romania,RO",C21="Slovakia,SK",C21="Slovenia,SI",C21="Spain,ES",C21="Sweden,SE",C21="United Kingdom,GB",C21="Iceland,IS",C21="Liechtenstein,LI",C21="Norway,NO"),E21,0)</f>
        <v>0</v>
      </c>
    </row>
    <row r="22" spans="1:12" ht="15.75" x14ac:dyDescent="0.25">
      <c r="A22" s="343"/>
      <c r="B22" s="94">
        <v>3</v>
      </c>
      <c r="C22" s="167"/>
      <c r="D22" s="164"/>
      <c r="E22" s="164"/>
      <c r="F22" s="11"/>
      <c r="G22" s="359" t="b">
        <f t="shared" ref="G22:G85" si="4">IF(ISBLANK(C22),TRUE,IF(OR(ISBLANK(D22),ISBLANK(E22)),FALSE,TRUE))</f>
        <v>1</v>
      </c>
      <c r="H22" s="359" t="b">
        <f t="shared" ref="H22:H85" si="5">IF(OR(AND(C22="N/A",D22=0,E22=0),AND(ISBLANK(C22),ISBLANK(D22),ISBLANK(E22)),AND(C22&lt;&gt;"N/A",ISBLANK(C22)=FALSE,ISBLANK(D22)=FALSE,ISBLANK(E22)=FALSE)),TRUE,FALSE)</f>
        <v>1</v>
      </c>
      <c r="I22" s="359" t="b">
        <f t="shared" si="1"/>
        <v>1</v>
      </c>
      <c r="J22" s="359" t="b">
        <f t="shared" si="0"/>
        <v>1</v>
      </c>
      <c r="K22" s="359">
        <f t="shared" si="2"/>
        <v>0</v>
      </c>
      <c r="L22" s="359">
        <f t="shared" si="3"/>
        <v>0</v>
      </c>
    </row>
    <row r="23" spans="1:12" ht="15.75" x14ac:dyDescent="0.25">
      <c r="A23" s="343"/>
      <c r="B23" s="94">
        <v>4</v>
      </c>
      <c r="C23" s="167"/>
      <c r="D23" s="164"/>
      <c r="E23" s="164"/>
      <c r="F23" s="11"/>
      <c r="G23" s="359" t="b">
        <f t="shared" si="4"/>
        <v>1</v>
      </c>
      <c r="H23" s="359" t="b">
        <f t="shared" si="5"/>
        <v>1</v>
      </c>
      <c r="I23" s="359" t="b">
        <f t="shared" si="1"/>
        <v>1</v>
      </c>
      <c r="J23" s="359" t="b">
        <f t="shared" si="0"/>
        <v>1</v>
      </c>
      <c r="K23" s="359">
        <f t="shared" si="2"/>
        <v>0</v>
      </c>
      <c r="L23" s="359">
        <f t="shared" si="3"/>
        <v>0</v>
      </c>
    </row>
    <row r="24" spans="1:12" ht="15.75" x14ac:dyDescent="0.25">
      <c r="A24" s="343"/>
      <c r="B24" s="94">
        <v>5</v>
      </c>
      <c r="C24" s="167"/>
      <c r="D24" s="164"/>
      <c r="E24" s="164"/>
      <c r="F24" s="11"/>
      <c r="G24" s="359" t="b">
        <f t="shared" si="4"/>
        <v>1</v>
      </c>
      <c r="H24" s="359" t="b">
        <f t="shared" si="5"/>
        <v>1</v>
      </c>
      <c r="I24" s="359" t="b">
        <f t="shared" si="1"/>
        <v>1</v>
      </c>
      <c r="J24" s="359" t="b">
        <f t="shared" si="0"/>
        <v>1</v>
      </c>
      <c r="K24" s="359">
        <f t="shared" si="2"/>
        <v>0</v>
      </c>
      <c r="L24" s="359">
        <f t="shared" si="3"/>
        <v>0</v>
      </c>
    </row>
    <row r="25" spans="1:12" ht="15.75" x14ac:dyDescent="0.25">
      <c r="A25" s="343"/>
      <c r="B25" s="94">
        <v>6</v>
      </c>
      <c r="C25" s="167"/>
      <c r="D25" s="164"/>
      <c r="E25" s="164"/>
      <c r="F25" s="11"/>
      <c r="G25" s="359" t="b">
        <f t="shared" si="4"/>
        <v>1</v>
      </c>
      <c r="H25" s="359" t="b">
        <f t="shared" si="5"/>
        <v>1</v>
      </c>
      <c r="I25" s="359" t="b">
        <f t="shared" si="1"/>
        <v>1</v>
      </c>
      <c r="J25" s="359" t="b">
        <f t="shared" si="0"/>
        <v>1</v>
      </c>
      <c r="K25" s="359">
        <f t="shared" si="2"/>
        <v>0</v>
      </c>
      <c r="L25" s="359">
        <f t="shared" si="3"/>
        <v>0</v>
      </c>
    </row>
    <row r="26" spans="1:12" ht="15.75" x14ac:dyDescent="0.25">
      <c r="A26" s="343"/>
      <c r="B26" s="94">
        <v>7</v>
      </c>
      <c r="C26" s="167"/>
      <c r="D26" s="164"/>
      <c r="E26" s="164"/>
      <c r="F26" s="11"/>
      <c r="G26" s="359" t="b">
        <f t="shared" si="4"/>
        <v>1</v>
      </c>
      <c r="H26" s="359" t="b">
        <f t="shared" si="5"/>
        <v>1</v>
      </c>
      <c r="I26" s="359" t="b">
        <f t="shared" si="1"/>
        <v>1</v>
      </c>
      <c r="J26" s="359" t="b">
        <f t="shared" si="0"/>
        <v>1</v>
      </c>
      <c r="K26" s="359">
        <f t="shared" si="2"/>
        <v>0</v>
      </c>
      <c r="L26" s="359">
        <f t="shared" si="3"/>
        <v>0</v>
      </c>
    </row>
    <row r="27" spans="1:12" ht="15.75" x14ac:dyDescent="0.25">
      <c r="A27" s="343"/>
      <c r="B27" s="94">
        <v>8</v>
      </c>
      <c r="C27" s="167"/>
      <c r="D27" s="164"/>
      <c r="E27" s="164"/>
      <c r="F27" s="11"/>
      <c r="G27" s="359" t="b">
        <f t="shared" si="4"/>
        <v>1</v>
      </c>
      <c r="H27" s="359" t="b">
        <f t="shared" si="5"/>
        <v>1</v>
      </c>
      <c r="I27" s="359" t="b">
        <f t="shared" si="1"/>
        <v>1</v>
      </c>
      <c r="J27" s="359" t="b">
        <f t="shared" si="0"/>
        <v>1</v>
      </c>
      <c r="K27" s="359">
        <f t="shared" si="2"/>
        <v>0</v>
      </c>
      <c r="L27" s="359">
        <f t="shared" si="3"/>
        <v>0</v>
      </c>
    </row>
    <row r="28" spans="1:12" ht="15.75" x14ac:dyDescent="0.25">
      <c r="A28" s="343"/>
      <c r="B28" s="94">
        <v>9</v>
      </c>
      <c r="C28" s="167"/>
      <c r="D28" s="164"/>
      <c r="E28" s="164"/>
      <c r="F28" s="11"/>
      <c r="G28" s="359" t="b">
        <f t="shared" si="4"/>
        <v>1</v>
      </c>
      <c r="H28" s="359" t="b">
        <f t="shared" si="5"/>
        <v>1</v>
      </c>
      <c r="I28" s="359" t="b">
        <f t="shared" si="1"/>
        <v>1</v>
      </c>
      <c r="J28" s="359" t="b">
        <f t="shared" si="0"/>
        <v>1</v>
      </c>
      <c r="K28" s="359">
        <f t="shared" si="2"/>
        <v>0</v>
      </c>
      <c r="L28" s="359">
        <f t="shared" si="3"/>
        <v>0</v>
      </c>
    </row>
    <row r="29" spans="1:12" ht="15.75" x14ac:dyDescent="0.25">
      <c r="A29" s="343"/>
      <c r="B29" s="94">
        <v>10</v>
      </c>
      <c r="C29" s="167"/>
      <c r="D29" s="164"/>
      <c r="E29" s="164"/>
      <c r="F29" s="11"/>
      <c r="G29" s="359" t="b">
        <f t="shared" si="4"/>
        <v>1</v>
      </c>
      <c r="H29" s="359" t="b">
        <f t="shared" si="5"/>
        <v>1</v>
      </c>
      <c r="I29" s="359" t="b">
        <f t="shared" si="1"/>
        <v>1</v>
      </c>
      <c r="J29" s="359" t="b">
        <f t="shared" si="0"/>
        <v>1</v>
      </c>
      <c r="K29" s="359">
        <f t="shared" si="2"/>
        <v>0</v>
      </c>
      <c r="L29" s="359">
        <f t="shared" si="3"/>
        <v>0</v>
      </c>
    </row>
    <row r="30" spans="1:12" ht="15.75" x14ac:dyDescent="0.25">
      <c r="A30" s="343"/>
      <c r="B30" s="94">
        <v>11</v>
      </c>
      <c r="C30" s="167"/>
      <c r="D30" s="164"/>
      <c r="E30" s="164"/>
      <c r="F30" s="11"/>
      <c r="G30" s="359" t="b">
        <f t="shared" si="4"/>
        <v>1</v>
      </c>
      <c r="H30" s="359" t="b">
        <f t="shared" si="5"/>
        <v>1</v>
      </c>
      <c r="I30" s="359" t="b">
        <f t="shared" si="1"/>
        <v>1</v>
      </c>
      <c r="J30" s="359" t="b">
        <f t="shared" si="0"/>
        <v>1</v>
      </c>
      <c r="K30" s="359">
        <f t="shared" si="2"/>
        <v>0</v>
      </c>
      <c r="L30" s="359">
        <f t="shared" si="3"/>
        <v>0</v>
      </c>
    </row>
    <row r="31" spans="1:12" ht="15.75" x14ac:dyDescent="0.25">
      <c r="A31" s="343"/>
      <c r="B31" s="94">
        <v>12</v>
      </c>
      <c r="C31" s="167"/>
      <c r="D31" s="164"/>
      <c r="E31" s="164"/>
      <c r="F31" s="11"/>
      <c r="G31" s="359" t="b">
        <f t="shared" si="4"/>
        <v>1</v>
      </c>
      <c r="H31" s="359" t="b">
        <f t="shared" si="5"/>
        <v>1</v>
      </c>
      <c r="I31" s="359" t="b">
        <f t="shared" si="1"/>
        <v>1</v>
      </c>
      <c r="J31" s="359" t="b">
        <f t="shared" si="0"/>
        <v>1</v>
      </c>
      <c r="K31" s="359">
        <f t="shared" si="2"/>
        <v>0</v>
      </c>
      <c r="L31" s="359">
        <f t="shared" si="3"/>
        <v>0</v>
      </c>
    </row>
    <row r="32" spans="1:12" ht="15.75" x14ac:dyDescent="0.25">
      <c r="A32" s="343"/>
      <c r="B32" s="94">
        <v>13</v>
      </c>
      <c r="C32" s="167"/>
      <c r="D32" s="164"/>
      <c r="E32" s="164"/>
      <c r="F32" s="11"/>
      <c r="G32" s="359" t="b">
        <f t="shared" si="4"/>
        <v>1</v>
      </c>
      <c r="H32" s="359" t="b">
        <f t="shared" si="5"/>
        <v>1</v>
      </c>
      <c r="I32" s="359" t="b">
        <f t="shared" si="1"/>
        <v>1</v>
      </c>
      <c r="J32" s="359" t="b">
        <f t="shared" si="0"/>
        <v>1</v>
      </c>
      <c r="K32" s="359">
        <f t="shared" si="2"/>
        <v>0</v>
      </c>
      <c r="L32" s="359">
        <f t="shared" si="3"/>
        <v>0</v>
      </c>
    </row>
    <row r="33" spans="1:12" ht="15.75" x14ac:dyDescent="0.25">
      <c r="A33" s="343"/>
      <c r="B33" s="94">
        <v>14</v>
      </c>
      <c r="C33" s="167"/>
      <c r="D33" s="164"/>
      <c r="E33" s="164"/>
      <c r="F33" s="11"/>
      <c r="G33" s="359" t="b">
        <f t="shared" si="4"/>
        <v>1</v>
      </c>
      <c r="H33" s="359" t="b">
        <f t="shared" si="5"/>
        <v>1</v>
      </c>
      <c r="I33" s="359" t="b">
        <f t="shared" si="1"/>
        <v>1</v>
      </c>
      <c r="J33" s="359" t="b">
        <f t="shared" si="0"/>
        <v>1</v>
      </c>
      <c r="K33" s="359">
        <f t="shared" si="2"/>
        <v>0</v>
      </c>
      <c r="L33" s="359">
        <f t="shared" si="3"/>
        <v>0</v>
      </c>
    </row>
    <row r="34" spans="1:12" ht="15.75" x14ac:dyDescent="0.25">
      <c r="A34" s="343"/>
      <c r="B34" s="94">
        <v>15</v>
      </c>
      <c r="C34" s="167"/>
      <c r="D34" s="164"/>
      <c r="E34" s="164"/>
      <c r="F34" s="11"/>
      <c r="G34" s="359" t="b">
        <f t="shared" si="4"/>
        <v>1</v>
      </c>
      <c r="H34" s="359" t="b">
        <f t="shared" si="5"/>
        <v>1</v>
      </c>
      <c r="I34" s="359" t="b">
        <f t="shared" si="1"/>
        <v>1</v>
      </c>
      <c r="J34" s="359" t="b">
        <f t="shared" si="0"/>
        <v>1</v>
      </c>
      <c r="K34" s="359">
        <f t="shared" si="2"/>
        <v>0</v>
      </c>
      <c r="L34" s="359">
        <f t="shared" si="3"/>
        <v>0</v>
      </c>
    </row>
    <row r="35" spans="1:12" ht="15.75" x14ac:dyDescent="0.25">
      <c r="A35" s="343"/>
      <c r="B35" s="94">
        <v>16</v>
      </c>
      <c r="C35" s="167"/>
      <c r="D35" s="164"/>
      <c r="E35" s="164"/>
      <c r="F35" s="11"/>
      <c r="G35" s="359" t="b">
        <f t="shared" si="4"/>
        <v>1</v>
      </c>
      <c r="H35" s="359" t="b">
        <f t="shared" si="5"/>
        <v>1</v>
      </c>
      <c r="I35" s="359" t="b">
        <f t="shared" si="1"/>
        <v>1</v>
      </c>
      <c r="J35" s="359" t="b">
        <f t="shared" si="0"/>
        <v>1</v>
      </c>
      <c r="K35" s="359">
        <f t="shared" si="2"/>
        <v>0</v>
      </c>
      <c r="L35" s="359">
        <f t="shared" si="3"/>
        <v>0</v>
      </c>
    </row>
    <row r="36" spans="1:12" ht="15.75" x14ac:dyDescent="0.25">
      <c r="A36" s="343"/>
      <c r="B36" s="94">
        <v>17</v>
      </c>
      <c r="C36" s="167"/>
      <c r="D36" s="164"/>
      <c r="E36" s="164"/>
      <c r="F36" s="11"/>
      <c r="G36" s="359" t="b">
        <f t="shared" si="4"/>
        <v>1</v>
      </c>
      <c r="H36" s="359" t="b">
        <f t="shared" si="5"/>
        <v>1</v>
      </c>
      <c r="I36" s="359" t="b">
        <f t="shared" si="1"/>
        <v>1</v>
      </c>
      <c r="J36" s="359" t="b">
        <f t="shared" si="0"/>
        <v>1</v>
      </c>
      <c r="K36" s="359">
        <f t="shared" si="2"/>
        <v>0</v>
      </c>
      <c r="L36" s="359">
        <f t="shared" si="3"/>
        <v>0</v>
      </c>
    </row>
    <row r="37" spans="1:12" ht="15.75" x14ac:dyDescent="0.25">
      <c r="A37" s="343"/>
      <c r="B37" s="94">
        <v>18</v>
      </c>
      <c r="C37" s="167"/>
      <c r="D37" s="164"/>
      <c r="E37" s="164"/>
      <c r="F37" s="11"/>
      <c r="G37" s="359" t="b">
        <f t="shared" si="4"/>
        <v>1</v>
      </c>
      <c r="H37" s="359" t="b">
        <f t="shared" si="5"/>
        <v>1</v>
      </c>
      <c r="I37" s="359" t="b">
        <f t="shared" si="1"/>
        <v>1</v>
      </c>
      <c r="J37" s="359" t="b">
        <f t="shared" si="0"/>
        <v>1</v>
      </c>
      <c r="K37" s="359">
        <f t="shared" si="2"/>
        <v>0</v>
      </c>
      <c r="L37" s="359">
        <f t="shared" si="3"/>
        <v>0</v>
      </c>
    </row>
    <row r="38" spans="1:12" ht="15.75" x14ac:dyDescent="0.25">
      <c r="A38" s="343"/>
      <c r="B38" s="94">
        <v>19</v>
      </c>
      <c r="C38" s="167"/>
      <c r="D38" s="164"/>
      <c r="E38" s="164"/>
      <c r="F38" s="11"/>
      <c r="G38" s="359" t="b">
        <f t="shared" si="4"/>
        <v>1</v>
      </c>
      <c r="H38" s="359" t="b">
        <f t="shared" si="5"/>
        <v>1</v>
      </c>
      <c r="I38" s="359" t="b">
        <f t="shared" si="1"/>
        <v>1</v>
      </c>
      <c r="J38" s="359" t="b">
        <f t="shared" si="0"/>
        <v>1</v>
      </c>
      <c r="K38" s="359">
        <f t="shared" si="2"/>
        <v>0</v>
      </c>
      <c r="L38" s="359">
        <f t="shared" si="3"/>
        <v>0</v>
      </c>
    </row>
    <row r="39" spans="1:12" ht="15.75" x14ac:dyDescent="0.25">
      <c r="A39" s="343"/>
      <c r="B39" s="94">
        <v>20</v>
      </c>
      <c r="C39" s="167"/>
      <c r="D39" s="164"/>
      <c r="E39" s="164"/>
      <c r="F39" s="11"/>
      <c r="G39" s="359" t="b">
        <f t="shared" si="4"/>
        <v>1</v>
      </c>
      <c r="H39" s="359" t="b">
        <f t="shared" si="5"/>
        <v>1</v>
      </c>
      <c r="I39" s="359" t="b">
        <f t="shared" si="1"/>
        <v>1</v>
      </c>
      <c r="J39" s="359" t="b">
        <f t="shared" si="0"/>
        <v>1</v>
      </c>
      <c r="K39" s="359">
        <f t="shared" si="2"/>
        <v>0</v>
      </c>
      <c r="L39" s="359">
        <f t="shared" si="3"/>
        <v>0</v>
      </c>
    </row>
    <row r="40" spans="1:12" ht="15.75" x14ac:dyDescent="0.25">
      <c r="A40" s="343"/>
      <c r="B40" s="94">
        <v>21</v>
      </c>
      <c r="C40" s="167"/>
      <c r="D40" s="164"/>
      <c r="E40" s="164"/>
      <c r="F40" s="11"/>
      <c r="G40" s="359" t="b">
        <f t="shared" si="4"/>
        <v>1</v>
      </c>
      <c r="H40" s="359" t="b">
        <f t="shared" si="5"/>
        <v>1</v>
      </c>
      <c r="I40" s="359" t="b">
        <f t="shared" si="1"/>
        <v>1</v>
      </c>
      <c r="J40" s="359" t="b">
        <f t="shared" si="0"/>
        <v>1</v>
      </c>
      <c r="K40" s="359">
        <f t="shared" si="2"/>
        <v>0</v>
      </c>
      <c r="L40" s="359">
        <f t="shared" si="3"/>
        <v>0</v>
      </c>
    </row>
    <row r="41" spans="1:12" ht="15.75" x14ac:dyDescent="0.25">
      <c r="A41" s="343"/>
      <c r="B41" s="94">
        <v>22</v>
      </c>
      <c r="C41" s="167"/>
      <c r="D41" s="164"/>
      <c r="E41" s="164"/>
      <c r="F41" s="11"/>
      <c r="G41" s="359" t="b">
        <f t="shared" si="4"/>
        <v>1</v>
      </c>
      <c r="H41" s="359" t="b">
        <f t="shared" si="5"/>
        <v>1</v>
      </c>
      <c r="I41" s="359" t="b">
        <f t="shared" si="1"/>
        <v>1</v>
      </c>
      <c r="J41" s="359" t="b">
        <f t="shared" si="0"/>
        <v>1</v>
      </c>
      <c r="K41" s="359">
        <f t="shared" si="2"/>
        <v>0</v>
      </c>
      <c r="L41" s="359">
        <f t="shared" si="3"/>
        <v>0</v>
      </c>
    </row>
    <row r="42" spans="1:12" ht="15.75" x14ac:dyDescent="0.25">
      <c r="A42" s="343"/>
      <c r="B42" s="94">
        <v>23</v>
      </c>
      <c r="C42" s="167"/>
      <c r="D42" s="164"/>
      <c r="E42" s="164"/>
      <c r="F42" s="11"/>
      <c r="G42" s="359" t="b">
        <f t="shared" si="4"/>
        <v>1</v>
      </c>
      <c r="H42" s="359" t="b">
        <f t="shared" si="5"/>
        <v>1</v>
      </c>
      <c r="I42" s="359" t="b">
        <f t="shared" si="1"/>
        <v>1</v>
      </c>
      <c r="J42" s="359" t="b">
        <f t="shared" si="0"/>
        <v>1</v>
      </c>
      <c r="K42" s="359">
        <f t="shared" si="2"/>
        <v>0</v>
      </c>
      <c r="L42" s="359">
        <f t="shared" si="3"/>
        <v>0</v>
      </c>
    </row>
    <row r="43" spans="1:12" ht="15.75" x14ac:dyDescent="0.25">
      <c r="A43" s="343"/>
      <c r="B43" s="94">
        <v>24</v>
      </c>
      <c r="C43" s="167"/>
      <c r="D43" s="164"/>
      <c r="E43" s="164"/>
      <c r="F43" s="11"/>
      <c r="G43" s="359" t="b">
        <f t="shared" si="4"/>
        <v>1</v>
      </c>
      <c r="H43" s="359" t="b">
        <f t="shared" si="5"/>
        <v>1</v>
      </c>
      <c r="I43" s="359" t="b">
        <f t="shared" si="1"/>
        <v>1</v>
      </c>
      <c r="J43" s="359" t="b">
        <f t="shared" si="0"/>
        <v>1</v>
      </c>
      <c r="K43" s="359">
        <f t="shared" si="2"/>
        <v>0</v>
      </c>
      <c r="L43" s="359">
        <f t="shared" si="3"/>
        <v>0</v>
      </c>
    </row>
    <row r="44" spans="1:12" ht="15.75" x14ac:dyDescent="0.25">
      <c r="A44" s="343"/>
      <c r="B44" s="94">
        <v>25</v>
      </c>
      <c r="C44" s="167"/>
      <c r="D44" s="164"/>
      <c r="E44" s="164"/>
      <c r="F44" s="11"/>
      <c r="G44" s="359" t="b">
        <f t="shared" si="4"/>
        <v>1</v>
      </c>
      <c r="H44" s="359" t="b">
        <f t="shared" si="5"/>
        <v>1</v>
      </c>
      <c r="I44" s="359" t="b">
        <f t="shared" si="1"/>
        <v>1</v>
      </c>
      <c r="J44" s="359" t="b">
        <f t="shared" si="0"/>
        <v>1</v>
      </c>
      <c r="K44" s="359">
        <f t="shared" si="2"/>
        <v>0</v>
      </c>
      <c r="L44" s="359">
        <f t="shared" si="3"/>
        <v>0</v>
      </c>
    </row>
    <row r="45" spans="1:12" ht="15.75" x14ac:dyDescent="0.25">
      <c r="A45" s="343"/>
      <c r="B45" s="94">
        <v>26</v>
      </c>
      <c r="C45" s="167"/>
      <c r="D45" s="164"/>
      <c r="E45" s="164"/>
      <c r="F45" s="11"/>
      <c r="G45" s="359" t="b">
        <f t="shared" si="4"/>
        <v>1</v>
      </c>
      <c r="H45" s="359" t="b">
        <f t="shared" si="5"/>
        <v>1</v>
      </c>
      <c r="I45" s="359" t="b">
        <f t="shared" si="1"/>
        <v>1</v>
      </c>
      <c r="J45" s="359" t="b">
        <f t="shared" si="0"/>
        <v>1</v>
      </c>
      <c r="K45" s="359">
        <f t="shared" si="2"/>
        <v>0</v>
      </c>
      <c r="L45" s="359">
        <f t="shared" si="3"/>
        <v>0</v>
      </c>
    </row>
    <row r="46" spans="1:12" ht="15.75" x14ac:dyDescent="0.25">
      <c r="A46" s="343"/>
      <c r="B46" s="94">
        <v>27</v>
      </c>
      <c r="C46" s="167"/>
      <c r="D46" s="164"/>
      <c r="E46" s="164"/>
      <c r="F46" s="11"/>
      <c r="G46" s="359" t="b">
        <f t="shared" si="4"/>
        <v>1</v>
      </c>
      <c r="H46" s="359" t="b">
        <f t="shared" si="5"/>
        <v>1</v>
      </c>
      <c r="I46" s="359" t="b">
        <f t="shared" si="1"/>
        <v>1</v>
      </c>
      <c r="J46" s="359" t="b">
        <f t="shared" si="0"/>
        <v>1</v>
      </c>
      <c r="K46" s="359">
        <f t="shared" si="2"/>
        <v>0</v>
      </c>
      <c r="L46" s="359">
        <f t="shared" si="3"/>
        <v>0</v>
      </c>
    </row>
    <row r="47" spans="1:12" ht="15.75" x14ac:dyDescent="0.25">
      <c r="A47" s="343"/>
      <c r="B47" s="94">
        <v>28</v>
      </c>
      <c r="C47" s="167"/>
      <c r="D47" s="164"/>
      <c r="E47" s="164"/>
      <c r="F47" s="11"/>
      <c r="G47" s="359" t="b">
        <f t="shared" si="4"/>
        <v>1</v>
      </c>
      <c r="H47" s="359" t="b">
        <f t="shared" si="5"/>
        <v>1</v>
      </c>
      <c r="I47" s="359" t="b">
        <f t="shared" si="1"/>
        <v>1</v>
      </c>
      <c r="J47" s="359" t="b">
        <f t="shared" si="0"/>
        <v>1</v>
      </c>
      <c r="K47" s="359">
        <f t="shared" si="2"/>
        <v>0</v>
      </c>
      <c r="L47" s="359">
        <f t="shared" si="3"/>
        <v>0</v>
      </c>
    </row>
    <row r="48" spans="1:12" ht="15.75" x14ac:dyDescent="0.25">
      <c r="A48" s="343"/>
      <c r="B48" s="94">
        <v>29</v>
      </c>
      <c r="C48" s="167"/>
      <c r="D48" s="164"/>
      <c r="E48" s="164"/>
      <c r="F48" s="11"/>
      <c r="G48" s="359" t="b">
        <f t="shared" si="4"/>
        <v>1</v>
      </c>
      <c r="H48" s="359" t="b">
        <f t="shared" si="5"/>
        <v>1</v>
      </c>
      <c r="I48" s="359" t="b">
        <f t="shared" si="1"/>
        <v>1</v>
      </c>
      <c r="J48" s="359" t="b">
        <f t="shared" si="0"/>
        <v>1</v>
      </c>
      <c r="K48" s="359">
        <f t="shared" si="2"/>
        <v>0</v>
      </c>
      <c r="L48" s="359">
        <f t="shared" si="3"/>
        <v>0</v>
      </c>
    </row>
    <row r="49" spans="1:12" ht="15.75" x14ac:dyDescent="0.25">
      <c r="A49" s="343"/>
      <c r="B49" s="94">
        <v>30</v>
      </c>
      <c r="C49" s="167"/>
      <c r="D49" s="164"/>
      <c r="E49" s="164"/>
      <c r="F49" s="11"/>
      <c r="G49" s="359" t="b">
        <f t="shared" si="4"/>
        <v>1</v>
      </c>
      <c r="H49" s="359" t="b">
        <f t="shared" si="5"/>
        <v>1</v>
      </c>
      <c r="I49" s="359" t="b">
        <f t="shared" si="1"/>
        <v>1</v>
      </c>
      <c r="J49" s="359" t="b">
        <f t="shared" si="0"/>
        <v>1</v>
      </c>
      <c r="K49" s="359">
        <f t="shared" si="2"/>
        <v>0</v>
      </c>
      <c r="L49" s="359">
        <f t="shared" si="3"/>
        <v>0</v>
      </c>
    </row>
    <row r="50" spans="1:12" ht="15.75" x14ac:dyDescent="0.25">
      <c r="A50" s="343"/>
      <c r="B50" s="94">
        <v>31</v>
      </c>
      <c r="C50" s="167"/>
      <c r="D50" s="164"/>
      <c r="E50" s="164"/>
      <c r="F50" s="11"/>
      <c r="G50" s="359" t="b">
        <f t="shared" si="4"/>
        <v>1</v>
      </c>
      <c r="H50" s="359" t="b">
        <f t="shared" si="5"/>
        <v>1</v>
      </c>
      <c r="I50" s="359" t="b">
        <f t="shared" si="1"/>
        <v>1</v>
      </c>
      <c r="J50" s="359" t="b">
        <f t="shared" si="0"/>
        <v>1</v>
      </c>
      <c r="K50" s="359">
        <f t="shared" si="2"/>
        <v>0</v>
      </c>
      <c r="L50" s="359">
        <f t="shared" si="3"/>
        <v>0</v>
      </c>
    </row>
    <row r="51" spans="1:12" ht="15.75" x14ac:dyDescent="0.25">
      <c r="A51" s="343"/>
      <c r="B51" s="94">
        <v>32</v>
      </c>
      <c r="C51" s="167"/>
      <c r="D51" s="164"/>
      <c r="E51" s="164"/>
      <c r="F51" s="11"/>
      <c r="G51" s="359" t="b">
        <f t="shared" si="4"/>
        <v>1</v>
      </c>
      <c r="H51" s="359" t="b">
        <f t="shared" si="5"/>
        <v>1</v>
      </c>
      <c r="I51" s="359" t="b">
        <f t="shared" si="1"/>
        <v>1</v>
      </c>
      <c r="J51" s="359" t="b">
        <f t="shared" si="0"/>
        <v>1</v>
      </c>
      <c r="K51" s="359">
        <f t="shared" si="2"/>
        <v>0</v>
      </c>
      <c r="L51" s="359">
        <f t="shared" si="3"/>
        <v>0</v>
      </c>
    </row>
    <row r="52" spans="1:12" ht="15.75" x14ac:dyDescent="0.25">
      <c r="A52" s="343"/>
      <c r="B52" s="94">
        <v>33</v>
      </c>
      <c r="C52" s="167"/>
      <c r="D52" s="164"/>
      <c r="E52" s="164"/>
      <c r="F52" s="11"/>
      <c r="G52" s="359" t="b">
        <f t="shared" si="4"/>
        <v>1</v>
      </c>
      <c r="H52" s="359" t="b">
        <f t="shared" si="5"/>
        <v>1</v>
      </c>
      <c r="I52" s="359" t="b">
        <f t="shared" si="1"/>
        <v>1</v>
      </c>
      <c r="J52" s="359" t="b">
        <f t="shared" si="0"/>
        <v>1</v>
      </c>
      <c r="K52" s="359">
        <f t="shared" si="2"/>
        <v>0</v>
      </c>
      <c r="L52" s="359">
        <f t="shared" si="3"/>
        <v>0</v>
      </c>
    </row>
    <row r="53" spans="1:12" ht="15.75" x14ac:dyDescent="0.25">
      <c r="A53" s="343"/>
      <c r="B53" s="94">
        <v>34</v>
      </c>
      <c r="C53" s="167"/>
      <c r="D53" s="164"/>
      <c r="E53" s="164"/>
      <c r="F53" s="11"/>
      <c r="G53" s="359" t="b">
        <f t="shared" si="4"/>
        <v>1</v>
      </c>
      <c r="H53" s="359" t="b">
        <f t="shared" si="5"/>
        <v>1</v>
      </c>
      <c r="I53" s="359" t="b">
        <f t="shared" si="1"/>
        <v>1</v>
      </c>
      <c r="J53" s="359" t="b">
        <f t="shared" si="0"/>
        <v>1</v>
      </c>
      <c r="K53" s="359">
        <f t="shared" si="2"/>
        <v>0</v>
      </c>
      <c r="L53" s="359">
        <f t="shared" si="3"/>
        <v>0</v>
      </c>
    </row>
    <row r="54" spans="1:12" ht="15.75" x14ac:dyDescent="0.25">
      <c r="A54" s="343"/>
      <c r="B54" s="94">
        <v>35</v>
      </c>
      <c r="C54" s="167"/>
      <c r="D54" s="164"/>
      <c r="E54" s="164"/>
      <c r="F54" s="11"/>
      <c r="G54" s="359" t="b">
        <f t="shared" si="4"/>
        <v>1</v>
      </c>
      <c r="H54" s="359" t="b">
        <f t="shared" si="5"/>
        <v>1</v>
      </c>
      <c r="I54" s="359" t="b">
        <f t="shared" si="1"/>
        <v>1</v>
      </c>
      <c r="J54" s="359" t="b">
        <f t="shared" si="0"/>
        <v>1</v>
      </c>
      <c r="K54" s="359">
        <f t="shared" si="2"/>
        <v>0</v>
      </c>
      <c r="L54" s="359">
        <f t="shared" si="3"/>
        <v>0</v>
      </c>
    </row>
    <row r="55" spans="1:12" ht="15.75" x14ac:dyDescent="0.25">
      <c r="A55" s="343"/>
      <c r="B55" s="94">
        <v>36</v>
      </c>
      <c r="C55" s="167"/>
      <c r="D55" s="164"/>
      <c r="E55" s="164"/>
      <c r="F55" s="11"/>
      <c r="G55" s="359" t="b">
        <f t="shared" si="4"/>
        <v>1</v>
      </c>
      <c r="H55" s="359" t="b">
        <f t="shared" si="5"/>
        <v>1</v>
      </c>
      <c r="I55" s="359" t="b">
        <f t="shared" si="1"/>
        <v>1</v>
      </c>
      <c r="J55" s="359" t="b">
        <f t="shared" si="0"/>
        <v>1</v>
      </c>
      <c r="K55" s="359">
        <f t="shared" si="2"/>
        <v>0</v>
      </c>
      <c r="L55" s="359">
        <f t="shared" si="3"/>
        <v>0</v>
      </c>
    </row>
    <row r="56" spans="1:12" ht="15.75" x14ac:dyDescent="0.25">
      <c r="A56" s="343"/>
      <c r="B56" s="94">
        <v>37</v>
      </c>
      <c r="C56" s="167"/>
      <c r="D56" s="164"/>
      <c r="E56" s="164"/>
      <c r="F56" s="11"/>
      <c r="G56" s="359" t="b">
        <f t="shared" si="4"/>
        <v>1</v>
      </c>
      <c r="H56" s="359" t="b">
        <f t="shared" si="5"/>
        <v>1</v>
      </c>
      <c r="I56" s="359" t="b">
        <f t="shared" si="1"/>
        <v>1</v>
      </c>
      <c r="J56" s="359" t="b">
        <f t="shared" si="0"/>
        <v>1</v>
      </c>
      <c r="K56" s="359">
        <f t="shared" si="2"/>
        <v>0</v>
      </c>
      <c r="L56" s="359">
        <f t="shared" si="3"/>
        <v>0</v>
      </c>
    </row>
    <row r="57" spans="1:12" ht="15.75" x14ac:dyDescent="0.25">
      <c r="A57" s="343"/>
      <c r="B57" s="94">
        <v>38</v>
      </c>
      <c r="C57" s="167"/>
      <c r="D57" s="164"/>
      <c r="E57" s="164"/>
      <c r="F57" s="11"/>
      <c r="G57" s="359" t="b">
        <f t="shared" si="4"/>
        <v>1</v>
      </c>
      <c r="H57" s="359" t="b">
        <f t="shared" si="5"/>
        <v>1</v>
      </c>
      <c r="I57" s="359" t="b">
        <f t="shared" si="1"/>
        <v>1</v>
      </c>
      <c r="J57" s="359" t="b">
        <f t="shared" si="0"/>
        <v>1</v>
      </c>
      <c r="K57" s="359">
        <f t="shared" si="2"/>
        <v>0</v>
      </c>
      <c r="L57" s="359">
        <f t="shared" si="3"/>
        <v>0</v>
      </c>
    </row>
    <row r="58" spans="1:12" ht="15.75" x14ac:dyDescent="0.25">
      <c r="A58" s="343"/>
      <c r="B58" s="94">
        <v>39</v>
      </c>
      <c r="C58" s="167"/>
      <c r="D58" s="164"/>
      <c r="E58" s="164"/>
      <c r="F58" s="11"/>
      <c r="G58" s="359" t="b">
        <f t="shared" si="4"/>
        <v>1</v>
      </c>
      <c r="H58" s="359" t="b">
        <f t="shared" si="5"/>
        <v>1</v>
      </c>
      <c r="I58" s="359" t="b">
        <f t="shared" si="1"/>
        <v>1</v>
      </c>
      <c r="J58" s="359" t="b">
        <f t="shared" si="0"/>
        <v>1</v>
      </c>
      <c r="K58" s="359">
        <f t="shared" si="2"/>
        <v>0</v>
      </c>
      <c r="L58" s="359">
        <f t="shared" si="3"/>
        <v>0</v>
      </c>
    </row>
    <row r="59" spans="1:12" ht="15.75" x14ac:dyDescent="0.25">
      <c r="A59" s="343"/>
      <c r="B59" s="94">
        <v>40</v>
      </c>
      <c r="C59" s="167"/>
      <c r="D59" s="164"/>
      <c r="E59" s="164"/>
      <c r="F59" s="11"/>
      <c r="G59" s="359" t="b">
        <f t="shared" si="4"/>
        <v>1</v>
      </c>
      <c r="H59" s="359" t="b">
        <f t="shared" si="5"/>
        <v>1</v>
      </c>
      <c r="I59" s="359" t="b">
        <f t="shared" si="1"/>
        <v>1</v>
      </c>
      <c r="J59" s="359" t="b">
        <f t="shared" si="0"/>
        <v>1</v>
      </c>
      <c r="K59" s="359">
        <f t="shared" si="2"/>
        <v>0</v>
      </c>
      <c r="L59" s="359">
        <f t="shared" si="3"/>
        <v>0</v>
      </c>
    </row>
    <row r="60" spans="1:12" ht="15.75" x14ac:dyDescent="0.25">
      <c r="A60" s="343"/>
      <c r="B60" s="94">
        <v>41</v>
      </c>
      <c r="C60" s="167"/>
      <c r="D60" s="164"/>
      <c r="E60" s="164"/>
      <c r="F60" s="11"/>
      <c r="G60" s="359" t="b">
        <f t="shared" si="4"/>
        <v>1</v>
      </c>
      <c r="H60" s="359" t="b">
        <f t="shared" si="5"/>
        <v>1</v>
      </c>
      <c r="I60" s="359" t="b">
        <f t="shared" si="1"/>
        <v>1</v>
      </c>
      <c r="J60" s="359" t="b">
        <f t="shared" si="0"/>
        <v>1</v>
      </c>
      <c r="K60" s="359">
        <f t="shared" si="2"/>
        <v>0</v>
      </c>
      <c r="L60" s="359">
        <f t="shared" si="3"/>
        <v>0</v>
      </c>
    </row>
    <row r="61" spans="1:12" ht="15.75" x14ac:dyDescent="0.25">
      <c r="A61" s="343"/>
      <c r="B61" s="94">
        <v>42</v>
      </c>
      <c r="C61" s="167"/>
      <c r="D61" s="164"/>
      <c r="E61" s="164"/>
      <c r="F61" s="11"/>
      <c r="G61" s="359" t="b">
        <f t="shared" si="4"/>
        <v>1</v>
      </c>
      <c r="H61" s="359" t="b">
        <f t="shared" si="5"/>
        <v>1</v>
      </c>
      <c r="I61" s="359" t="b">
        <f t="shared" si="1"/>
        <v>1</v>
      </c>
      <c r="J61" s="359" t="b">
        <f t="shared" si="0"/>
        <v>1</v>
      </c>
      <c r="K61" s="359">
        <f t="shared" si="2"/>
        <v>0</v>
      </c>
      <c r="L61" s="359">
        <f t="shared" si="3"/>
        <v>0</v>
      </c>
    </row>
    <row r="62" spans="1:12" ht="15.75" x14ac:dyDescent="0.25">
      <c r="A62" s="343"/>
      <c r="B62" s="94">
        <v>43</v>
      </c>
      <c r="C62" s="167"/>
      <c r="D62" s="164"/>
      <c r="E62" s="164"/>
      <c r="F62" s="11"/>
      <c r="G62" s="359" t="b">
        <f t="shared" si="4"/>
        <v>1</v>
      </c>
      <c r="H62" s="359" t="b">
        <f t="shared" si="5"/>
        <v>1</v>
      </c>
      <c r="I62" s="359" t="b">
        <f t="shared" si="1"/>
        <v>1</v>
      </c>
      <c r="J62" s="359" t="b">
        <f t="shared" si="0"/>
        <v>1</v>
      </c>
      <c r="K62" s="359">
        <f t="shared" si="2"/>
        <v>0</v>
      </c>
      <c r="L62" s="359">
        <f t="shared" si="3"/>
        <v>0</v>
      </c>
    </row>
    <row r="63" spans="1:12" ht="15.75" x14ac:dyDescent="0.25">
      <c r="A63" s="343"/>
      <c r="B63" s="94">
        <v>44</v>
      </c>
      <c r="C63" s="167"/>
      <c r="D63" s="164"/>
      <c r="E63" s="164"/>
      <c r="F63" s="11"/>
      <c r="G63" s="359" t="b">
        <f t="shared" si="4"/>
        <v>1</v>
      </c>
      <c r="H63" s="359" t="b">
        <f t="shared" si="5"/>
        <v>1</v>
      </c>
      <c r="I63" s="359" t="b">
        <f t="shared" si="1"/>
        <v>1</v>
      </c>
      <c r="J63" s="359" t="b">
        <f t="shared" si="0"/>
        <v>1</v>
      </c>
      <c r="K63" s="359">
        <f t="shared" si="2"/>
        <v>0</v>
      </c>
      <c r="L63" s="359">
        <f t="shared" si="3"/>
        <v>0</v>
      </c>
    </row>
    <row r="64" spans="1:12" ht="15.75" x14ac:dyDescent="0.25">
      <c r="A64" s="343"/>
      <c r="B64" s="94">
        <v>45</v>
      </c>
      <c r="C64" s="167"/>
      <c r="D64" s="164"/>
      <c r="E64" s="164"/>
      <c r="F64" s="11"/>
      <c r="G64" s="359" t="b">
        <f t="shared" si="4"/>
        <v>1</v>
      </c>
      <c r="H64" s="359" t="b">
        <f t="shared" si="5"/>
        <v>1</v>
      </c>
      <c r="I64" s="359" t="b">
        <f t="shared" si="1"/>
        <v>1</v>
      </c>
      <c r="J64" s="359" t="b">
        <f t="shared" si="0"/>
        <v>1</v>
      </c>
      <c r="K64" s="359">
        <f t="shared" si="2"/>
        <v>0</v>
      </c>
      <c r="L64" s="359">
        <f t="shared" si="3"/>
        <v>0</v>
      </c>
    </row>
    <row r="65" spans="1:12" ht="15.75" x14ac:dyDescent="0.25">
      <c r="A65" s="343"/>
      <c r="B65" s="94">
        <v>46</v>
      </c>
      <c r="C65" s="167"/>
      <c r="D65" s="164"/>
      <c r="E65" s="164"/>
      <c r="F65" s="11"/>
      <c r="G65" s="359" t="b">
        <f t="shared" si="4"/>
        <v>1</v>
      </c>
      <c r="H65" s="359" t="b">
        <f t="shared" si="5"/>
        <v>1</v>
      </c>
      <c r="I65" s="359" t="b">
        <f t="shared" si="1"/>
        <v>1</v>
      </c>
      <c r="J65" s="359" t="b">
        <f t="shared" si="0"/>
        <v>1</v>
      </c>
      <c r="K65" s="359">
        <f t="shared" si="2"/>
        <v>0</v>
      </c>
      <c r="L65" s="359">
        <f t="shared" si="3"/>
        <v>0</v>
      </c>
    </row>
    <row r="66" spans="1:12" ht="15.75" x14ac:dyDescent="0.25">
      <c r="A66" s="343"/>
      <c r="B66" s="94">
        <v>47</v>
      </c>
      <c r="C66" s="167"/>
      <c r="D66" s="164"/>
      <c r="E66" s="164"/>
      <c r="F66" s="11"/>
      <c r="G66" s="359" t="b">
        <f t="shared" si="4"/>
        <v>1</v>
      </c>
      <c r="H66" s="359" t="b">
        <f t="shared" si="5"/>
        <v>1</v>
      </c>
      <c r="I66" s="359" t="b">
        <f t="shared" si="1"/>
        <v>1</v>
      </c>
      <c r="J66" s="359" t="b">
        <f t="shared" si="0"/>
        <v>1</v>
      </c>
      <c r="K66" s="359">
        <f t="shared" si="2"/>
        <v>0</v>
      </c>
      <c r="L66" s="359">
        <f t="shared" si="3"/>
        <v>0</v>
      </c>
    </row>
    <row r="67" spans="1:12" ht="15.75" x14ac:dyDescent="0.25">
      <c r="A67" s="343"/>
      <c r="B67" s="94">
        <v>48</v>
      </c>
      <c r="C67" s="167"/>
      <c r="D67" s="164"/>
      <c r="E67" s="164"/>
      <c r="F67" s="11"/>
      <c r="G67" s="359" t="b">
        <f t="shared" si="4"/>
        <v>1</v>
      </c>
      <c r="H67" s="359" t="b">
        <f t="shared" si="5"/>
        <v>1</v>
      </c>
      <c r="I67" s="359" t="b">
        <f t="shared" si="1"/>
        <v>1</v>
      </c>
      <c r="J67" s="359" t="b">
        <f t="shared" si="0"/>
        <v>1</v>
      </c>
      <c r="K67" s="359">
        <f t="shared" si="2"/>
        <v>0</v>
      </c>
      <c r="L67" s="359">
        <f t="shared" si="3"/>
        <v>0</v>
      </c>
    </row>
    <row r="68" spans="1:12" ht="15.75" x14ac:dyDescent="0.25">
      <c r="A68" s="343"/>
      <c r="B68" s="94">
        <v>49</v>
      </c>
      <c r="C68" s="167"/>
      <c r="D68" s="164"/>
      <c r="E68" s="164"/>
      <c r="F68" s="11"/>
      <c r="G68" s="359" t="b">
        <f t="shared" si="4"/>
        <v>1</v>
      </c>
      <c r="H68" s="359" t="b">
        <f t="shared" si="5"/>
        <v>1</v>
      </c>
      <c r="I68" s="359" t="b">
        <f t="shared" si="1"/>
        <v>1</v>
      </c>
      <c r="J68" s="359" t="b">
        <f t="shared" si="0"/>
        <v>1</v>
      </c>
      <c r="K68" s="359">
        <f t="shared" si="2"/>
        <v>0</v>
      </c>
      <c r="L68" s="359">
        <f t="shared" si="3"/>
        <v>0</v>
      </c>
    </row>
    <row r="69" spans="1:12" ht="15.75" x14ac:dyDescent="0.25">
      <c r="A69" s="343"/>
      <c r="B69" s="94">
        <v>50</v>
      </c>
      <c r="C69" s="167"/>
      <c r="D69" s="164"/>
      <c r="E69" s="164"/>
      <c r="F69" s="11"/>
      <c r="G69" s="359" t="b">
        <f t="shared" si="4"/>
        <v>1</v>
      </c>
      <c r="H69" s="359" t="b">
        <f t="shared" si="5"/>
        <v>1</v>
      </c>
      <c r="I69" s="359" t="b">
        <f t="shared" si="1"/>
        <v>1</v>
      </c>
      <c r="J69" s="359" t="b">
        <f t="shared" si="0"/>
        <v>1</v>
      </c>
      <c r="K69" s="359">
        <f t="shared" si="2"/>
        <v>0</v>
      </c>
      <c r="L69" s="359">
        <f t="shared" si="3"/>
        <v>0</v>
      </c>
    </row>
    <row r="70" spans="1:12" ht="15.75" x14ac:dyDescent="0.25">
      <c r="A70" s="343"/>
      <c r="B70" s="94">
        <v>51</v>
      </c>
      <c r="C70" s="167"/>
      <c r="D70" s="164"/>
      <c r="E70" s="164"/>
      <c r="F70" s="11"/>
      <c r="G70" s="359" t="b">
        <f t="shared" si="4"/>
        <v>1</v>
      </c>
      <c r="H70" s="359" t="b">
        <f t="shared" si="5"/>
        <v>1</v>
      </c>
      <c r="I70" s="359" t="b">
        <f t="shared" si="1"/>
        <v>1</v>
      </c>
      <c r="J70" s="359" t="b">
        <f t="shared" si="0"/>
        <v>1</v>
      </c>
      <c r="K70" s="359">
        <f t="shared" si="2"/>
        <v>0</v>
      </c>
      <c r="L70" s="359">
        <f t="shared" si="3"/>
        <v>0</v>
      </c>
    </row>
    <row r="71" spans="1:12" ht="15.75" x14ac:dyDescent="0.25">
      <c r="A71" s="343"/>
      <c r="B71" s="94">
        <v>52</v>
      </c>
      <c r="C71" s="167"/>
      <c r="D71" s="164"/>
      <c r="E71" s="164"/>
      <c r="F71" s="11"/>
      <c r="G71" s="359" t="b">
        <f t="shared" si="4"/>
        <v>1</v>
      </c>
      <c r="H71" s="359" t="b">
        <f t="shared" si="5"/>
        <v>1</v>
      </c>
      <c r="I71" s="359" t="b">
        <f t="shared" si="1"/>
        <v>1</v>
      </c>
      <c r="J71" s="359" t="b">
        <f t="shared" si="0"/>
        <v>1</v>
      </c>
      <c r="K71" s="359">
        <f t="shared" si="2"/>
        <v>0</v>
      </c>
      <c r="L71" s="359">
        <f t="shared" si="3"/>
        <v>0</v>
      </c>
    </row>
    <row r="72" spans="1:12" ht="15.75" x14ac:dyDescent="0.25">
      <c r="A72" s="343"/>
      <c r="B72" s="94">
        <v>53</v>
      </c>
      <c r="C72" s="167"/>
      <c r="D72" s="164"/>
      <c r="E72" s="164"/>
      <c r="F72" s="11"/>
      <c r="G72" s="359" t="b">
        <f t="shared" si="4"/>
        <v>1</v>
      </c>
      <c r="H72" s="359" t="b">
        <f t="shared" si="5"/>
        <v>1</v>
      </c>
      <c r="I72" s="359" t="b">
        <f t="shared" si="1"/>
        <v>1</v>
      </c>
      <c r="J72" s="359" t="b">
        <f t="shared" si="0"/>
        <v>1</v>
      </c>
      <c r="K72" s="359">
        <f t="shared" si="2"/>
        <v>0</v>
      </c>
      <c r="L72" s="359">
        <f t="shared" si="3"/>
        <v>0</v>
      </c>
    </row>
    <row r="73" spans="1:12" ht="15.75" x14ac:dyDescent="0.25">
      <c r="A73" s="343"/>
      <c r="B73" s="94">
        <v>54</v>
      </c>
      <c r="C73" s="167"/>
      <c r="D73" s="164"/>
      <c r="E73" s="164"/>
      <c r="F73" s="11"/>
      <c r="G73" s="359" t="b">
        <f t="shared" si="4"/>
        <v>1</v>
      </c>
      <c r="H73" s="359" t="b">
        <f t="shared" si="5"/>
        <v>1</v>
      </c>
      <c r="I73" s="359" t="b">
        <f t="shared" si="1"/>
        <v>1</v>
      </c>
      <c r="J73" s="359" t="b">
        <f t="shared" si="0"/>
        <v>1</v>
      </c>
      <c r="K73" s="359">
        <f t="shared" si="2"/>
        <v>0</v>
      </c>
      <c r="L73" s="359">
        <f t="shared" si="3"/>
        <v>0</v>
      </c>
    </row>
    <row r="74" spans="1:12" ht="15.75" x14ac:dyDescent="0.25">
      <c r="A74" s="343"/>
      <c r="B74" s="94">
        <v>55</v>
      </c>
      <c r="C74" s="167"/>
      <c r="D74" s="164"/>
      <c r="E74" s="164"/>
      <c r="F74" s="11"/>
      <c r="G74" s="359" t="b">
        <f t="shared" si="4"/>
        <v>1</v>
      </c>
      <c r="H74" s="359" t="b">
        <f t="shared" si="5"/>
        <v>1</v>
      </c>
      <c r="I74" s="359" t="b">
        <f t="shared" si="1"/>
        <v>1</v>
      </c>
      <c r="J74" s="359" t="b">
        <f t="shared" si="0"/>
        <v>1</v>
      </c>
      <c r="K74" s="359">
        <f t="shared" si="2"/>
        <v>0</v>
      </c>
      <c r="L74" s="359">
        <f t="shared" si="3"/>
        <v>0</v>
      </c>
    </row>
    <row r="75" spans="1:12" ht="15.75" x14ac:dyDescent="0.25">
      <c r="A75" s="343"/>
      <c r="B75" s="94">
        <v>56</v>
      </c>
      <c r="C75" s="167"/>
      <c r="D75" s="164"/>
      <c r="E75" s="164"/>
      <c r="F75" s="11"/>
      <c r="G75" s="359" t="b">
        <f t="shared" si="4"/>
        <v>1</v>
      </c>
      <c r="H75" s="359" t="b">
        <f t="shared" si="5"/>
        <v>1</v>
      </c>
      <c r="I75" s="359" t="b">
        <f t="shared" si="1"/>
        <v>1</v>
      </c>
      <c r="J75" s="359" t="b">
        <f t="shared" si="0"/>
        <v>1</v>
      </c>
      <c r="K75" s="359">
        <f t="shared" si="2"/>
        <v>0</v>
      </c>
      <c r="L75" s="359">
        <f t="shared" si="3"/>
        <v>0</v>
      </c>
    </row>
    <row r="76" spans="1:12" ht="15.75" x14ac:dyDescent="0.25">
      <c r="A76" s="343"/>
      <c r="B76" s="94">
        <v>57</v>
      </c>
      <c r="C76" s="167"/>
      <c r="D76" s="164"/>
      <c r="E76" s="164"/>
      <c r="F76" s="11"/>
      <c r="G76" s="359" t="b">
        <f t="shared" si="4"/>
        <v>1</v>
      </c>
      <c r="H76" s="359" t="b">
        <f t="shared" si="5"/>
        <v>1</v>
      </c>
      <c r="I76" s="359" t="b">
        <f t="shared" si="1"/>
        <v>1</v>
      </c>
      <c r="J76" s="359" t="b">
        <f t="shared" si="0"/>
        <v>1</v>
      </c>
      <c r="K76" s="359">
        <f t="shared" si="2"/>
        <v>0</v>
      </c>
      <c r="L76" s="359">
        <f t="shared" si="3"/>
        <v>0</v>
      </c>
    </row>
    <row r="77" spans="1:12" ht="15.75" x14ac:dyDescent="0.25">
      <c r="A77" s="343"/>
      <c r="B77" s="94">
        <v>58</v>
      </c>
      <c r="C77" s="167"/>
      <c r="D77" s="164"/>
      <c r="E77" s="164"/>
      <c r="F77" s="11"/>
      <c r="G77" s="359" t="b">
        <f t="shared" si="4"/>
        <v>1</v>
      </c>
      <c r="H77" s="359" t="b">
        <f t="shared" si="5"/>
        <v>1</v>
      </c>
      <c r="I77" s="359" t="b">
        <f t="shared" si="1"/>
        <v>1</v>
      </c>
      <c r="J77" s="359" t="b">
        <f t="shared" si="0"/>
        <v>1</v>
      </c>
      <c r="K77" s="359">
        <f t="shared" si="2"/>
        <v>0</v>
      </c>
      <c r="L77" s="359">
        <f t="shared" si="3"/>
        <v>0</v>
      </c>
    </row>
    <row r="78" spans="1:12" ht="15.75" x14ac:dyDescent="0.25">
      <c r="A78" s="343"/>
      <c r="B78" s="94">
        <v>59</v>
      </c>
      <c r="C78" s="167"/>
      <c r="D78" s="164"/>
      <c r="E78" s="164"/>
      <c r="F78" s="11"/>
      <c r="G78" s="359" t="b">
        <f t="shared" si="4"/>
        <v>1</v>
      </c>
      <c r="H78" s="359" t="b">
        <f t="shared" si="5"/>
        <v>1</v>
      </c>
      <c r="I78" s="359" t="b">
        <f t="shared" si="1"/>
        <v>1</v>
      </c>
      <c r="J78" s="359" t="b">
        <f t="shared" si="0"/>
        <v>1</v>
      </c>
      <c r="K78" s="359">
        <f t="shared" si="2"/>
        <v>0</v>
      </c>
      <c r="L78" s="359">
        <f t="shared" si="3"/>
        <v>0</v>
      </c>
    </row>
    <row r="79" spans="1:12" ht="15.75" x14ac:dyDescent="0.25">
      <c r="A79" s="343"/>
      <c r="B79" s="94">
        <v>60</v>
      </c>
      <c r="C79" s="167"/>
      <c r="D79" s="164"/>
      <c r="E79" s="164"/>
      <c r="F79" s="11"/>
      <c r="G79" s="359" t="b">
        <f t="shared" si="4"/>
        <v>1</v>
      </c>
      <c r="H79" s="359" t="b">
        <f t="shared" si="5"/>
        <v>1</v>
      </c>
      <c r="I79" s="359" t="b">
        <f t="shared" si="1"/>
        <v>1</v>
      </c>
      <c r="J79" s="359" t="b">
        <f t="shared" si="0"/>
        <v>1</v>
      </c>
      <c r="K79" s="359">
        <f t="shared" si="2"/>
        <v>0</v>
      </c>
      <c r="L79" s="359">
        <f t="shared" si="3"/>
        <v>0</v>
      </c>
    </row>
    <row r="80" spans="1:12" ht="15.75" x14ac:dyDescent="0.25">
      <c r="A80" s="343"/>
      <c r="B80" s="94">
        <v>61</v>
      </c>
      <c r="C80" s="167"/>
      <c r="D80" s="164"/>
      <c r="E80" s="164"/>
      <c r="F80" s="11"/>
      <c r="G80" s="359" t="b">
        <f t="shared" si="4"/>
        <v>1</v>
      </c>
      <c r="H80" s="359" t="b">
        <f t="shared" si="5"/>
        <v>1</v>
      </c>
      <c r="I80" s="359" t="b">
        <f t="shared" si="1"/>
        <v>1</v>
      </c>
      <c r="J80" s="359" t="b">
        <f t="shared" si="0"/>
        <v>1</v>
      </c>
      <c r="K80" s="359">
        <f t="shared" si="2"/>
        <v>0</v>
      </c>
      <c r="L80" s="359">
        <f t="shared" si="3"/>
        <v>0</v>
      </c>
    </row>
    <row r="81" spans="1:12" ht="15.75" x14ac:dyDescent="0.25">
      <c r="A81" s="343"/>
      <c r="B81" s="94">
        <v>62</v>
      </c>
      <c r="C81" s="167"/>
      <c r="D81" s="164"/>
      <c r="E81" s="164"/>
      <c r="F81" s="11"/>
      <c r="G81" s="359" t="b">
        <f t="shared" si="4"/>
        <v>1</v>
      </c>
      <c r="H81" s="359" t="b">
        <f t="shared" si="5"/>
        <v>1</v>
      </c>
      <c r="I81" s="359" t="b">
        <f t="shared" si="1"/>
        <v>1</v>
      </c>
      <c r="J81" s="359" t="b">
        <f t="shared" si="0"/>
        <v>1</v>
      </c>
      <c r="K81" s="359">
        <f t="shared" si="2"/>
        <v>0</v>
      </c>
      <c r="L81" s="359">
        <f t="shared" si="3"/>
        <v>0</v>
      </c>
    </row>
    <row r="82" spans="1:12" ht="15.75" x14ac:dyDescent="0.25">
      <c r="A82" s="343"/>
      <c r="B82" s="94">
        <v>63</v>
      </c>
      <c r="C82" s="167"/>
      <c r="D82" s="164"/>
      <c r="E82" s="164"/>
      <c r="F82" s="11"/>
      <c r="G82" s="359" t="b">
        <f t="shared" si="4"/>
        <v>1</v>
      </c>
      <c r="H82" s="359" t="b">
        <f t="shared" si="5"/>
        <v>1</v>
      </c>
      <c r="I82" s="359" t="b">
        <f t="shared" si="1"/>
        <v>1</v>
      </c>
      <c r="J82" s="359" t="b">
        <f t="shared" si="0"/>
        <v>1</v>
      </c>
      <c r="K82" s="359">
        <f t="shared" si="2"/>
        <v>0</v>
      </c>
      <c r="L82" s="359">
        <f t="shared" si="3"/>
        <v>0</v>
      </c>
    </row>
    <row r="83" spans="1:12" ht="15.75" x14ac:dyDescent="0.25">
      <c r="A83" s="343"/>
      <c r="B83" s="94">
        <v>64</v>
      </c>
      <c r="C83" s="167"/>
      <c r="D83" s="164"/>
      <c r="E83" s="164"/>
      <c r="F83" s="11"/>
      <c r="G83" s="359" t="b">
        <f t="shared" si="4"/>
        <v>1</v>
      </c>
      <c r="H83" s="359" t="b">
        <f t="shared" si="5"/>
        <v>1</v>
      </c>
      <c r="I83" s="359" t="b">
        <f t="shared" si="1"/>
        <v>1</v>
      </c>
      <c r="J83" s="359" t="b">
        <f t="shared" si="0"/>
        <v>1</v>
      </c>
      <c r="K83" s="359">
        <f t="shared" si="2"/>
        <v>0</v>
      </c>
      <c r="L83" s="359">
        <f t="shared" si="3"/>
        <v>0</v>
      </c>
    </row>
    <row r="84" spans="1:12" ht="15.75" x14ac:dyDescent="0.25">
      <c r="A84" s="343"/>
      <c r="B84" s="94">
        <v>65</v>
      </c>
      <c r="C84" s="167"/>
      <c r="D84" s="164"/>
      <c r="E84" s="164"/>
      <c r="F84" s="11"/>
      <c r="G84" s="359" t="b">
        <f t="shared" si="4"/>
        <v>1</v>
      </c>
      <c r="H84" s="359" t="b">
        <f t="shared" si="5"/>
        <v>1</v>
      </c>
      <c r="I84" s="359" t="b">
        <f t="shared" si="1"/>
        <v>1</v>
      </c>
      <c r="J84" s="359" t="b">
        <f t="shared" ref="J84:J147" si="6">IF(C84="",TRUE,(IF(ISNUMBER(MATCH(C84,countries,0)),TRUE,FALSE)))</f>
        <v>1</v>
      </c>
      <c r="K84" s="359">
        <f t="shared" si="2"/>
        <v>0</v>
      </c>
      <c r="L84" s="359">
        <f t="shared" si="3"/>
        <v>0</v>
      </c>
    </row>
    <row r="85" spans="1:12" ht="15.75" x14ac:dyDescent="0.25">
      <c r="A85" s="343"/>
      <c r="B85" s="94">
        <v>66</v>
      </c>
      <c r="C85" s="167"/>
      <c r="D85" s="164"/>
      <c r="E85" s="164"/>
      <c r="F85" s="11"/>
      <c r="G85" s="359" t="b">
        <f t="shared" si="4"/>
        <v>1</v>
      </c>
      <c r="H85" s="359" t="b">
        <f t="shared" si="5"/>
        <v>1</v>
      </c>
      <c r="I85" s="359" t="b">
        <f t="shared" ref="I85:I148" si="7">IF(AND(C85&lt;&gt;"N/A",ISBLANK(C85)=FALSE,D85=0,E85=0),FALSE,TRUE)</f>
        <v>1</v>
      </c>
      <c r="J85" s="359" t="b">
        <f t="shared" si="6"/>
        <v>1</v>
      </c>
      <c r="K85" s="359">
        <f t="shared" ref="K85:K148" si="8">IF(OR(C85="Austria,AT",C85="Belgium,BE",C85="Bulgaria,BG",C85="Croatia,HR",C85="Cyprus,CY",C85="Czech Republic,CZ",C85="Denmark,DK",C85="Estonia,EE",C85="Finland,FI",C85="France,FR",C85="Germany,DE",C85="Greece,GR",C85="Hungary,HU",C85="Ireland,IE",C85="Italy,IT",C85="Latvia,LV",C85="Lithuania,LT",C85="Luxembourg,LU",C85="Malta,MT",C85="Netherlands,NL",C85="Poland,PL",C85="Portugal,PT",C85="Romania,RO",C85="Slovakia,SK",C85="Slovenia,SI",C85="Spain,ES",C85="Sweden,SE",C85="United Kingdom,GB",C85="Iceland,IS",C85="Liechtenstein,LI",C85="Norway,NO"),D85,0)</f>
        <v>0</v>
      </c>
      <c r="L85" s="359">
        <f t="shared" ref="L85:L148" si="9">IF(OR(C85="Austria,AT",C85="Belgium,BE",C85="Bulgaria,BG",C85="Croatia,HR",C85="Cyprus,CY",C85="Czech Republic,CZ",C85="Denmark,DK",C85="Estonia,EE",C85="Finland,FI",C85="France,FR",C85="Germany,DE",C85="Greece,GR",C85="Hungary,HU",C85="Ireland,IE",C85="Italy,IT",C85="Latvia,LV",C85="Lithuania,LT",C85="Luxembourg,LU",C85="Malta,MT",C85="Netherlands,NL",C85="Poland,PL",C85="Portugal,PT",C85="Romania,RO",C85="Slovakia,SK",C85="Slovenia,SI",C85="Spain,ES",C85="Sweden,SE",C85="United Kingdom,GB",C85="Iceland,IS",C85="Liechtenstein,LI",C85="Norway,NO"),E85,0)</f>
        <v>0</v>
      </c>
    </row>
    <row r="86" spans="1:12" ht="15.75" x14ac:dyDescent="0.25">
      <c r="A86" s="343"/>
      <c r="B86" s="94">
        <v>67</v>
      </c>
      <c r="C86" s="167"/>
      <c r="D86" s="164"/>
      <c r="E86" s="164"/>
      <c r="F86" s="11"/>
      <c r="G86" s="359" t="b">
        <f t="shared" ref="G86:G149" si="10">IF(ISBLANK(C86),TRUE,IF(OR(ISBLANK(D86),ISBLANK(E86)),FALSE,TRUE))</f>
        <v>1</v>
      </c>
      <c r="H86" s="359" t="b">
        <f t="shared" ref="H86:H149" si="11">IF(OR(AND(C86="N/A",D86=0,E86=0),AND(ISBLANK(C86),ISBLANK(D86),ISBLANK(E86)),AND(C86&lt;&gt;"N/A",ISBLANK(C86)=FALSE,ISBLANK(D86)=FALSE,ISBLANK(E86)=FALSE)),TRUE,FALSE)</f>
        <v>1</v>
      </c>
      <c r="I86" s="359" t="b">
        <f t="shared" si="7"/>
        <v>1</v>
      </c>
      <c r="J86" s="359" t="b">
        <f t="shared" si="6"/>
        <v>1</v>
      </c>
      <c r="K86" s="359">
        <f t="shared" si="8"/>
        <v>0</v>
      </c>
      <c r="L86" s="359">
        <f t="shared" si="9"/>
        <v>0</v>
      </c>
    </row>
    <row r="87" spans="1:12" ht="15.75" x14ac:dyDescent="0.25">
      <c r="A87" s="343"/>
      <c r="B87" s="94">
        <v>68</v>
      </c>
      <c r="C87" s="167"/>
      <c r="D87" s="164"/>
      <c r="E87" s="164"/>
      <c r="F87" s="11"/>
      <c r="G87" s="359" t="b">
        <f t="shared" si="10"/>
        <v>1</v>
      </c>
      <c r="H87" s="359" t="b">
        <f t="shared" si="11"/>
        <v>1</v>
      </c>
      <c r="I87" s="359" t="b">
        <f t="shared" si="7"/>
        <v>1</v>
      </c>
      <c r="J87" s="359" t="b">
        <f t="shared" si="6"/>
        <v>1</v>
      </c>
      <c r="K87" s="359">
        <f t="shared" si="8"/>
        <v>0</v>
      </c>
      <c r="L87" s="359">
        <f t="shared" si="9"/>
        <v>0</v>
      </c>
    </row>
    <row r="88" spans="1:12" ht="15.75" x14ac:dyDescent="0.25">
      <c r="A88" s="343"/>
      <c r="B88" s="94">
        <v>69</v>
      </c>
      <c r="C88" s="167"/>
      <c r="D88" s="164"/>
      <c r="E88" s="164"/>
      <c r="F88" s="11"/>
      <c r="G88" s="359" t="b">
        <f t="shared" si="10"/>
        <v>1</v>
      </c>
      <c r="H88" s="359" t="b">
        <f t="shared" si="11"/>
        <v>1</v>
      </c>
      <c r="I88" s="359" t="b">
        <f t="shared" si="7"/>
        <v>1</v>
      </c>
      <c r="J88" s="359" t="b">
        <f t="shared" si="6"/>
        <v>1</v>
      </c>
      <c r="K88" s="359">
        <f t="shared" si="8"/>
        <v>0</v>
      </c>
      <c r="L88" s="359">
        <f t="shared" si="9"/>
        <v>0</v>
      </c>
    </row>
    <row r="89" spans="1:12" ht="15.75" x14ac:dyDescent="0.25">
      <c r="A89" s="343"/>
      <c r="B89" s="94">
        <v>70</v>
      </c>
      <c r="C89" s="167"/>
      <c r="D89" s="164"/>
      <c r="E89" s="164"/>
      <c r="F89" s="11"/>
      <c r="G89" s="359" t="b">
        <f t="shared" si="10"/>
        <v>1</v>
      </c>
      <c r="H89" s="359" t="b">
        <f t="shared" si="11"/>
        <v>1</v>
      </c>
      <c r="I89" s="359" t="b">
        <f t="shared" si="7"/>
        <v>1</v>
      </c>
      <c r="J89" s="359" t="b">
        <f t="shared" si="6"/>
        <v>1</v>
      </c>
      <c r="K89" s="359">
        <f t="shared" si="8"/>
        <v>0</v>
      </c>
      <c r="L89" s="359">
        <f t="shared" si="9"/>
        <v>0</v>
      </c>
    </row>
    <row r="90" spans="1:12" ht="15.75" x14ac:dyDescent="0.25">
      <c r="A90" s="343"/>
      <c r="B90" s="94">
        <v>71</v>
      </c>
      <c r="C90" s="167"/>
      <c r="D90" s="164"/>
      <c r="E90" s="164"/>
      <c r="F90" s="11"/>
      <c r="G90" s="359" t="b">
        <f t="shared" si="10"/>
        <v>1</v>
      </c>
      <c r="H90" s="359" t="b">
        <f t="shared" si="11"/>
        <v>1</v>
      </c>
      <c r="I90" s="359" t="b">
        <f t="shared" si="7"/>
        <v>1</v>
      </c>
      <c r="J90" s="359" t="b">
        <f t="shared" si="6"/>
        <v>1</v>
      </c>
      <c r="K90" s="359">
        <f t="shared" si="8"/>
        <v>0</v>
      </c>
      <c r="L90" s="359">
        <f t="shared" si="9"/>
        <v>0</v>
      </c>
    </row>
    <row r="91" spans="1:12" ht="15.75" x14ac:dyDescent="0.25">
      <c r="A91" s="343"/>
      <c r="B91" s="94">
        <v>72</v>
      </c>
      <c r="C91" s="167"/>
      <c r="D91" s="164"/>
      <c r="E91" s="164"/>
      <c r="F91" s="11"/>
      <c r="G91" s="359" t="b">
        <f t="shared" si="10"/>
        <v>1</v>
      </c>
      <c r="H91" s="359" t="b">
        <f t="shared" si="11"/>
        <v>1</v>
      </c>
      <c r="I91" s="359" t="b">
        <f t="shared" si="7"/>
        <v>1</v>
      </c>
      <c r="J91" s="359" t="b">
        <f t="shared" si="6"/>
        <v>1</v>
      </c>
      <c r="K91" s="359">
        <f t="shared" si="8"/>
        <v>0</v>
      </c>
      <c r="L91" s="359">
        <f t="shared" si="9"/>
        <v>0</v>
      </c>
    </row>
    <row r="92" spans="1:12" ht="15.75" x14ac:dyDescent="0.25">
      <c r="A92" s="343"/>
      <c r="B92" s="94">
        <v>73</v>
      </c>
      <c r="C92" s="167"/>
      <c r="D92" s="164"/>
      <c r="E92" s="164"/>
      <c r="F92" s="11"/>
      <c r="G92" s="359" t="b">
        <f t="shared" si="10"/>
        <v>1</v>
      </c>
      <c r="H92" s="359" t="b">
        <f t="shared" si="11"/>
        <v>1</v>
      </c>
      <c r="I92" s="359" t="b">
        <f t="shared" si="7"/>
        <v>1</v>
      </c>
      <c r="J92" s="359" t="b">
        <f t="shared" si="6"/>
        <v>1</v>
      </c>
      <c r="K92" s="359">
        <f t="shared" si="8"/>
        <v>0</v>
      </c>
      <c r="L92" s="359">
        <f t="shared" si="9"/>
        <v>0</v>
      </c>
    </row>
    <row r="93" spans="1:12" ht="15.75" x14ac:dyDescent="0.25">
      <c r="A93" s="343"/>
      <c r="B93" s="94">
        <v>74</v>
      </c>
      <c r="C93" s="167"/>
      <c r="D93" s="164"/>
      <c r="E93" s="164"/>
      <c r="F93" s="11"/>
      <c r="G93" s="359" t="b">
        <f t="shared" si="10"/>
        <v>1</v>
      </c>
      <c r="H93" s="359" t="b">
        <f t="shared" si="11"/>
        <v>1</v>
      </c>
      <c r="I93" s="359" t="b">
        <f t="shared" si="7"/>
        <v>1</v>
      </c>
      <c r="J93" s="359" t="b">
        <f t="shared" si="6"/>
        <v>1</v>
      </c>
      <c r="K93" s="359">
        <f t="shared" si="8"/>
        <v>0</v>
      </c>
      <c r="L93" s="359">
        <f t="shared" si="9"/>
        <v>0</v>
      </c>
    </row>
    <row r="94" spans="1:12" ht="15.75" x14ac:dyDescent="0.25">
      <c r="A94" s="343"/>
      <c r="B94" s="94">
        <v>75</v>
      </c>
      <c r="C94" s="167"/>
      <c r="D94" s="164"/>
      <c r="E94" s="164"/>
      <c r="F94" s="11"/>
      <c r="G94" s="359" t="b">
        <f t="shared" si="10"/>
        <v>1</v>
      </c>
      <c r="H94" s="359" t="b">
        <f t="shared" si="11"/>
        <v>1</v>
      </c>
      <c r="I94" s="359" t="b">
        <f t="shared" si="7"/>
        <v>1</v>
      </c>
      <c r="J94" s="359" t="b">
        <f t="shared" si="6"/>
        <v>1</v>
      </c>
      <c r="K94" s="359">
        <f t="shared" si="8"/>
        <v>0</v>
      </c>
      <c r="L94" s="359">
        <f t="shared" si="9"/>
        <v>0</v>
      </c>
    </row>
    <row r="95" spans="1:12" ht="15.75" x14ac:dyDescent="0.25">
      <c r="A95" s="343"/>
      <c r="B95" s="94">
        <v>76</v>
      </c>
      <c r="C95" s="167"/>
      <c r="D95" s="164"/>
      <c r="E95" s="164"/>
      <c r="F95" s="11"/>
      <c r="G95" s="359" t="b">
        <f t="shared" si="10"/>
        <v>1</v>
      </c>
      <c r="H95" s="359" t="b">
        <f t="shared" si="11"/>
        <v>1</v>
      </c>
      <c r="I95" s="359" t="b">
        <f t="shared" si="7"/>
        <v>1</v>
      </c>
      <c r="J95" s="359" t="b">
        <f t="shared" si="6"/>
        <v>1</v>
      </c>
      <c r="K95" s="359">
        <f t="shared" si="8"/>
        <v>0</v>
      </c>
      <c r="L95" s="359">
        <f t="shared" si="9"/>
        <v>0</v>
      </c>
    </row>
    <row r="96" spans="1:12" ht="15.75" x14ac:dyDescent="0.25">
      <c r="A96" s="343"/>
      <c r="B96" s="94">
        <v>77</v>
      </c>
      <c r="C96" s="167"/>
      <c r="D96" s="164"/>
      <c r="E96" s="164"/>
      <c r="F96" s="11"/>
      <c r="G96" s="359" t="b">
        <f t="shared" si="10"/>
        <v>1</v>
      </c>
      <c r="H96" s="359" t="b">
        <f t="shared" si="11"/>
        <v>1</v>
      </c>
      <c r="I96" s="359" t="b">
        <f t="shared" si="7"/>
        <v>1</v>
      </c>
      <c r="J96" s="359" t="b">
        <f t="shared" si="6"/>
        <v>1</v>
      </c>
      <c r="K96" s="359">
        <f t="shared" si="8"/>
        <v>0</v>
      </c>
      <c r="L96" s="359">
        <f t="shared" si="9"/>
        <v>0</v>
      </c>
    </row>
    <row r="97" spans="1:12" ht="15.75" x14ac:dyDescent="0.25">
      <c r="A97" s="343"/>
      <c r="B97" s="94">
        <v>78</v>
      </c>
      <c r="C97" s="167"/>
      <c r="D97" s="164"/>
      <c r="E97" s="164"/>
      <c r="F97" s="11"/>
      <c r="G97" s="359" t="b">
        <f t="shared" si="10"/>
        <v>1</v>
      </c>
      <c r="H97" s="359" t="b">
        <f t="shared" si="11"/>
        <v>1</v>
      </c>
      <c r="I97" s="359" t="b">
        <f t="shared" si="7"/>
        <v>1</v>
      </c>
      <c r="J97" s="359" t="b">
        <f t="shared" si="6"/>
        <v>1</v>
      </c>
      <c r="K97" s="359">
        <f t="shared" si="8"/>
        <v>0</v>
      </c>
      <c r="L97" s="359">
        <f t="shared" si="9"/>
        <v>0</v>
      </c>
    </row>
    <row r="98" spans="1:12" ht="15.75" x14ac:dyDescent="0.25">
      <c r="A98" s="343"/>
      <c r="B98" s="94">
        <v>79</v>
      </c>
      <c r="C98" s="167"/>
      <c r="D98" s="164"/>
      <c r="E98" s="164"/>
      <c r="F98" s="11"/>
      <c r="G98" s="359" t="b">
        <f t="shared" si="10"/>
        <v>1</v>
      </c>
      <c r="H98" s="359" t="b">
        <f t="shared" si="11"/>
        <v>1</v>
      </c>
      <c r="I98" s="359" t="b">
        <f t="shared" si="7"/>
        <v>1</v>
      </c>
      <c r="J98" s="359" t="b">
        <f t="shared" si="6"/>
        <v>1</v>
      </c>
      <c r="K98" s="359">
        <f t="shared" si="8"/>
        <v>0</v>
      </c>
      <c r="L98" s="359">
        <f t="shared" si="9"/>
        <v>0</v>
      </c>
    </row>
    <row r="99" spans="1:12" ht="15.75" x14ac:dyDescent="0.25">
      <c r="A99" s="343"/>
      <c r="B99" s="94">
        <v>80</v>
      </c>
      <c r="C99" s="167"/>
      <c r="D99" s="164"/>
      <c r="E99" s="164"/>
      <c r="F99" s="11"/>
      <c r="G99" s="359" t="b">
        <f t="shared" si="10"/>
        <v>1</v>
      </c>
      <c r="H99" s="359" t="b">
        <f t="shared" si="11"/>
        <v>1</v>
      </c>
      <c r="I99" s="359" t="b">
        <f t="shared" si="7"/>
        <v>1</v>
      </c>
      <c r="J99" s="359" t="b">
        <f t="shared" si="6"/>
        <v>1</v>
      </c>
      <c r="K99" s="359">
        <f t="shared" si="8"/>
        <v>0</v>
      </c>
      <c r="L99" s="359">
        <f t="shared" si="9"/>
        <v>0</v>
      </c>
    </row>
    <row r="100" spans="1:12" ht="15.75" x14ac:dyDescent="0.25">
      <c r="A100" s="343"/>
      <c r="B100" s="94">
        <v>81</v>
      </c>
      <c r="C100" s="167"/>
      <c r="D100" s="164"/>
      <c r="E100" s="164"/>
      <c r="F100" s="11"/>
      <c r="G100" s="359" t="b">
        <f t="shared" si="10"/>
        <v>1</v>
      </c>
      <c r="H100" s="359" t="b">
        <f t="shared" si="11"/>
        <v>1</v>
      </c>
      <c r="I100" s="359" t="b">
        <f t="shared" si="7"/>
        <v>1</v>
      </c>
      <c r="J100" s="359" t="b">
        <f t="shared" si="6"/>
        <v>1</v>
      </c>
      <c r="K100" s="359">
        <f t="shared" si="8"/>
        <v>0</v>
      </c>
      <c r="L100" s="359">
        <f t="shared" si="9"/>
        <v>0</v>
      </c>
    </row>
    <row r="101" spans="1:12" ht="15.75" x14ac:dyDescent="0.25">
      <c r="A101" s="343"/>
      <c r="B101" s="94">
        <v>82</v>
      </c>
      <c r="C101" s="167"/>
      <c r="D101" s="164"/>
      <c r="E101" s="164"/>
      <c r="F101" s="11"/>
      <c r="G101" s="359" t="b">
        <f t="shared" si="10"/>
        <v>1</v>
      </c>
      <c r="H101" s="359" t="b">
        <f t="shared" si="11"/>
        <v>1</v>
      </c>
      <c r="I101" s="359" t="b">
        <f t="shared" si="7"/>
        <v>1</v>
      </c>
      <c r="J101" s="359" t="b">
        <f t="shared" si="6"/>
        <v>1</v>
      </c>
      <c r="K101" s="359">
        <f t="shared" si="8"/>
        <v>0</v>
      </c>
      <c r="L101" s="359">
        <f t="shared" si="9"/>
        <v>0</v>
      </c>
    </row>
    <row r="102" spans="1:12" ht="15.75" x14ac:dyDescent="0.25">
      <c r="A102" s="343"/>
      <c r="B102" s="94">
        <v>83</v>
      </c>
      <c r="C102" s="167"/>
      <c r="D102" s="164"/>
      <c r="E102" s="164"/>
      <c r="F102" s="11"/>
      <c r="G102" s="359" t="b">
        <f t="shared" si="10"/>
        <v>1</v>
      </c>
      <c r="H102" s="359" t="b">
        <f t="shared" si="11"/>
        <v>1</v>
      </c>
      <c r="I102" s="359" t="b">
        <f t="shared" si="7"/>
        <v>1</v>
      </c>
      <c r="J102" s="359" t="b">
        <f t="shared" si="6"/>
        <v>1</v>
      </c>
      <c r="K102" s="359">
        <f t="shared" si="8"/>
        <v>0</v>
      </c>
      <c r="L102" s="359">
        <f t="shared" si="9"/>
        <v>0</v>
      </c>
    </row>
    <row r="103" spans="1:12" ht="15.75" x14ac:dyDescent="0.25">
      <c r="A103" s="343"/>
      <c r="B103" s="94">
        <v>84</v>
      </c>
      <c r="C103" s="167"/>
      <c r="D103" s="164"/>
      <c r="E103" s="164"/>
      <c r="F103" s="11"/>
      <c r="G103" s="359" t="b">
        <f t="shared" si="10"/>
        <v>1</v>
      </c>
      <c r="H103" s="359" t="b">
        <f t="shared" si="11"/>
        <v>1</v>
      </c>
      <c r="I103" s="359" t="b">
        <f t="shared" si="7"/>
        <v>1</v>
      </c>
      <c r="J103" s="359" t="b">
        <f t="shared" si="6"/>
        <v>1</v>
      </c>
      <c r="K103" s="359">
        <f t="shared" si="8"/>
        <v>0</v>
      </c>
      <c r="L103" s="359">
        <f t="shared" si="9"/>
        <v>0</v>
      </c>
    </row>
    <row r="104" spans="1:12" ht="15.75" x14ac:dyDescent="0.25">
      <c r="A104" s="343"/>
      <c r="B104" s="94">
        <v>85</v>
      </c>
      <c r="C104" s="167"/>
      <c r="D104" s="164"/>
      <c r="E104" s="164"/>
      <c r="F104" s="11"/>
      <c r="G104" s="359" t="b">
        <f t="shared" si="10"/>
        <v>1</v>
      </c>
      <c r="H104" s="359" t="b">
        <f t="shared" si="11"/>
        <v>1</v>
      </c>
      <c r="I104" s="359" t="b">
        <f t="shared" si="7"/>
        <v>1</v>
      </c>
      <c r="J104" s="359" t="b">
        <f t="shared" si="6"/>
        <v>1</v>
      </c>
      <c r="K104" s="359">
        <f t="shared" si="8"/>
        <v>0</v>
      </c>
      <c r="L104" s="359">
        <f t="shared" si="9"/>
        <v>0</v>
      </c>
    </row>
    <row r="105" spans="1:12" ht="15.75" x14ac:dyDescent="0.25">
      <c r="A105" s="343"/>
      <c r="B105" s="94">
        <v>86</v>
      </c>
      <c r="C105" s="167"/>
      <c r="D105" s="164"/>
      <c r="E105" s="164"/>
      <c r="F105" s="11"/>
      <c r="G105" s="359" t="b">
        <f t="shared" si="10"/>
        <v>1</v>
      </c>
      <c r="H105" s="359" t="b">
        <f t="shared" si="11"/>
        <v>1</v>
      </c>
      <c r="I105" s="359" t="b">
        <f t="shared" si="7"/>
        <v>1</v>
      </c>
      <c r="J105" s="359" t="b">
        <f t="shared" si="6"/>
        <v>1</v>
      </c>
      <c r="K105" s="359">
        <f t="shared" si="8"/>
        <v>0</v>
      </c>
      <c r="L105" s="359">
        <f t="shared" si="9"/>
        <v>0</v>
      </c>
    </row>
    <row r="106" spans="1:12" ht="15.75" x14ac:dyDescent="0.25">
      <c r="A106" s="343"/>
      <c r="B106" s="94">
        <v>87</v>
      </c>
      <c r="C106" s="167"/>
      <c r="D106" s="164"/>
      <c r="E106" s="164"/>
      <c r="F106" s="11"/>
      <c r="G106" s="359" t="b">
        <f t="shared" si="10"/>
        <v>1</v>
      </c>
      <c r="H106" s="359" t="b">
        <f t="shared" si="11"/>
        <v>1</v>
      </c>
      <c r="I106" s="359" t="b">
        <f t="shared" si="7"/>
        <v>1</v>
      </c>
      <c r="J106" s="359" t="b">
        <f t="shared" si="6"/>
        <v>1</v>
      </c>
      <c r="K106" s="359">
        <f t="shared" si="8"/>
        <v>0</v>
      </c>
      <c r="L106" s="359">
        <f t="shared" si="9"/>
        <v>0</v>
      </c>
    </row>
    <row r="107" spans="1:12" ht="15.75" x14ac:dyDescent="0.25">
      <c r="A107" s="343"/>
      <c r="B107" s="94">
        <v>88</v>
      </c>
      <c r="C107" s="167"/>
      <c r="D107" s="164"/>
      <c r="E107" s="164"/>
      <c r="F107" s="11"/>
      <c r="G107" s="359" t="b">
        <f t="shared" si="10"/>
        <v>1</v>
      </c>
      <c r="H107" s="359" t="b">
        <f t="shared" si="11"/>
        <v>1</v>
      </c>
      <c r="I107" s="359" t="b">
        <f t="shared" si="7"/>
        <v>1</v>
      </c>
      <c r="J107" s="359" t="b">
        <f t="shared" si="6"/>
        <v>1</v>
      </c>
      <c r="K107" s="359">
        <f t="shared" si="8"/>
        <v>0</v>
      </c>
      <c r="L107" s="359">
        <f t="shared" si="9"/>
        <v>0</v>
      </c>
    </row>
    <row r="108" spans="1:12" ht="15.75" x14ac:dyDescent="0.25">
      <c r="A108" s="343"/>
      <c r="B108" s="94">
        <v>89</v>
      </c>
      <c r="C108" s="167"/>
      <c r="D108" s="164"/>
      <c r="E108" s="164"/>
      <c r="F108" s="11"/>
      <c r="G108" s="359" t="b">
        <f t="shared" si="10"/>
        <v>1</v>
      </c>
      <c r="H108" s="359" t="b">
        <f t="shared" si="11"/>
        <v>1</v>
      </c>
      <c r="I108" s="359" t="b">
        <f t="shared" si="7"/>
        <v>1</v>
      </c>
      <c r="J108" s="359" t="b">
        <f t="shared" si="6"/>
        <v>1</v>
      </c>
      <c r="K108" s="359">
        <f t="shared" si="8"/>
        <v>0</v>
      </c>
      <c r="L108" s="359">
        <f t="shared" si="9"/>
        <v>0</v>
      </c>
    </row>
    <row r="109" spans="1:12" ht="15.75" x14ac:dyDescent="0.25">
      <c r="A109" s="343"/>
      <c r="B109" s="94">
        <v>90</v>
      </c>
      <c r="C109" s="167"/>
      <c r="D109" s="164"/>
      <c r="E109" s="164"/>
      <c r="F109" s="11"/>
      <c r="G109" s="359" t="b">
        <f t="shared" si="10"/>
        <v>1</v>
      </c>
      <c r="H109" s="359" t="b">
        <f t="shared" si="11"/>
        <v>1</v>
      </c>
      <c r="I109" s="359" t="b">
        <f t="shared" si="7"/>
        <v>1</v>
      </c>
      <c r="J109" s="359" t="b">
        <f t="shared" si="6"/>
        <v>1</v>
      </c>
      <c r="K109" s="359">
        <f t="shared" si="8"/>
        <v>0</v>
      </c>
      <c r="L109" s="359">
        <f t="shared" si="9"/>
        <v>0</v>
      </c>
    </row>
    <row r="110" spans="1:12" ht="15.75" x14ac:dyDescent="0.25">
      <c r="A110" s="343"/>
      <c r="B110" s="94">
        <v>91</v>
      </c>
      <c r="C110" s="167"/>
      <c r="D110" s="164"/>
      <c r="E110" s="164"/>
      <c r="F110" s="11"/>
      <c r="G110" s="359" t="b">
        <f t="shared" si="10"/>
        <v>1</v>
      </c>
      <c r="H110" s="359" t="b">
        <f t="shared" si="11"/>
        <v>1</v>
      </c>
      <c r="I110" s="359" t="b">
        <f t="shared" si="7"/>
        <v>1</v>
      </c>
      <c r="J110" s="359" t="b">
        <f t="shared" si="6"/>
        <v>1</v>
      </c>
      <c r="K110" s="359">
        <f t="shared" si="8"/>
        <v>0</v>
      </c>
      <c r="L110" s="359">
        <f t="shared" si="9"/>
        <v>0</v>
      </c>
    </row>
    <row r="111" spans="1:12" ht="15.75" x14ac:dyDescent="0.25">
      <c r="A111" s="343"/>
      <c r="B111" s="94">
        <v>92</v>
      </c>
      <c r="C111" s="167"/>
      <c r="D111" s="164"/>
      <c r="E111" s="164"/>
      <c r="F111" s="11"/>
      <c r="G111" s="359" t="b">
        <f t="shared" si="10"/>
        <v>1</v>
      </c>
      <c r="H111" s="359" t="b">
        <f t="shared" si="11"/>
        <v>1</v>
      </c>
      <c r="I111" s="359" t="b">
        <f t="shared" si="7"/>
        <v>1</v>
      </c>
      <c r="J111" s="359" t="b">
        <f t="shared" si="6"/>
        <v>1</v>
      </c>
      <c r="K111" s="359">
        <f t="shared" si="8"/>
        <v>0</v>
      </c>
      <c r="L111" s="359">
        <f t="shared" si="9"/>
        <v>0</v>
      </c>
    </row>
    <row r="112" spans="1:12" ht="15.75" x14ac:dyDescent="0.25">
      <c r="A112" s="343"/>
      <c r="B112" s="94">
        <v>93</v>
      </c>
      <c r="C112" s="167"/>
      <c r="D112" s="164"/>
      <c r="E112" s="164"/>
      <c r="F112" s="11"/>
      <c r="G112" s="359" t="b">
        <f t="shared" si="10"/>
        <v>1</v>
      </c>
      <c r="H112" s="359" t="b">
        <f t="shared" si="11"/>
        <v>1</v>
      </c>
      <c r="I112" s="359" t="b">
        <f t="shared" si="7"/>
        <v>1</v>
      </c>
      <c r="J112" s="359" t="b">
        <f t="shared" si="6"/>
        <v>1</v>
      </c>
      <c r="K112" s="359">
        <f t="shared" si="8"/>
        <v>0</v>
      </c>
      <c r="L112" s="359">
        <f t="shared" si="9"/>
        <v>0</v>
      </c>
    </row>
    <row r="113" spans="1:12" ht="15.75" x14ac:dyDescent="0.25">
      <c r="A113" s="343"/>
      <c r="B113" s="94">
        <v>94</v>
      </c>
      <c r="C113" s="167"/>
      <c r="D113" s="164"/>
      <c r="E113" s="164"/>
      <c r="F113" s="11"/>
      <c r="G113" s="359" t="b">
        <f t="shared" si="10"/>
        <v>1</v>
      </c>
      <c r="H113" s="359" t="b">
        <f t="shared" si="11"/>
        <v>1</v>
      </c>
      <c r="I113" s="359" t="b">
        <f t="shared" si="7"/>
        <v>1</v>
      </c>
      <c r="J113" s="359" t="b">
        <f t="shared" si="6"/>
        <v>1</v>
      </c>
      <c r="K113" s="359">
        <f t="shared" si="8"/>
        <v>0</v>
      </c>
      <c r="L113" s="359">
        <f t="shared" si="9"/>
        <v>0</v>
      </c>
    </row>
    <row r="114" spans="1:12" ht="15.75" x14ac:dyDescent="0.25">
      <c r="A114" s="343"/>
      <c r="B114" s="94">
        <v>95</v>
      </c>
      <c r="C114" s="167"/>
      <c r="D114" s="164"/>
      <c r="E114" s="164"/>
      <c r="F114" s="11"/>
      <c r="G114" s="359" t="b">
        <f t="shared" si="10"/>
        <v>1</v>
      </c>
      <c r="H114" s="359" t="b">
        <f t="shared" si="11"/>
        <v>1</v>
      </c>
      <c r="I114" s="359" t="b">
        <f t="shared" si="7"/>
        <v>1</v>
      </c>
      <c r="J114" s="359" t="b">
        <f t="shared" si="6"/>
        <v>1</v>
      </c>
      <c r="K114" s="359">
        <f t="shared" si="8"/>
        <v>0</v>
      </c>
      <c r="L114" s="359">
        <f t="shared" si="9"/>
        <v>0</v>
      </c>
    </row>
    <row r="115" spans="1:12" ht="15.75" x14ac:dyDescent="0.25">
      <c r="A115" s="343"/>
      <c r="B115" s="94">
        <v>96</v>
      </c>
      <c r="C115" s="167"/>
      <c r="D115" s="164"/>
      <c r="E115" s="164"/>
      <c r="F115" s="11"/>
      <c r="G115" s="359" t="b">
        <f t="shared" si="10"/>
        <v>1</v>
      </c>
      <c r="H115" s="359" t="b">
        <f t="shared" si="11"/>
        <v>1</v>
      </c>
      <c r="I115" s="359" t="b">
        <f t="shared" si="7"/>
        <v>1</v>
      </c>
      <c r="J115" s="359" t="b">
        <f t="shared" si="6"/>
        <v>1</v>
      </c>
      <c r="K115" s="359">
        <f t="shared" si="8"/>
        <v>0</v>
      </c>
      <c r="L115" s="359">
        <f t="shared" si="9"/>
        <v>0</v>
      </c>
    </row>
    <row r="116" spans="1:12" ht="15.75" x14ac:dyDescent="0.25">
      <c r="A116" s="343"/>
      <c r="B116" s="94">
        <v>97</v>
      </c>
      <c r="C116" s="167"/>
      <c r="D116" s="164"/>
      <c r="E116" s="164"/>
      <c r="F116" s="11"/>
      <c r="G116" s="359" t="b">
        <f t="shared" si="10"/>
        <v>1</v>
      </c>
      <c r="H116" s="359" t="b">
        <f t="shared" si="11"/>
        <v>1</v>
      </c>
      <c r="I116" s="359" t="b">
        <f t="shared" si="7"/>
        <v>1</v>
      </c>
      <c r="J116" s="359" t="b">
        <f t="shared" si="6"/>
        <v>1</v>
      </c>
      <c r="K116" s="359">
        <f t="shared" si="8"/>
        <v>0</v>
      </c>
      <c r="L116" s="359">
        <f t="shared" si="9"/>
        <v>0</v>
      </c>
    </row>
    <row r="117" spans="1:12" ht="15.75" x14ac:dyDescent="0.25">
      <c r="A117" s="343"/>
      <c r="B117" s="94">
        <v>98</v>
      </c>
      <c r="C117" s="167"/>
      <c r="D117" s="164"/>
      <c r="E117" s="164"/>
      <c r="F117" s="11"/>
      <c r="G117" s="359" t="b">
        <f t="shared" si="10"/>
        <v>1</v>
      </c>
      <c r="H117" s="359" t="b">
        <f t="shared" si="11"/>
        <v>1</v>
      </c>
      <c r="I117" s="359" t="b">
        <f t="shared" si="7"/>
        <v>1</v>
      </c>
      <c r="J117" s="359" t="b">
        <f t="shared" si="6"/>
        <v>1</v>
      </c>
      <c r="K117" s="359">
        <f t="shared" si="8"/>
        <v>0</v>
      </c>
      <c r="L117" s="359">
        <f t="shared" si="9"/>
        <v>0</v>
      </c>
    </row>
    <row r="118" spans="1:12" ht="15.75" x14ac:dyDescent="0.25">
      <c r="A118" s="343"/>
      <c r="B118" s="94">
        <v>99</v>
      </c>
      <c r="C118" s="167"/>
      <c r="D118" s="164"/>
      <c r="E118" s="164"/>
      <c r="F118" s="11"/>
      <c r="G118" s="359" t="b">
        <f t="shared" si="10"/>
        <v>1</v>
      </c>
      <c r="H118" s="359" t="b">
        <f t="shared" si="11"/>
        <v>1</v>
      </c>
      <c r="I118" s="359" t="b">
        <f t="shared" si="7"/>
        <v>1</v>
      </c>
      <c r="J118" s="359" t="b">
        <f t="shared" si="6"/>
        <v>1</v>
      </c>
      <c r="K118" s="359">
        <f t="shared" si="8"/>
        <v>0</v>
      </c>
      <c r="L118" s="359">
        <f t="shared" si="9"/>
        <v>0</v>
      </c>
    </row>
    <row r="119" spans="1:12" ht="15.75" x14ac:dyDescent="0.25">
      <c r="A119" s="343"/>
      <c r="B119" s="94">
        <v>100</v>
      </c>
      <c r="C119" s="167"/>
      <c r="D119" s="164"/>
      <c r="E119" s="164"/>
      <c r="F119" s="11"/>
      <c r="G119" s="359" t="b">
        <f t="shared" si="10"/>
        <v>1</v>
      </c>
      <c r="H119" s="359" t="b">
        <f t="shared" si="11"/>
        <v>1</v>
      </c>
      <c r="I119" s="359" t="b">
        <f t="shared" si="7"/>
        <v>1</v>
      </c>
      <c r="J119" s="359" t="b">
        <f t="shared" si="6"/>
        <v>1</v>
      </c>
      <c r="K119" s="359">
        <f t="shared" si="8"/>
        <v>0</v>
      </c>
      <c r="L119" s="359">
        <f t="shared" si="9"/>
        <v>0</v>
      </c>
    </row>
    <row r="120" spans="1:12" ht="15.75" x14ac:dyDescent="0.25">
      <c r="A120" s="343"/>
      <c r="B120" s="94">
        <v>101</v>
      </c>
      <c r="C120" s="167"/>
      <c r="D120" s="164"/>
      <c r="E120" s="164"/>
      <c r="F120" s="11"/>
      <c r="G120" s="359" t="b">
        <f t="shared" si="10"/>
        <v>1</v>
      </c>
      <c r="H120" s="359" t="b">
        <f t="shared" si="11"/>
        <v>1</v>
      </c>
      <c r="I120" s="359" t="b">
        <f t="shared" si="7"/>
        <v>1</v>
      </c>
      <c r="J120" s="359" t="b">
        <f t="shared" si="6"/>
        <v>1</v>
      </c>
      <c r="K120" s="359">
        <f t="shared" si="8"/>
        <v>0</v>
      </c>
      <c r="L120" s="359">
        <f t="shared" si="9"/>
        <v>0</v>
      </c>
    </row>
    <row r="121" spans="1:12" ht="15.75" x14ac:dyDescent="0.25">
      <c r="A121" s="343"/>
      <c r="B121" s="94">
        <v>102</v>
      </c>
      <c r="C121" s="167"/>
      <c r="D121" s="164"/>
      <c r="E121" s="164"/>
      <c r="F121" s="11"/>
      <c r="G121" s="359" t="b">
        <f t="shared" si="10"/>
        <v>1</v>
      </c>
      <c r="H121" s="359" t="b">
        <f t="shared" si="11"/>
        <v>1</v>
      </c>
      <c r="I121" s="359" t="b">
        <f t="shared" si="7"/>
        <v>1</v>
      </c>
      <c r="J121" s="359" t="b">
        <f t="shared" si="6"/>
        <v>1</v>
      </c>
      <c r="K121" s="359">
        <f t="shared" si="8"/>
        <v>0</v>
      </c>
      <c r="L121" s="359">
        <f t="shared" si="9"/>
        <v>0</v>
      </c>
    </row>
    <row r="122" spans="1:12" ht="15.75" x14ac:dyDescent="0.25">
      <c r="A122" s="343"/>
      <c r="B122" s="94">
        <v>103</v>
      </c>
      <c r="C122" s="167"/>
      <c r="D122" s="164"/>
      <c r="E122" s="164"/>
      <c r="F122" s="11"/>
      <c r="G122" s="359" t="b">
        <f t="shared" si="10"/>
        <v>1</v>
      </c>
      <c r="H122" s="359" t="b">
        <f t="shared" si="11"/>
        <v>1</v>
      </c>
      <c r="I122" s="359" t="b">
        <f t="shared" si="7"/>
        <v>1</v>
      </c>
      <c r="J122" s="359" t="b">
        <f t="shared" si="6"/>
        <v>1</v>
      </c>
      <c r="K122" s="359">
        <f t="shared" si="8"/>
        <v>0</v>
      </c>
      <c r="L122" s="359">
        <f t="shared" si="9"/>
        <v>0</v>
      </c>
    </row>
    <row r="123" spans="1:12" ht="15.75" x14ac:dyDescent="0.25">
      <c r="A123" s="343"/>
      <c r="B123" s="94">
        <v>104</v>
      </c>
      <c r="C123" s="167"/>
      <c r="D123" s="164"/>
      <c r="E123" s="164"/>
      <c r="F123" s="11"/>
      <c r="G123" s="359" t="b">
        <f t="shared" si="10"/>
        <v>1</v>
      </c>
      <c r="H123" s="359" t="b">
        <f t="shared" si="11"/>
        <v>1</v>
      </c>
      <c r="I123" s="359" t="b">
        <f t="shared" si="7"/>
        <v>1</v>
      </c>
      <c r="J123" s="359" t="b">
        <f t="shared" si="6"/>
        <v>1</v>
      </c>
      <c r="K123" s="359">
        <f t="shared" si="8"/>
        <v>0</v>
      </c>
      <c r="L123" s="359">
        <f t="shared" si="9"/>
        <v>0</v>
      </c>
    </row>
    <row r="124" spans="1:12" ht="15.75" x14ac:dyDescent="0.25">
      <c r="A124" s="343"/>
      <c r="B124" s="94">
        <v>105</v>
      </c>
      <c r="C124" s="167"/>
      <c r="D124" s="164"/>
      <c r="E124" s="164"/>
      <c r="F124" s="11"/>
      <c r="G124" s="359" t="b">
        <f t="shared" si="10"/>
        <v>1</v>
      </c>
      <c r="H124" s="359" t="b">
        <f t="shared" si="11"/>
        <v>1</v>
      </c>
      <c r="I124" s="359" t="b">
        <f t="shared" si="7"/>
        <v>1</v>
      </c>
      <c r="J124" s="359" t="b">
        <f t="shared" si="6"/>
        <v>1</v>
      </c>
      <c r="K124" s="359">
        <f t="shared" si="8"/>
        <v>0</v>
      </c>
      <c r="L124" s="359">
        <f t="shared" si="9"/>
        <v>0</v>
      </c>
    </row>
    <row r="125" spans="1:12" ht="15.75" x14ac:dyDescent="0.25">
      <c r="A125" s="343"/>
      <c r="B125" s="94">
        <v>106</v>
      </c>
      <c r="C125" s="167"/>
      <c r="D125" s="164"/>
      <c r="E125" s="164"/>
      <c r="F125" s="11"/>
      <c r="G125" s="359" t="b">
        <f t="shared" si="10"/>
        <v>1</v>
      </c>
      <c r="H125" s="359" t="b">
        <f t="shared" si="11"/>
        <v>1</v>
      </c>
      <c r="I125" s="359" t="b">
        <f t="shared" si="7"/>
        <v>1</v>
      </c>
      <c r="J125" s="359" t="b">
        <f t="shared" si="6"/>
        <v>1</v>
      </c>
      <c r="K125" s="359">
        <f t="shared" si="8"/>
        <v>0</v>
      </c>
      <c r="L125" s="359">
        <f t="shared" si="9"/>
        <v>0</v>
      </c>
    </row>
    <row r="126" spans="1:12" ht="15.75" x14ac:dyDescent="0.25">
      <c r="A126" s="343"/>
      <c r="B126" s="94">
        <v>107</v>
      </c>
      <c r="C126" s="167"/>
      <c r="D126" s="164"/>
      <c r="E126" s="164"/>
      <c r="F126" s="11"/>
      <c r="G126" s="359" t="b">
        <f t="shared" si="10"/>
        <v>1</v>
      </c>
      <c r="H126" s="359" t="b">
        <f t="shared" si="11"/>
        <v>1</v>
      </c>
      <c r="I126" s="359" t="b">
        <f t="shared" si="7"/>
        <v>1</v>
      </c>
      <c r="J126" s="359" t="b">
        <f t="shared" si="6"/>
        <v>1</v>
      </c>
      <c r="K126" s="359">
        <f t="shared" si="8"/>
        <v>0</v>
      </c>
      <c r="L126" s="359">
        <f t="shared" si="9"/>
        <v>0</v>
      </c>
    </row>
    <row r="127" spans="1:12" ht="15.75" x14ac:dyDescent="0.25">
      <c r="A127" s="343"/>
      <c r="B127" s="94">
        <v>108</v>
      </c>
      <c r="C127" s="167"/>
      <c r="D127" s="164"/>
      <c r="E127" s="164"/>
      <c r="F127" s="11"/>
      <c r="G127" s="359" t="b">
        <f t="shared" si="10"/>
        <v>1</v>
      </c>
      <c r="H127" s="359" t="b">
        <f t="shared" si="11"/>
        <v>1</v>
      </c>
      <c r="I127" s="359" t="b">
        <f t="shared" si="7"/>
        <v>1</v>
      </c>
      <c r="J127" s="359" t="b">
        <f t="shared" si="6"/>
        <v>1</v>
      </c>
      <c r="K127" s="359">
        <f t="shared" si="8"/>
        <v>0</v>
      </c>
      <c r="L127" s="359">
        <f t="shared" si="9"/>
        <v>0</v>
      </c>
    </row>
    <row r="128" spans="1:12" ht="15.75" x14ac:dyDescent="0.25">
      <c r="A128" s="343"/>
      <c r="B128" s="94">
        <v>109</v>
      </c>
      <c r="C128" s="167"/>
      <c r="D128" s="164"/>
      <c r="E128" s="164"/>
      <c r="F128" s="11"/>
      <c r="G128" s="359" t="b">
        <f t="shared" si="10"/>
        <v>1</v>
      </c>
      <c r="H128" s="359" t="b">
        <f t="shared" si="11"/>
        <v>1</v>
      </c>
      <c r="I128" s="359" t="b">
        <f t="shared" si="7"/>
        <v>1</v>
      </c>
      <c r="J128" s="359" t="b">
        <f t="shared" si="6"/>
        <v>1</v>
      </c>
      <c r="K128" s="359">
        <f t="shared" si="8"/>
        <v>0</v>
      </c>
      <c r="L128" s="359">
        <f t="shared" si="9"/>
        <v>0</v>
      </c>
    </row>
    <row r="129" spans="1:12" ht="15.75" x14ac:dyDescent="0.25">
      <c r="A129" s="343"/>
      <c r="B129" s="94">
        <v>110</v>
      </c>
      <c r="C129" s="167"/>
      <c r="D129" s="164"/>
      <c r="E129" s="164"/>
      <c r="F129" s="11"/>
      <c r="G129" s="359" t="b">
        <f t="shared" si="10"/>
        <v>1</v>
      </c>
      <c r="H129" s="359" t="b">
        <f t="shared" si="11"/>
        <v>1</v>
      </c>
      <c r="I129" s="359" t="b">
        <f t="shared" si="7"/>
        <v>1</v>
      </c>
      <c r="J129" s="359" t="b">
        <f t="shared" si="6"/>
        <v>1</v>
      </c>
      <c r="K129" s="359">
        <f t="shared" si="8"/>
        <v>0</v>
      </c>
      <c r="L129" s="359">
        <f t="shared" si="9"/>
        <v>0</v>
      </c>
    </row>
    <row r="130" spans="1:12" ht="15.75" x14ac:dyDescent="0.25">
      <c r="A130" s="343"/>
      <c r="B130" s="94">
        <v>111</v>
      </c>
      <c r="C130" s="167"/>
      <c r="D130" s="164"/>
      <c r="E130" s="164"/>
      <c r="F130" s="11"/>
      <c r="G130" s="359" t="b">
        <f t="shared" si="10"/>
        <v>1</v>
      </c>
      <c r="H130" s="359" t="b">
        <f t="shared" si="11"/>
        <v>1</v>
      </c>
      <c r="I130" s="359" t="b">
        <f t="shared" si="7"/>
        <v>1</v>
      </c>
      <c r="J130" s="359" t="b">
        <f t="shared" si="6"/>
        <v>1</v>
      </c>
      <c r="K130" s="359">
        <f t="shared" si="8"/>
        <v>0</v>
      </c>
      <c r="L130" s="359">
        <f t="shared" si="9"/>
        <v>0</v>
      </c>
    </row>
    <row r="131" spans="1:12" ht="15.75" x14ac:dyDescent="0.25">
      <c r="A131" s="343"/>
      <c r="B131" s="94">
        <v>112</v>
      </c>
      <c r="C131" s="167"/>
      <c r="D131" s="164"/>
      <c r="E131" s="164"/>
      <c r="F131" s="11"/>
      <c r="G131" s="359" t="b">
        <f t="shared" si="10"/>
        <v>1</v>
      </c>
      <c r="H131" s="359" t="b">
        <f t="shared" si="11"/>
        <v>1</v>
      </c>
      <c r="I131" s="359" t="b">
        <f t="shared" si="7"/>
        <v>1</v>
      </c>
      <c r="J131" s="359" t="b">
        <f t="shared" si="6"/>
        <v>1</v>
      </c>
      <c r="K131" s="359">
        <f t="shared" si="8"/>
        <v>0</v>
      </c>
      <c r="L131" s="359">
        <f t="shared" si="9"/>
        <v>0</v>
      </c>
    </row>
    <row r="132" spans="1:12" ht="15.75" x14ac:dyDescent="0.25">
      <c r="A132" s="343"/>
      <c r="B132" s="94">
        <v>113</v>
      </c>
      <c r="C132" s="167"/>
      <c r="D132" s="164"/>
      <c r="E132" s="164"/>
      <c r="F132" s="11"/>
      <c r="G132" s="359" t="b">
        <f t="shared" si="10"/>
        <v>1</v>
      </c>
      <c r="H132" s="359" t="b">
        <f t="shared" si="11"/>
        <v>1</v>
      </c>
      <c r="I132" s="359" t="b">
        <f t="shared" si="7"/>
        <v>1</v>
      </c>
      <c r="J132" s="359" t="b">
        <f t="shared" si="6"/>
        <v>1</v>
      </c>
      <c r="K132" s="359">
        <f t="shared" si="8"/>
        <v>0</v>
      </c>
      <c r="L132" s="359">
        <f t="shared" si="9"/>
        <v>0</v>
      </c>
    </row>
    <row r="133" spans="1:12" ht="15.75" x14ac:dyDescent="0.25">
      <c r="A133" s="343"/>
      <c r="B133" s="94">
        <v>114</v>
      </c>
      <c r="C133" s="167"/>
      <c r="D133" s="164"/>
      <c r="E133" s="164"/>
      <c r="F133" s="11"/>
      <c r="G133" s="359" t="b">
        <f t="shared" si="10"/>
        <v>1</v>
      </c>
      <c r="H133" s="359" t="b">
        <f t="shared" si="11"/>
        <v>1</v>
      </c>
      <c r="I133" s="359" t="b">
        <f t="shared" si="7"/>
        <v>1</v>
      </c>
      <c r="J133" s="359" t="b">
        <f t="shared" si="6"/>
        <v>1</v>
      </c>
      <c r="K133" s="359">
        <f t="shared" si="8"/>
        <v>0</v>
      </c>
      <c r="L133" s="359">
        <f t="shared" si="9"/>
        <v>0</v>
      </c>
    </row>
    <row r="134" spans="1:12" ht="15.75" x14ac:dyDescent="0.25">
      <c r="A134" s="343"/>
      <c r="B134" s="94">
        <v>115</v>
      </c>
      <c r="C134" s="167"/>
      <c r="D134" s="164"/>
      <c r="E134" s="164"/>
      <c r="F134" s="11"/>
      <c r="G134" s="359" t="b">
        <f t="shared" si="10"/>
        <v>1</v>
      </c>
      <c r="H134" s="359" t="b">
        <f t="shared" si="11"/>
        <v>1</v>
      </c>
      <c r="I134" s="359" t="b">
        <f t="shared" si="7"/>
        <v>1</v>
      </c>
      <c r="J134" s="359" t="b">
        <f t="shared" si="6"/>
        <v>1</v>
      </c>
      <c r="K134" s="359">
        <f t="shared" si="8"/>
        <v>0</v>
      </c>
      <c r="L134" s="359">
        <f t="shared" si="9"/>
        <v>0</v>
      </c>
    </row>
    <row r="135" spans="1:12" ht="15.75" x14ac:dyDescent="0.25">
      <c r="A135" s="343"/>
      <c r="B135" s="94">
        <v>116</v>
      </c>
      <c r="C135" s="167"/>
      <c r="D135" s="164"/>
      <c r="E135" s="164"/>
      <c r="F135" s="11"/>
      <c r="G135" s="359" t="b">
        <f t="shared" si="10"/>
        <v>1</v>
      </c>
      <c r="H135" s="359" t="b">
        <f t="shared" si="11"/>
        <v>1</v>
      </c>
      <c r="I135" s="359" t="b">
        <f t="shared" si="7"/>
        <v>1</v>
      </c>
      <c r="J135" s="359" t="b">
        <f t="shared" si="6"/>
        <v>1</v>
      </c>
      <c r="K135" s="359">
        <f t="shared" si="8"/>
        <v>0</v>
      </c>
      <c r="L135" s="359">
        <f t="shared" si="9"/>
        <v>0</v>
      </c>
    </row>
    <row r="136" spans="1:12" ht="15.75" x14ac:dyDescent="0.25">
      <c r="A136" s="343"/>
      <c r="B136" s="94">
        <v>117</v>
      </c>
      <c r="C136" s="167"/>
      <c r="D136" s="164"/>
      <c r="E136" s="164"/>
      <c r="F136" s="11"/>
      <c r="G136" s="359" t="b">
        <f t="shared" si="10"/>
        <v>1</v>
      </c>
      <c r="H136" s="359" t="b">
        <f t="shared" si="11"/>
        <v>1</v>
      </c>
      <c r="I136" s="359" t="b">
        <f t="shared" si="7"/>
        <v>1</v>
      </c>
      <c r="J136" s="359" t="b">
        <f t="shared" si="6"/>
        <v>1</v>
      </c>
      <c r="K136" s="359">
        <f t="shared" si="8"/>
        <v>0</v>
      </c>
      <c r="L136" s="359">
        <f t="shared" si="9"/>
        <v>0</v>
      </c>
    </row>
    <row r="137" spans="1:12" ht="15.75" x14ac:dyDescent="0.25">
      <c r="A137" s="343"/>
      <c r="B137" s="94">
        <v>118</v>
      </c>
      <c r="C137" s="167"/>
      <c r="D137" s="164"/>
      <c r="E137" s="164"/>
      <c r="F137" s="11"/>
      <c r="G137" s="359" t="b">
        <f t="shared" si="10"/>
        <v>1</v>
      </c>
      <c r="H137" s="359" t="b">
        <f t="shared" si="11"/>
        <v>1</v>
      </c>
      <c r="I137" s="359" t="b">
        <f t="shared" si="7"/>
        <v>1</v>
      </c>
      <c r="J137" s="359" t="b">
        <f t="shared" si="6"/>
        <v>1</v>
      </c>
      <c r="K137" s="359">
        <f t="shared" si="8"/>
        <v>0</v>
      </c>
      <c r="L137" s="359">
        <f t="shared" si="9"/>
        <v>0</v>
      </c>
    </row>
    <row r="138" spans="1:12" ht="15.75" x14ac:dyDescent="0.25">
      <c r="A138" s="343"/>
      <c r="B138" s="94">
        <v>119</v>
      </c>
      <c r="C138" s="167"/>
      <c r="D138" s="164"/>
      <c r="E138" s="164"/>
      <c r="F138" s="11"/>
      <c r="G138" s="359" t="b">
        <f t="shared" si="10"/>
        <v>1</v>
      </c>
      <c r="H138" s="359" t="b">
        <f t="shared" si="11"/>
        <v>1</v>
      </c>
      <c r="I138" s="359" t="b">
        <f t="shared" si="7"/>
        <v>1</v>
      </c>
      <c r="J138" s="359" t="b">
        <f t="shared" si="6"/>
        <v>1</v>
      </c>
      <c r="K138" s="359">
        <f t="shared" si="8"/>
        <v>0</v>
      </c>
      <c r="L138" s="359">
        <f t="shared" si="9"/>
        <v>0</v>
      </c>
    </row>
    <row r="139" spans="1:12" ht="15.75" x14ac:dyDescent="0.25">
      <c r="A139" s="343"/>
      <c r="B139" s="94">
        <v>120</v>
      </c>
      <c r="C139" s="167"/>
      <c r="D139" s="164"/>
      <c r="E139" s="164"/>
      <c r="F139" s="11"/>
      <c r="G139" s="359" t="b">
        <f t="shared" si="10"/>
        <v>1</v>
      </c>
      <c r="H139" s="359" t="b">
        <f t="shared" si="11"/>
        <v>1</v>
      </c>
      <c r="I139" s="359" t="b">
        <f t="shared" si="7"/>
        <v>1</v>
      </c>
      <c r="J139" s="359" t="b">
        <f t="shared" si="6"/>
        <v>1</v>
      </c>
      <c r="K139" s="359">
        <f t="shared" si="8"/>
        <v>0</v>
      </c>
      <c r="L139" s="359">
        <f t="shared" si="9"/>
        <v>0</v>
      </c>
    </row>
    <row r="140" spans="1:12" ht="15.75" x14ac:dyDescent="0.25">
      <c r="A140" s="343"/>
      <c r="B140" s="94">
        <v>121</v>
      </c>
      <c r="C140" s="167"/>
      <c r="D140" s="164"/>
      <c r="E140" s="164"/>
      <c r="F140" s="11"/>
      <c r="G140" s="359" t="b">
        <f t="shared" si="10"/>
        <v>1</v>
      </c>
      <c r="H140" s="359" t="b">
        <f t="shared" si="11"/>
        <v>1</v>
      </c>
      <c r="I140" s="359" t="b">
        <f t="shared" si="7"/>
        <v>1</v>
      </c>
      <c r="J140" s="359" t="b">
        <f t="shared" si="6"/>
        <v>1</v>
      </c>
      <c r="K140" s="359">
        <f t="shared" si="8"/>
        <v>0</v>
      </c>
      <c r="L140" s="359">
        <f t="shared" si="9"/>
        <v>0</v>
      </c>
    </row>
    <row r="141" spans="1:12" ht="15.75" x14ac:dyDescent="0.25">
      <c r="A141" s="343"/>
      <c r="B141" s="94">
        <v>122</v>
      </c>
      <c r="C141" s="167"/>
      <c r="D141" s="164"/>
      <c r="E141" s="164"/>
      <c r="F141" s="11"/>
      <c r="G141" s="359" t="b">
        <f t="shared" si="10"/>
        <v>1</v>
      </c>
      <c r="H141" s="359" t="b">
        <f t="shared" si="11"/>
        <v>1</v>
      </c>
      <c r="I141" s="359" t="b">
        <f t="shared" si="7"/>
        <v>1</v>
      </c>
      <c r="J141" s="359" t="b">
        <f t="shared" si="6"/>
        <v>1</v>
      </c>
      <c r="K141" s="359">
        <f t="shared" si="8"/>
        <v>0</v>
      </c>
      <c r="L141" s="359">
        <f t="shared" si="9"/>
        <v>0</v>
      </c>
    </row>
    <row r="142" spans="1:12" ht="15.75" x14ac:dyDescent="0.25">
      <c r="A142" s="343"/>
      <c r="B142" s="94">
        <v>123</v>
      </c>
      <c r="C142" s="167"/>
      <c r="D142" s="164"/>
      <c r="E142" s="164"/>
      <c r="F142" s="11"/>
      <c r="G142" s="359" t="b">
        <f t="shared" si="10"/>
        <v>1</v>
      </c>
      <c r="H142" s="359" t="b">
        <f t="shared" si="11"/>
        <v>1</v>
      </c>
      <c r="I142" s="359" t="b">
        <f t="shared" si="7"/>
        <v>1</v>
      </c>
      <c r="J142" s="359" t="b">
        <f t="shared" si="6"/>
        <v>1</v>
      </c>
      <c r="K142" s="359">
        <f t="shared" si="8"/>
        <v>0</v>
      </c>
      <c r="L142" s="359">
        <f t="shared" si="9"/>
        <v>0</v>
      </c>
    </row>
    <row r="143" spans="1:12" ht="15.75" x14ac:dyDescent="0.25">
      <c r="A143" s="343"/>
      <c r="B143" s="94">
        <v>124</v>
      </c>
      <c r="C143" s="167"/>
      <c r="D143" s="164"/>
      <c r="E143" s="164"/>
      <c r="F143" s="11"/>
      <c r="G143" s="359" t="b">
        <f t="shared" si="10"/>
        <v>1</v>
      </c>
      <c r="H143" s="359" t="b">
        <f t="shared" si="11"/>
        <v>1</v>
      </c>
      <c r="I143" s="359" t="b">
        <f t="shared" si="7"/>
        <v>1</v>
      </c>
      <c r="J143" s="359" t="b">
        <f t="shared" si="6"/>
        <v>1</v>
      </c>
      <c r="K143" s="359">
        <f t="shared" si="8"/>
        <v>0</v>
      </c>
      <c r="L143" s="359">
        <f t="shared" si="9"/>
        <v>0</v>
      </c>
    </row>
    <row r="144" spans="1:12" ht="15.75" x14ac:dyDescent="0.25">
      <c r="A144" s="343"/>
      <c r="B144" s="94">
        <v>125</v>
      </c>
      <c r="C144" s="167"/>
      <c r="D144" s="164"/>
      <c r="E144" s="164"/>
      <c r="F144" s="11"/>
      <c r="G144" s="359" t="b">
        <f t="shared" si="10"/>
        <v>1</v>
      </c>
      <c r="H144" s="359" t="b">
        <f t="shared" si="11"/>
        <v>1</v>
      </c>
      <c r="I144" s="359" t="b">
        <f t="shared" si="7"/>
        <v>1</v>
      </c>
      <c r="J144" s="359" t="b">
        <f t="shared" si="6"/>
        <v>1</v>
      </c>
      <c r="K144" s="359">
        <f t="shared" si="8"/>
        <v>0</v>
      </c>
      <c r="L144" s="359">
        <f t="shared" si="9"/>
        <v>0</v>
      </c>
    </row>
    <row r="145" spans="1:12" ht="15.75" x14ac:dyDescent="0.25">
      <c r="A145" s="343"/>
      <c r="B145" s="94">
        <v>126</v>
      </c>
      <c r="C145" s="167"/>
      <c r="D145" s="164"/>
      <c r="E145" s="164"/>
      <c r="F145" s="11"/>
      <c r="G145" s="359" t="b">
        <f t="shared" si="10"/>
        <v>1</v>
      </c>
      <c r="H145" s="359" t="b">
        <f t="shared" si="11"/>
        <v>1</v>
      </c>
      <c r="I145" s="359" t="b">
        <f t="shared" si="7"/>
        <v>1</v>
      </c>
      <c r="J145" s="359" t="b">
        <f t="shared" si="6"/>
        <v>1</v>
      </c>
      <c r="K145" s="359">
        <f t="shared" si="8"/>
        <v>0</v>
      </c>
      <c r="L145" s="359">
        <f t="shared" si="9"/>
        <v>0</v>
      </c>
    </row>
    <row r="146" spans="1:12" ht="15.75" x14ac:dyDescent="0.25">
      <c r="A146" s="343"/>
      <c r="B146" s="94">
        <v>127</v>
      </c>
      <c r="C146" s="167"/>
      <c r="D146" s="164"/>
      <c r="E146" s="164"/>
      <c r="F146" s="11"/>
      <c r="G146" s="359" t="b">
        <f t="shared" si="10"/>
        <v>1</v>
      </c>
      <c r="H146" s="359" t="b">
        <f t="shared" si="11"/>
        <v>1</v>
      </c>
      <c r="I146" s="359" t="b">
        <f t="shared" si="7"/>
        <v>1</v>
      </c>
      <c r="J146" s="359" t="b">
        <f t="shared" si="6"/>
        <v>1</v>
      </c>
      <c r="K146" s="359">
        <f t="shared" si="8"/>
        <v>0</v>
      </c>
      <c r="L146" s="359">
        <f t="shared" si="9"/>
        <v>0</v>
      </c>
    </row>
    <row r="147" spans="1:12" ht="15.75" x14ac:dyDescent="0.25">
      <c r="A147" s="343"/>
      <c r="B147" s="94">
        <v>128</v>
      </c>
      <c r="C147" s="167"/>
      <c r="D147" s="164"/>
      <c r="E147" s="164"/>
      <c r="F147" s="11"/>
      <c r="G147" s="359" t="b">
        <f t="shared" si="10"/>
        <v>1</v>
      </c>
      <c r="H147" s="359" t="b">
        <f t="shared" si="11"/>
        <v>1</v>
      </c>
      <c r="I147" s="359" t="b">
        <f t="shared" si="7"/>
        <v>1</v>
      </c>
      <c r="J147" s="359" t="b">
        <f t="shared" si="6"/>
        <v>1</v>
      </c>
      <c r="K147" s="359">
        <f t="shared" si="8"/>
        <v>0</v>
      </c>
      <c r="L147" s="359">
        <f t="shared" si="9"/>
        <v>0</v>
      </c>
    </row>
    <row r="148" spans="1:12" ht="15.75" x14ac:dyDescent="0.25">
      <c r="A148" s="343"/>
      <c r="B148" s="94">
        <v>129</v>
      </c>
      <c r="C148" s="167"/>
      <c r="D148" s="164"/>
      <c r="E148" s="164"/>
      <c r="F148" s="11"/>
      <c r="G148" s="359" t="b">
        <f t="shared" si="10"/>
        <v>1</v>
      </c>
      <c r="H148" s="359" t="b">
        <f t="shared" si="11"/>
        <v>1</v>
      </c>
      <c r="I148" s="359" t="b">
        <f t="shared" si="7"/>
        <v>1</v>
      </c>
      <c r="J148" s="359" t="b">
        <f t="shared" ref="J148:J211" si="12">IF(C148="",TRUE,(IF(ISNUMBER(MATCH(C148,countries,0)),TRUE,FALSE)))</f>
        <v>1</v>
      </c>
      <c r="K148" s="359">
        <f t="shared" si="8"/>
        <v>0</v>
      </c>
      <c r="L148" s="359">
        <f t="shared" si="9"/>
        <v>0</v>
      </c>
    </row>
    <row r="149" spans="1:12" ht="15.75" x14ac:dyDescent="0.25">
      <c r="A149" s="343"/>
      <c r="B149" s="94">
        <v>130</v>
      </c>
      <c r="C149" s="167"/>
      <c r="D149" s="164"/>
      <c r="E149" s="164"/>
      <c r="F149" s="11"/>
      <c r="G149" s="359" t="b">
        <f t="shared" si="10"/>
        <v>1</v>
      </c>
      <c r="H149" s="359" t="b">
        <f t="shared" si="11"/>
        <v>1</v>
      </c>
      <c r="I149" s="359" t="b">
        <f t="shared" ref="I149:I212" si="13">IF(AND(C149&lt;&gt;"N/A",ISBLANK(C149)=FALSE,D149=0,E149=0),FALSE,TRUE)</f>
        <v>1</v>
      </c>
      <c r="J149" s="359" t="b">
        <f t="shared" si="12"/>
        <v>1</v>
      </c>
      <c r="K149" s="359">
        <f t="shared" ref="K149:K212" si="14">IF(OR(C149="Austria,AT",C149="Belgium,BE",C149="Bulgaria,BG",C149="Croatia,HR",C149="Cyprus,CY",C149="Czech Republic,CZ",C149="Denmark,DK",C149="Estonia,EE",C149="Finland,FI",C149="France,FR",C149="Germany,DE",C149="Greece,GR",C149="Hungary,HU",C149="Ireland,IE",C149="Italy,IT",C149="Latvia,LV",C149="Lithuania,LT",C149="Luxembourg,LU",C149="Malta,MT",C149="Netherlands,NL",C149="Poland,PL",C149="Portugal,PT",C149="Romania,RO",C149="Slovakia,SK",C149="Slovenia,SI",C149="Spain,ES",C149="Sweden,SE",C149="United Kingdom,GB",C149="Iceland,IS",C149="Liechtenstein,LI",C149="Norway,NO"),D149,0)</f>
        <v>0</v>
      </c>
      <c r="L149" s="359">
        <f t="shared" ref="L149:L212" si="15">IF(OR(C149="Austria,AT",C149="Belgium,BE",C149="Bulgaria,BG",C149="Croatia,HR",C149="Cyprus,CY",C149="Czech Republic,CZ",C149="Denmark,DK",C149="Estonia,EE",C149="Finland,FI",C149="France,FR",C149="Germany,DE",C149="Greece,GR",C149="Hungary,HU",C149="Ireland,IE",C149="Italy,IT",C149="Latvia,LV",C149="Lithuania,LT",C149="Luxembourg,LU",C149="Malta,MT",C149="Netherlands,NL",C149="Poland,PL",C149="Portugal,PT",C149="Romania,RO",C149="Slovakia,SK",C149="Slovenia,SI",C149="Spain,ES",C149="Sweden,SE",C149="United Kingdom,GB",C149="Iceland,IS",C149="Liechtenstein,LI",C149="Norway,NO"),E149,0)</f>
        <v>0</v>
      </c>
    </row>
    <row r="150" spans="1:12" ht="15.75" x14ac:dyDescent="0.25">
      <c r="A150" s="343"/>
      <c r="B150" s="94">
        <v>131</v>
      </c>
      <c r="C150" s="167"/>
      <c r="D150" s="164"/>
      <c r="E150" s="164"/>
      <c r="F150" s="11"/>
      <c r="G150" s="359" t="b">
        <f t="shared" ref="G150:G213" si="16">IF(ISBLANK(C150),TRUE,IF(OR(ISBLANK(D150),ISBLANK(E150)),FALSE,TRUE))</f>
        <v>1</v>
      </c>
      <c r="H150" s="359" t="b">
        <f t="shared" ref="H150:H213" si="17">IF(OR(AND(C150="N/A",D150=0,E150=0),AND(ISBLANK(C150),ISBLANK(D150),ISBLANK(E150)),AND(C150&lt;&gt;"N/A",ISBLANK(C150)=FALSE,ISBLANK(D150)=FALSE,ISBLANK(E150)=FALSE)),TRUE,FALSE)</f>
        <v>1</v>
      </c>
      <c r="I150" s="359" t="b">
        <f t="shared" si="13"/>
        <v>1</v>
      </c>
      <c r="J150" s="359" t="b">
        <f t="shared" si="12"/>
        <v>1</v>
      </c>
      <c r="K150" s="359">
        <f t="shared" si="14"/>
        <v>0</v>
      </c>
      <c r="L150" s="359">
        <f t="shared" si="15"/>
        <v>0</v>
      </c>
    </row>
    <row r="151" spans="1:12" ht="15.75" x14ac:dyDescent="0.25">
      <c r="A151" s="343"/>
      <c r="B151" s="94">
        <v>132</v>
      </c>
      <c r="C151" s="167"/>
      <c r="D151" s="164"/>
      <c r="E151" s="164"/>
      <c r="F151" s="11"/>
      <c r="G151" s="359" t="b">
        <f t="shared" si="16"/>
        <v>1</v>
      </c>
      <c r="H151" s="359" t="b">
        <f t="shared" si="17"/>
        <v>1</v>
      </c>
      <c r="I151" s="359" t="b">
        <f t="shared" si="13"/>
        <v>1</v>
      </c>
      <c r="J151" s="359" t="b">
        <f t="shared" si="12"/>
        <v>1</v>
      </c>
      <c r="K151" s="359">
        <f t="shared" si="14"/>
        <v>0</v>
      </c>
      <c r="L151" s="359">
        <f t="shared" si="15"/>
        <v>0</v>
      </c>
    </row>
    <row r="152" spans="1:12" ht="15.75" x14ac:dyDescent="0.25">
      <c r="A152" s="343"/>
      <c r="B152" s="94">
        <v>133</v>
      </c>
      <c r="C152" s="167"/>
      <c r="D152" s="164"/>
      <c r="E152" s="164"/>
      <c r="F152" s="11"/>
      <c r="G152" s="359" t="b">
        <f t="shared" si="16"/>
        <v>1</v>
      </c>
      <c r="H152" s="359" t="b">
        <f t="shared" si="17"/>
        <v>1</v>
      </c>
      <c r="I152" s="359" t="b">
        <f t="shared" si="13"/>
        <v>1</v>
      </c>
      <c r="J152" s="359" t="b">
        <f t="shared" si="12"/>
        <v>1</v>
      </c>
      <c r="K152" s="359">
        <f t="shared" si="14"/>
        <v>0</v>
      </c>
      <c r="L152" s="359">
        <f t="shared" si="15"/>
        <v>0</v>
      </c>
    </row>
    <row r="153" spans="1:12" ht="15.75" x14ac:dyDescent="0.25">
      <c r="A153" s="343"/>
      <c r="B153" s="94">
        <v>134</v>
      </c>
      <c r="C153" s="167"/>
      <c r="D153" s="164"/>
      <c r="E153" s="164"/>
      <c r="F153" s="11"/>
      <c r="G153" s="359" t="b">
        <f t="shared" si="16"/>
        <v>1</v>
      </c>
      <c r="H153" s="359" t="b">
        <f t="shared" si="17"/>
        <v>1</v>
      </c>
      <c r="I153" s="359" t="b">
        <f t="shared" si="13"/>
        <v>1</v>
      </c>
      <c r="J153" s="359" t="b">
        <f t="shared" si="12"/>
        <v>1</v>
      </c>
      <c r="K153" s="359">
        <f t="shared" si="14"/>
        <v>0</v>
      </c>
      <c r="L153" s="359">
        <f t="shared" si="15"/>
        <v>0</v>
      </c>
    </row>
    <row r="154" spans="1:12" ht="15.75" x14ac:dyDescent="0.25">
      <c r="A154" s="343"/>
      <c r="B154" s="94">
        <v>135</v>
      </c>
      <c r="C154" s="167"/>
      <c r="D154" s="164"/>
      <c r="E154" s="164"/>
      <c r="F154" s="11"/>
      <c r="G154" s="359" t="b">
        <f t="shared" si="16"/>
        <v>1</v>
      </c>
      <c r="H154" s="359" t="b">
        <f t="shared" si="17"/>
        <v>1</v>
      </c>
      <c r="I154" s="359" t="b">
        <f t="shared" si="13"/>
        <v>1</v>
      </c>
      <c r="J154" s="359" t="b">
        <f t="shared" si="12"/>
        <v>1</v>
      </c>
      <c r="K154" s="359">
        <f t="shared" si="14"/>
        <v>0</v>
      </c>
      <c r="L154" s="359">
        <f t="shared" si="15"/>
        <v>0</v>
      </c>
    </row>
    <row r="155" spans="1:12" ht="15.75" x14ac:dyDescent="0.25">
      <c r="A155" s="343"/>
      <c r="B155" s="94">
        <v>136</v>
      </c>
      <c r="C155" s="167"/>
      <c r="D155" s="164"/>
      <c r="E155" s="164"/>
      <c r="F155" s="11"/>
      <c r="G155" s="359" t="b">
        <f t="shared" si="16"/>
        <v>1</v>
      </c>
      <c r="H155" s="359" t="b">
        <f t="shared" si="17"/>
        <v>1</v>
      </c>
      <c r="I155" s="359" t="b">
        <f t="shared" si="13"/>
        <v>1</v>
      </c>
      <c r="J155" s="359" t="b">
        <f t="shared" si="12"/>
        <v>1</v>
      </c>
      <c r="K155" s="359">
        <f t="shared" si="14"/>
        <v>0</v>
      </c>
      <c r="L155" s="359">
        <f t="shared" si="15"/>
        <v>0</v>
      </c>
    </row>
    <row r="156" spans="1:12" ht="15.75" x14ac:dyDescent="0.25">
      <c r="A156" s="343"/>
      <c r="B156" s="94">
        <v>137</v>
      </c>
      <c r="C156" s="167"/>
      <c r="D156" s="164"/>
      <c r="E156" s="164"/>
      <c r="F156" s="11"/>
      <c r="G156" s="359" t="b">
        <f t="shared" si="16"/>
        <v>1</v>
      </c>
      <c r="H156" s="359" t="b">
        <f t="shared" si="17"/>
        <v>1</v>
      </c>
      <c r="I156" s="359" t="b">
        <f t="shared" si="13"/>
        <v>1</v>
      </c>
      <c r="J156" s="359" t="b">
        <f t="shared" si="12"/>
        <v>1</v>
      </c>
      <c r="K156" s="359">
        <f t="shared" si="14"/>
        <v>0</v>
      </c>
      <c r="L156" s="359">
        <f t="shared" si="15"/>
        <v>0</v>
      </c>
    </row>
    <row r="157" spans="1:12" ht="15.75" x14ac:dyDescent="0.25">
      <c r="A157" s="343"/>
      <c r="B157" s="94">
        <v>138</v>
      </c>
      <c r="C157" s="167"/>
      <c r="D157" s="164"/>
      <c r="E157" s="164"/>
      <c r="F157" s="11"/>
      <c r="G157" s="359" t="b">
        <f t="shared" si="16"/>
        <v>1</v>
      </c>
      <c r="H157" s="359" t="b">
        <f t="shared" si="17"/>
        <v>1</v>
      </c>
      <c r="I157" s="359" t="b">
        <f t="shared" si="13"/>
        <v>1</v>
      </c>
      <c r="J157" s="359" t="b">
        <f t="shared" si="12"/>
        <v>1</v>
      </c>
      <c r="K157" s="359">
        <f t="shared" si="14"/>
        <v>0</v>
      </c>
      <c r="L157" s="359">
        <f t="shared" si="15"/>
        <v>0</v>
      </c>
    </row>
    <row r="158" spans="1:12" ht="15.75" x14ac:dyDescent="0.25">
      <c r="A158" s="343"/>
      <c r="B158" s="94">
        <v>139</v>
      </c>
      <c r="C158" s="167"/>
      <c r="D158" s="164"/>
      <c r="E158" s="164"/>
      <c r="F158" s="11"/>
      <c r="G158" s="359" t="b">
        <f t="shared" si="16"/>
        <v>1</v>
      </c>
      <c r="H158" s="359" t="b">
        <f t="shared" si="17"/>
        <v>1</v>
      </c>
      <c r="I158" s="359" t="b">
        <f t="shared" si="13"/>
        <v>1</v>
      </c>
      <c r="J158" s="359" t="b">
        <f t="shared" si="12"/>
        <v>1</v>
      </c>
      <c r="K158" s="359">
        <f t="shared" si="14"/>
        <v>0</v>
      </c>
      <c r="L158" s="359">
        <f t="shared" si="15"/>
        <v>0</v>
      </c>
    </row>
    <row r="159" spans="1:12" ht="15.75" x14ac:dyDescent="0.25">
      <c r="A159" s="343"/>
      <c r="B159" s="94">
        <v>140</v>
      </c>
      <c r="C159" s="167"/>
      <c r="D159" s="164"/>
      <c r="E159" s="164"/>
      <c r="F159" s="11"/>
      <c r="G159" s="359" t="b">
        <f t="shared" si="16"/>
        <v>1</v>
      </c>
      <c r="H159" s="359" t="b">
        <f t="shared" si="17"/>
        <v>1</v>
      </c>
      <c r="I159" s="359" t="b">
        <f t="shared" si="13"/>
        <v>1</v>
      </c>
      <c r="J159" s="359" t="b">
        <f t="shared" si="12"/>
        <v>1</v>
      </c>
      <c r="K159" s="359">
        <f t="shared" si="14"/>
        <v>0</v>
      </c>
      <c r="L159" s="359">
        <f t="shared" si="15"/>
        <v>0</v>
      </c>
    </row>
    <row r="160" spans="1:12" ht="15.75" x14ac:dyDescent="0.25">
      <c r="A160" s="343"/>
      <c r="B160" s="94">
        <v>141</v>
      </c>
      <c r="C160" s="167"/>
      <c r="D160" s="164"/>
      <c r="E160" s="164"/>
      <c r="F160" s="11"/>
      <c r="G160" s="359" t="b">
        <f t="shared" si="16"/>
        <v>1</v>
      </c>
      <c r="H160" s="359" t="b">
        <f t="shared" si="17"/>
        <v>1</v>
      </c>
      <c r="I160" s="359" t="b">
        <f t="shared" si="13"/>
        <v>1</v>
      </c>
      <c r="J160" s="359" t="b">
        <f t="shared" si="12"/>
        <v>1</v>
      </c>
      <c r="K160" s="359">
        <f t="shared" si="14"/>
        <v>0</v>
      </c>
      <c r="L160" s="359">
        <f t="shared" si="15"/>
        <v>0</v>
      </c>
    </row>
    <row r="161" spans="1:12" ht="15.75" x14ac:dyDescent="0.25">
      <c r="A161" s="343"/>
      <c r="B161" s="94">
        <v>142</v>
      </c>
      <c r="C161" s="167"/>
      <c r="D161" s="164"/>
      <c r="E161" s="164"/>
      <c r="F161" s="11"/>
      <c r="G161" s="359" t="b">
        <f t="shared" si="16"/>
        <v>1</v>
      </c>
      <c r="H161" s="359" t="b">
        <f t="shared" si="17"/>
        <v>1</v>
      </c>
      <c r="I161" s="359" t="b">
        <f t="shared" si="13"/>
        <v>1</v>
      </c>
      <c r="J161" s="359" t="b">
        <f t="shared" si="12"/>
        <v>1</v>
      </c>
      <c r="K161" s="359">
        <f t="shared" si="14"/>
        <v>0</v>
      </c>
      <c r="L161" s="359">
        <f t="shared" si="15"/>
        <v>0</v>
      </c>
    </row>
    <row r="162" spans="1:12" ht="15.75" x14ac:dyDescent="0.25">
      <c r="A162" s="343"/>
      <c r="B162" s="94">
        <v>143</v>
      </c>
      <c r="C162" s="167"/>
      <c r="D162" s="164"/>
      <c r="E162" s="164"/>
      <c r="F162" s="11"/>
      <c r="G162" s="359" t="b">
        <f t="shared" si="16"/>
        <v>1</v>
      </c>
      <c r="H162" s="359" t="b">
        <f t="shared" si="17"/>
        <v>1</v>
      </c>
      <c r="I162" s="359" t="b">
        <f t="shared" si="13"/>
        <v>1</v>
      </c>
      <c r="J162" s="359" t="b">
        <f t="shared" si="12"/>
        <v>1</v>
      </c>
      <c r="K162" s="359">
        <f t="shared" si="14"/>
        <v>0</v>
      </c>
      <c r="L162" s="359">
        <f t="shared" si="15"/>
        <v>0</v>
      </c>
    </row>
    <row r="163" spans="1:12" ht="15.75" x14ac:dyDescent="0.25">
      <c r="A163" s="343"/>
      <c r="B163" s="94">
        <v>144</v>
      </c>
      <c r="C163" s="167"/>
      <c r="D163" s="164"/>
      <c r="E163" s="164"/>
      <c r="F163" s="11"/>
      <c r="G163" s="359" t="b">
        <f t="shared" si="16"/>
        <v>1</v>
      </c>
      <c r="H163" s="359" t="b">
        <f t="shared" si="17"/>
        <v>1</v>
      </c>
      <c r="I163" s="359" t="b">
        <f t="shared" si="13"/>
        <v>1</v>
      </c>
      <c r="J163" s="359" t="b">
        <f t="shared" si="12"/>
        <v>1</v>
      </c>
      <c r="K163" s="359">
        <f t="shared" si="14"/>
        <v>0</v>
      </c>
      <c r="L163" s="359">
        <f t="shared" si="15"/>
        <v>0</v>
      </c>
    </row>
    <row r="164" spans="1:12" ht="15.75" x14ac:dyDescent="0.25">
      <c r="A164" s="343"/>
      <c r="B164" s="94">
        <v>145</v>
      </c>
      <c r="C164" s="167"/>
      <c r="D164" s="164"/>
      <c r="E164" s="164"/>
      <c r="F164" s="11"/>
      <c r="G164" s="359" t="b">
        <f t="shared" si="16"/>
        <v>1</v>
      </c>
      <c r="H164" s="359" t="b">
        <f t="shared" si="17"/>
        <v>1</v>
      </c>
      <c r="I164" s="359" t="b">
        <f t="shared" si="13"/>
        <v>1</v>
      </c>
      <c r="J164" s="359" t="b">
        <f t="shared" si="12"/>
        <v>1</v>
      </c>
      <c r="K164" s="359">
        <f t="shared" si="14"/>
        <v>0</v>
      </c>
      <c r="L164" s="359">
        <f t="shared" si="15"/>
        <v>0</v>
      </c>
    </row>
    <row r="165" spans="1:12" ht="15.75" x14ac:dyDescent="0.25">
      <c r="A165" s="343"/>
      <c r="B165" s="94">
        <v>146</v>
      </c>
      <c r="C165" s="167"/>
      <c r="D165" s="164"/>
      <c r="E165" s="164"/>
      <c r="F165" s="11"/>
      <c r="G165" s="359" t="b">
        <f t="shared" si="16"/>
        <v>1</v>
      </c>
      <c r="H165" s="359" t="b">
        <f t="shared" si="17"/>
        <v>1</v>
      </c>
      <c r="I165" s="359" t="b">
        <f t="shared" si="13"/>
        <v>1</v>
      </c>
      <c r="J165" s="359" t="b">
        <f t="shared" si="12"/>
        <v>1</v>
      </c>
      <c r="K165" s="359">
        <f t="shared" si="14"/>
        <v>0</v>
      </c>
      <c r="L165" s="359">
        <f t="shared" si="15"/>
        <v>0</v>
      </c>
    </row>
    <row r="166" spans="1:12" ht="15.75" x14ac:dyDescent="0.25">
      <c r="A166" s="343"/>
      <c r="B166" s="94">
        <v>147</v>
      </c>
      <c r="C166" s="167"/>
      <c r="D166" s="164"/>
      <c r="E166" s="164"/>
      <c r="F166" s="11"/>
      <c r="G166" s="359" t="b">
        <f t="shared" si="16"/>
        <v>1</v>
      </c>
      <c r="H166" s="359" t="b">
        <f t="shared" si="17"/>
        <v>1</v>
      </c>
      <c r="I166" s="359" t="b">
        <f t="shared" si="13"/>
        <v>1</v>
      </c>
      <c r="J166" s="359" t="b">
        <f t="shared" si="12"/>
        <v>1</v>
      </c>
      <c r="K166" s="359">
        <f t="shared" si="14"/>
        <v>0</v>
      </c>
      <c r="L166" s="359">
        <f t="shared" si="15"/>
        <v>0</v>
      </c>
    </row>
    <row r="167" spans="1:12" ht="15.75" x14ac:dyDescent="0.25">
      <c r="A167" s="343"/>
      <c r="B167" s="94">
        <v>148</v>
      </c>
      <c r="C167" s="167"/>
      <c r="D167" s="164"/>
      <c r="E167" s="164"/>
      <c r="F167" s="11"/>
      <c r="G167" s="359" t="b">
        <f t="shared" si="16"/>
        <v>1</v>
      </c>
      <c r="H167" s="359" t="b">
        <f t="shared" si="17"/>
        <v>1</v>
      </c>
      <c r="I167" s="359" t="b">
        <f t="shared" si="13"/>
        <v>1</v>
      </c>
      <c r="J167" s="359" t="b">
        <f t="shared" si="12"/>
        <v>1</v>
      </c>
      <c r="K167" s="359">
        <f t="shared" si="14"/>
        <v>0</v>
      </c>
      <c r="L167" s="359">
        <f t="shared" si="15"/>
        <v>0</v>
      </c>
    </row>
    <row r="168" spans="1:12" ht="15.75" x14ac:dyDescent="0.25">
      <c r="A168" s="343"/>
      <c r="B168" s="94">
        <v>149</v>
      </c>
      <c r="C168" s="167"/>
      <c r="D168" s="164"/>
      <c r="E168" s="164"/>
      <c r="F168" s="11"/>
      <c r="G168" s="359" t="b">
        <f t="shared" si="16"/>
        <v>1</v>
      </c>
      <c r="H168" s="359" t="b">
        <f t="shared" si="17"/>
        <v>1</v>
      </c>
      <c r="I168" s="359" t="b">
        <f t="shared" si="13"/>
        <v>1</v>
      </c>
      <c r="J168" s="359" t="b">
        <f t="shared" si="12"/>
        <v>1</v>
      </c>
      <c r="K168" s="359">
        <f t="shared" si="14"/>
        <v>0</v>
      </c>
      <c r="L168" s="359">
        <f t="shared" si="15"/>
        <v>0</v>
      </c>
    </row>
    <row r="169" spans="1:12" ht="15.75" x14ac:dyDescent="0.25">
      <c r="A169" s="343"/>
      <c r="B169" s="94">
        <v>150</v>
      </c>
      <c r="C169" s="167"/>
      <c r="D169" s="164"/>
      <c r="E169" s="164"/>
      <c r="F169" s="11"/>
      <c r="G169" s="359" t="b">
        <f t="shared" si="16"/>
        <v>1</v>
      </c>
      <c r="H169" s="359" t="b">
        <f t="shared" si="17"/>
        <v>1</v>
      </c>
      <c r="I169" s="359" t="b">
        <f t="shared" si="13"/>
        <v>1</v>
      </c>
      <c r="J169" s="359" t="b">
        <f t="shared" si="12"/>
        <v>1</v>
      </c>
      <c r="K169" s="359">
        <f t="shared" si="14"/>
        <v>0</v>
      </c>
      <c r="L169" s="359">
        <f t="shared" si="15"/>
        <v>0</v>
      </c>
    </row>
    <row r="170" spans="1:12" ht="15.75" x14ac:dyDescent="0.25">
      <c r="A170" s="343"/>
      <c r="B170" s="94">
        <v>151</v>
      </c>
      <c r="C170" s="167"/>
      <c r="D170" s="164"/>
      <c r="E170" s="164"/>
      <c r="F170" s="11"/>
      <c r="G170" s="359" t="b">
        <f t="shared" si="16"/>
        <v>1</v>
      </c>
      <c r="H170" s="359" t="b">
        <f t="shared" si="17"/>
        <v>1</v>
      </c>
      <c r="I170" s="359" t="b">
        <f t="shared" si="13"/>
        <v>1</v>
      </c>
      <c r="J170" s="359" t="b">
        <f t="shared" si="12"/>
        <v>1</v>
      </c>
      <c r="K170" s="359">
        <f t="shared" si="14"/>
        <v>0</v>
      </c>
      <c r="L170" s="359">
        <f t="shared" si="15"/>
        <v>0</v>
      </c>
    </row>
    <row r="171" spans="1:12" ht="15.75" x14ac:dyDescent="0.25">
      <c r="A171" s="343"/>
      <c r="B171" s="94">
        <v>152</v>
      </c>
      <c r="C171" s="167"/>
      <c r="D171" s="164"/>
      <c r="E171" s="164"/>
      <c r="F171" s="11"/>
      <c r="G171" s="359" t="b">
        <f t="shared" si="16"/>
        <v>1</v>
      </c>
      <c r="H171" s="359" t="b">
        <f t="shared" si="17"/>
        <v>1</v>
      </c>
      <c r="I171" s="359" t="b">
        <f t="shared" si="13"/>
        <v>1</v>
      </c>
      <c r="J171" s="359" t="b">
        <f t="shared" si="12"/>
        <v>1</v>
      </c>
      <c r="K171" s="359">
        <f t="shared" si="14"/>
        <v>0</v>
      </c>
      <c r="L171" s="359">
        <f t="shared" si="15"/>
        <v>0</v>
      </c>
    </row>
    <row r="172" spans="1:12" ht="15.75" x14ac:dyDescent="0.25">
      <c r="A172" s="343"/>
      <c r="B172" s="94">
        <v>153</v>
      </c>
      <c r="C172" s="167"/>
      <c r="D172" s="164"/>
      <c r="E172" s="164"/>
      <c r="F172" s="11"/>
      <c r="G172" s="359" t="b">
        <f t="shared" si="16"/>
        <v>1</v>
      </c>
      <c r="H172" s="359" t="b">
        <f t="shared" si="17"/>
        <v>1</v>
      </c>
      <c r="I172" s="359" t="b">
        <f t="shared" si="13"/>
        <v>1</v>
      </c>
      <c r="J172" s="359" t="b">
        <f t="shared" si="12"/>
        <v>1</v>
      </c>
      <c r="K172" s="359">
        <f t="shared" si="14"/>
        <v>0</v>
      </c>
      <c r="L172" s="359">
        <f t="shared" si="15"/>
        <v>0</v>
      </c>
    </row>
    <row r="173" spans="1:12" ht="15.75" x14ac:dyDescent="0.25">
      <c r="A173" s="343"/>
      <c r="B173" s="94">
        <v>154</v>
      </c>
      <c r="C173" s="167"/>
      <c r="D173" s="164"/>
      <c r="E173" s="164"/>
      <c r="F173" s="11"/>
      <c r="G173" s="359" t="b">
        <f t="shared" si="16"/>
        <v>1</v>
      </c>
      <c r="H173" s="359" t="b">
        <f t="shared" si="17"/>
        <v>1</v>
      </c>
      <c r="I173" s="359" t="b">
        <f t="shared" si="13"/>
        <v>1</v>
      </c>
      <c r="J173" s="359" t="b">
        <f t="shared" si="12"/>
        <v>1</v>
      </c>
      <c r="K173" s="359">
        <f t="shared" si="14"/>
        <v>0</v>
      </c>
      <c r="L173" s="359">
        <f t="shared" si="15"/>
        <v>0</v>
      </c>
    </row>
    <row r="174" spans="1:12" ht="15.75" x14ac:dyDescent="0.25">
      <c r="A174" s="343"/>
      <c r="B174" s="94">
        <v>155</v>
      </c>
      <c r="C174" s="167"/>
      <c r="D174" s="164"/>
      <c r="E174" s="164"/>
      <c r="F174" s="11"/>
      <c r="G174" s="359" t="b">
        <f t="shared" si="16"/>
        <v>1</v>
      </c>
      <c r="H174" s="359" t="b">
        <f t="shared" si="17"/>
        <v>1</v>
      </c>
      <c r="I174" s="359" t="b">
        <f t="shared" si="13"/>
        <v>1</v>
      </c>
      <c r="J174" s="359" t="b">
        <f t="shared" si="12"/>
        <v>1</v>
      </c>
      <c r="K174" s="359">
        <f t="shared" si="14"/>
        <v>0</v>
      </c>
      <c r="L174" s="359">
        <f t="shared" si="15"/>
        <v>0</v>
      </c>
    </row>
    <row r="175" spans="1:12" ht="15.75" x14ac:dyDescent="0.25">
      <c r="A175" s="343"/>
      <c r="B175" s="94">
        <v>156</v>
      </c>
      <c r="C175" s="167"/>
      <c r="D175" s="164"/>
      <c r="E175" s="164"/>
      <c r="F175" s="11"/>
      <c r="G175" s="359" t="b">
        <f t="shared" si="16"/>
        <v>1</v>
      </c>
      <c r="H175" s="359" t="b">
        <f t="shared" si="17"/>
        <v>1</v>
      </c>
      <c r="I175" s="359" t="b">
        <f t="shared" si="13"/>
        <v>1</v>
      </c>
      <c r="J175" s="359" t="b">
        <f t="shared" si="12"/>
        <v>1</v>
      </c>
      <c r="K175" s="359">
        <f t="shared" si="14"/>
        <v>0</v>
      </c>
      <c r="L175" s="359">
        <f t="shared" si="15"/>
        <v>0</v>
      </c>
    </row>
    <row r="176" spans="1:12" ht="15.75" x14ac:dyDescent="0.25">
      <c r="A176" s="343"/>
      <c r="B176" s="94">
        <v>157</v>
      </c>
      <c r="C176" s="167"/>
      <c r="D176" s="164"/>
      <c r="E176" s="164"/>
      <c r="F176" s="11"/>
      <c r="G176" s="359" t="b">
        <f t="shared" si="16"/>
        <v>1</v>
      </c>
      <c r="H176" s="359" t="b">
        <f t="shared" si="17"/>
        <v>1</v>
      </c>
      <c r="I176" s="359" t="b">
        <f t="shared" si="13"/>
        <v>1</v>
      </c>
      <c r="J176" s="359" t="b">
        <f t="shared" si="12"/>
        <v>1</v>
      </c>
      <c r="K176" s="359">
        <f t="shared" si="14"/>
        <v>0</v>
      </c>
      <c r="L176" s="359">
        <f t="shared" si="15"/>
        <v>0</v>
      </c>
    </row>
    <row r="177" spans="1:12" ht="15.75" x14ac:dyDescent="0.25">
      <c r="A177" s="343"/>
      <c r="B177" s="94">
        <v>158</v>
      </c>
      <c r="C177" s="167"/>
      <c r="D177" s="164"/>
      <c r="E177" s="164"/>
      <c r="F177" s="11"/>
      <c r="G177" s="359" t="b">
        <f t="shared" si="16"/>
        <v>1</v>
      </c>
      <c r="H177" s="359" t="b">
        <f t="shared" si="17"/>
        <v>1</v>
      </c>
      <c r="I177" s="359" t="b">
        <f t="shared" si="13"/>
        <v>1</v>
      </c>
      <c r="J177" s="359" t="b">
        <f t="shared" si="12"/>
        <v>1</v>
      </c>
      <c r="K177" s="359">
        <f t="shared" si="14"/>
        <v>0</v>
      </c>
      <c r="L177" s="359">
        <f t="shared" si="15"/>
        <v>0</v>
      </c>
    </row>
    <row r="178" spans="1:12" ht="15.75" x14ac:dyDescent="0.25">
      <c r="A178" s="343"/>
      <c r="B178" s="94">
        <v>159</v>
      </c>
      <c r="C178" s="167"/>
      <c r="D178" s="164"/>
      <c r="E178" s="164"/>
      <c r="F178" s="11"/>
      <c r="G178" s="359" t="b">
        <f t="shared" si="16"/>
        <v>1</v>
      </c>
      <c r="H178" s="359" t="b">
        <f t="shared" si="17"/>
        <v>1</v>
      </c>
      <c r="I178" s="359" t="b">
        <f t="shared" si="13"/>
        <v>1</v>
      </c>
      <c r="J178" s="359" t="b">
        <f t="shared" si="12"/>
        <v>1</v>
      </c>
      <c r="K178" s="359">
        <f t="shared" si="14"/>
        <v>0</v>
      </c>
      <c r="L178" s="359">
        <f t="shared" si="15"/>
        <v>0</v>
      </c>
    </row>
    <row r="179" spans="1:12" ht="15.75" x14ac:dyDescent="0.25">
      <c r="A179" s="343"/>
      <c r="B179" s="94">
        <v>160</v>
      </c>
      <c r="C179" s="167"/>
      <c r="D179" s="164"/>
      <c r="E179" s="164"/>
      <c r="F179" s="11"/>
      <c r="G179" s="359" t="b">
        <f t="shared" si="16"/>
        <v>1</v>
      </c>
      <c r="H179" s="359" t="b">
        <f t="shared" si="17"/>
        <v>1</v>
      </c>
      <c r="I179" s="359" t="b">
        <f t="shared" si="13"/>
        <v>1</v>
      </c>
      <c r="J179" s="359" t="b">
        <f t="shared" si="12"/>
        <v>1</v>
      </c>
      <c r="K179" s="359">
        <f t="shared" si="14"/>
        <v>0</v>
      </c>
      <c r="L179" s="359">
        <f t="shared" si="15"/>
        <v>0</v>
      </c>
    </row>
    <row r="180" spans="1:12" ht="15.75" x14ac:dyDescent="0.25">
      <c r="A180" s="343"/>
      <c r="B180" s="94">
        <v>161</v>
      </c>
      <c r="C180" s="167"/>
      <c r="D180" s="164"/>
      <c r="E180" s="164"/>
      <c r="F180" s="11"/>
      <c r="G180" s="359" t="b">
        <f t="shared" si="16"/>
        <v>1</v>
      </c>
      <c r="H180" s="359" t="b">
        <f t="shared" si="17"/>
        <v>1</v>
      </c>
      <c r="I180" s="359" t="b">
        <f t="shared" si="13"/>
        <v>1</v>
      </c>
      <c r="J180" s="359" t="b">
        <f t="shared" si="12"/>
        <v>1</v>
      </c>
      <c r="K180" s="359">
        <f t="shared" si="14"/>
        <v>0</v>
      </c>
      <c r="L180" s="359">
        <f t="shared" si="15"/>
        <v>0</v>
      </c>
    </row>
    <row r="181" spans="1:12" ht="15.75" x14ac:dyDescent="0.25">
      <c r="A181" s="343"/>
      <c r="B181" s="94">
        <v>162</v>
      </c>
      <c r="C181" s="167"/>
      <c r="D181" s="164"/>
      <c r="E181" s="164"/>
      <c r="F181" s="11"/>
      <c r="G181" s="359" t="b">
        <f t="shared" si="16"/>
        <v>1</v>
      </c>
      <c r="H181" s="359" t="b">
        <f t="shared" si="17"/>
        <v>1</v>
      </c>
      <c r="I181" s="359" t="b">
        <f t="shared" si="13"/>
        <v>1</v>
      </c>
      <c r="J181" s="359" t="b">
        <f t="shared" si="12"/>
        <v>1</v>
      </c>
      <c r="K181" s="359">
        <f t="shared" si="14"/>
        <v>0</v>
      </c>
      <c r="L181" s="359">
        <f t="shared" si="15"/>
        <v>0</v>
      </c>
    </row>
    <row r="182" spans="1:12" ht="15.75" x14ac:dyDescent="0.25">
      <c r="A182" s="343"/>
      <c r="B182" s="94">
        <v>163</v>
      </c>
      <c r="C182" s="167"/>
      <c r="D182" s="164"/>
      <c r="E182" s="164"/>
      <c r="F182" s="11"/>
      <c r="G182" s="359" t="b">
        <f t="shared" si="16"/>
        <v>1</v>
      </c>
      <c r="H182" s="359" t="b">
        <f t="shared" si="17"/>
        <v>1</v>
      </c>
      <c r="I182" s="359" t="b">
        <f t="shared" si="13"/>
        <v>1</v>
      </c>
      <c r="J182" s="359" t="b">
        <f t="shared" si="12"/>
        <v>1</v>
      </c>
      <c r="K182" s="359">
        <f t="shared" si="14"/>
        <v>0</v>
      </c>
      <c r="L182" s="359">
        <f t="shared" si="15"/>
        <v>0</v>
      </c>
    </row>
    <row r="183" spans="1:12" ht="15.75" x14ac:dyDescent="0.25">
      <c r="A183" s="343"/>
      <c r="B183" s="94">
        <v>164</v>
      </c>
      <c r="C183" s="167"/>
      <c r="D183" s="164"/>
      <c r="E183" s="164"/>
      <c r="F183" s="11"/>
      <c r="G183" s="359" t="b">
        <f t="shared" si="16"/>
        <v>1</v>
      </c>
      <c r="H183" s="359" t="b">
        <f t="shared" si="17"/>
        <v>1</v>
      </c>
      <c r="I183" s="359" t="b">
        <f t="shared" si="13"/>
        <v>1</v>
      </c>
      <c r="J183" s="359" t="b">
        <f t="shared" si="12"/>
        <v>1</v>
      </c>
      <c r="K183" s="359">
        <f t="shared" si="14"/>
        <v>0</v>
      </c>
      <c r="L183" s="359">
        <f t="shared" si="15"/>
        <v>0</v>
      </c>
    </row>
    <row r="184" spans="1:12" ht="15.75" x14ac:dyDescent="0.25">
      <c r="A184" s="343"/>
      <c r="B184" s="94">
        <v>165</v>
      </c>
      <c r="C184" s="167"/>
      <c r="D184" s="164"/>
      <c r="E184" s="164"/>
      <c r="F184" s="11"/>
      <c r="G184" s="359" t="b">
        <f t="shared" si="16"/>
        <v>1</v>
      </c>
      <c r="H184" s="359" t="b">
        <f t="shared" si="17"/>
        <v>1</v>
      </c>
      <c r="I184" s="359" t="b">
        <f t="shared" si="13"/>
        <v>1</v>
      </c>
      <c r="J184" s="359" t="b">
        <f t="shared" si="12"/>
        <v>1</v>
      </c>
      <c r="K184" s="359">
        <f t="shared" si="14"/>
        <v>0</v>
      </c>
      <c r="L184" s="359">
        <f t="shared" si="15"/>
        <v>0</v>
      </c>
    </row>
    <row r="185" spans="1:12" ht="15.75" x14ac:dyDescent="0.25">
      <c r="A185" s="343"/>
      <c r="B185" s="94">
        <v>166</v>
      </c>
      <c r="C185" s="167"/>
      <c r="D185" s="164"/>
      <c r="E185" s="164"/>
      <c r="F185" s="11"/>
      <c r="G185" s="359" t="b">
        <f t="shared" si="16"/>
        <v>1</v>
      </c>
      <c r="H185" s="359" t="b">
        <f t="shared" si="17"/>
        <v>1</v>
      </c>
      <c r="I185" s="359" t="b">
        <f t="shared" si="13"/>
        <v>1</v>
      </c>
      <c r="J185" s="359" t="b">
        <f t="shared" si="12"/>
        <v>1</v>
      </c>
      <c r="K185" s="359">
        <f t="shared" si="14"/>
        <v>0</v>
      </c>
      <c r="L185" s="359">
        <f t="shared" si="15"/>
        <v>0</v>
      </c>
    </row>
    <row r="186" spans="1:12" ht="15.75" x14ac:dyDescent="0.25">
      <c r="A186" s="343"/>
      <c r="B186" s="94">
        <v>167</v>
      </c>
      <c r="C186" s="167"/>
      <c r="D186" s="164"/>
      <c r="E186" s="164"/>
      <c r="F186" s="11"/>
      <c r="G186" s="359" t="b">
        <f t="shared" si="16"/>
        <v>1</v>
      </c>
      <c r="H186" s="359" t="b">
        <f t="shared" si="17"/>
        <v>1</v>
      </c>
      <c r="I186" s="359" t="b">
        <f t="shared" si="13"/>
        <v>1</v>
      </c>
      <c r="J186" s="359" t="b">
        <f t="shared" si="12"/>
        <v>1</v>
      </c>
      <c r="K186" s="359">
        <f t="shared" si="14"/>
        <v>0</v>
      </c>
      <c r="L186" s="359">
        <f t="shared" si="15"/>
        <v>0</v>
      </c>
    </row>
    <row r="187" spans="1:12" ht="15.75" x14ac:dyDescent="0.25">
      <c r="A187" s="343"/>
      <c r="B187" s="94">
        <v>168</v>
      </c>
      <c r="C187" s="167"/>
      <c r="D187" s="164"/>
      <c r="E187" s="164"/>
      <c r="F187" s="11"/>
      <c r="G187" s="359" t="b">
        <f t="shared" si="16"/>
        <v>1</v>
      </c>
      <c r="H187" s="359" t="b">
        <f t="shared" si="17"/>
        <v>1</v>
      </c>
      <c r="I187" s="359" t="b">
        <f t="shared" si="13"/>
        <v>1</v>
      </c>
      <c r="J187" s="359" t="b">
        <f t="shared" si="12"/>
        <v>1</v>
      </c>
      <c r="K187" s="359">
        <f t="shared" si="14"/>
        <v>0</v>
      </c>
      <c r="L187" s="359">
        <f t="shared" si="15"/>
        <v>0</v>
      </c>
    </row>
    <row r="188" spans="1:12" ht="15.75" x14ac:dyDescent="0.25">
      <c r="A188" s="343"/>
      <c r="B188" s="94">
        <v>169</v>
      </c>
      <c r="C188" s="167"/>
      <c r="D188" s="164"/>
      <c r="E188" s="164"/>
      <c r="F188" s="11"/>
      <c r="G188" s="359" t="b">
        <f t="shared" si="16"/>
        <v>1</v>
      </c>
      <c r="H188" s="359" t="b">
        <f t="shared" si="17"/>
        <v>1</v>
      </c>
      <c r="I188" s="359" t="b">
        <f t="shared" si="13"/>
        <v>1</v>
      </c>
      <c r="J188" s="359" t="b">
        <f t="shared" si="12"/>
        <v>1</v>
      </c>
      <c r="K188" s="359">
        <f t="shared" si="14"/>
        <v>0</v>
      </c>
      <c r="L188" s="359">
        <f t="shared" si="15"/>
        <v>0</v>
      </c>
    </row>
    <row r="189" spans="1:12" ht="15.75" x14ac:dyDescent="0.25">
      <c r="A189" s="343"/>
      <c r="B189" s="94">
        <v>170</v>
      </c>
      <c r="C189" s="167"/>
      <c r="D189" s="164"/>
      <c r="E189" s="164"/>
      <c r="F189" s="11"/>
      <c r="G189" s="359" t="b">
        <f t="shared" si="16"/>
        <v>1</v>
      </c>
      <c r="H189" s="359" t="b">
        <f t="shared" si="17"/>
        <v>1</v>
      </c>
      <c r="I189" s="359" t="b">
        <f t="shared" si="13"/>
        <v>1</v>
      </c>
      <c r="J189" s="359" t="b">
        <f t="shared" si="12"/>
        <v>1</v>
      </c>
      <c r="K189" s="359">
        <f t="shared" si="14"/>
        <v>0</v>
      </c>
      <c r="L189" s="359">
        <f t="shared" si="15"/>
        <v>0</v>
      </c>
    </row>
    <row r="190" spans="1:12" ht="15.75" x14ac:dyDescent="0.25">
      <c r="A190" s="343"/>
      <c r="B190" s="94">
        <v>171</v>
      </c>
      <c r="C190" s="167"/>
      <c r="D190" s="164"/>
      <c r="E190" s="164"/>
      <c r="F190" s="11"/>
      <c r="G190" s="359" t="b">
        <f t="shared" si="16"/>
        <v>1</v>
      </c>
      <c r="H190" s="359" t="b">
        <f t="shared" si="17"/>
        <v>1</v>
      </c>
      <c r="I190" s="359" t="b">
        <f t="shared" si="13"/>
        <v>1</v>
      </c>
      <c r="J190" s="359" t="b">
        <f t="shared" si="12"/>
        <v>1</v>
      </c>
      <c r="K190" s="359">
        <f t="shared" si="14"/>
        <v>0</v>
      </c>
      <c r="L190" s="359">
        <f t="shared" si="15"/>
        <v>0</v>
      </c>
    </row>
    <row r="191" spans="1:12" ht="15.75" x14ac:dyDescent="0.25">
      <c r="A191" s="343"/>
      <c r="B191" s="94">
        <v>172</v>
      </c>
      <c r="C191" s="167"/>
      <c r="D191" s="164"/>
      <c r="E191" s="164"/>
      <c r="F191" s="11"/>
      <c r="G191" s="359" t="b">
        <f t="shared" si="16"/>
        <v>1</v>
      </c>
      <c r="H191" s="359" t="b">
        <f t="shared" si="17"/>
        <v>1</v>
      </c>
      <c r="I191" s="359" t="b">
        <f t="shared" si="13"/>
        <v>1</v>
      </c>
      <c r="J191" s="359" t="b">
        <f t="shared" si="12"/>
        <v>1</v>
      </c>
      <c r="K191" s="359">
        <f t="shared" si="14"/>
        <v>0</v>
      </c>
      <c r="L191" s="359">
        <f t="shared" si="15"/>
        <v>0</v>
      </c>
    </row>
    <row r="192" spans="1:12" ht="15.75" x14ac:dyDescent="0.25">
      <c r="A192" s="343"/>
      <c r="B192" s="94">
        <v>173</v>
      </c>
      <c r="C192" s="167"/>
      <c r="D192" s="164"/>
      <c r="E192" s="164"/>
      <c r="F192" s="11"/>
      <c r="G192" s="359" t="b">
        <f t="shared" si="16"/>
        <v>1</v>
      </c>
      <c r="H192" s="359" t="b">
        <f t="shared" si="17"/>
        <v>1</v>
      </c>
      <c r="I192" s="359" t="b">
        <f t="shared" si="13"/>
        <v>1</v>
      </c>
      <c r="J192" s="359" t="b">
        <f t="shared" si="12"/>
        <v>1</v>
      </c>
      <c r="K192" s="359">
        <f t="shared" si="14"/>
        <v>0</v>
      </c>
      <c r="L192" s="359">
        <f t="shared" si="15"/>
        <v>0</v>
      </c>
    </row>
    <row r="193" spans="1:12" ht="15.75" x14ac:dyDescent="0.25">
      <c r="A193" s="343"/>
      <c r="B193" s="94">
        <v>174</v>
      </c>
      <c r="C193" s="167"/>
      <c r="D193" s="164"/>
      <c r="E193" s="164"/>
      <c r="F193" s="11"/>
      <c r="G193" s="359" t="b">
        <f t="shared" si="16"/>
        <v>1</v>
      </c>
      <c r="H193" s="359" t="b">
        <f t="shared" si="17"/>
        <v>1</v>
      </c>
      <c r="I193" s="359" t="b">
        <f t="shared" si="13"/>
        <v>1</v>
      </c>
      <c r="J193" s="359" t="b">
        <f t="shared" si="12"/>
        <v>1</v>
      </c>
      <c r="K193" s="359">
        <f t="shared" si="14"/>
        <v>0</v>
      </c>
      <c r="L193" s="359">
        <f t="shared" si="15"/>
        <v>0</v>
      </c>
    </row>
    <row r="194" spans="1:12" ht="15.75" x14ac:dyDescent="0.25">
      <c r="A194" s="343"/>
      <c r="B194" s="94">
        <v>175</v>
      </c>
      <c r="C194" s="167"/>
      <c r="D194" s="164"/>
      <c r="E194" s="164"/>
      <c r="F194" s="11"/>
      <c r="G194" s="359" t="b">
        <f t="shared" si="16"/>
        <v>1</v>
      </c>
      <c r="H194" s="359" t="b">
        <f t="shared" si="17"/>
        <v>1</v>
      </c>
      <c r="I194" s="359" t="b">
        <f t="shared" si="13"/>
        <v>1</v>
      </c>
      <c r="J194" s="359" t="b">
        <f t="shared" si="12"/>
        <v>1</v>
      </c>
      <c r="K194" s="359">
        <f t="shared" si="14"/>
        <v>0</v>
      </c>
      <c r="L194" s="359">
        <f t="shared" si="15"/>
        <v>0</v>
      </c>
    </row>
    <row r="195" spans="1:12" ht="15.75" x14ac:dyDescent="0.25">
      <c r="A195" s="343"/>
      <c r="B195" s="94">
        <v>176</v>
      </c>
      <c r="C195" s="167"/>
      <c r="D195" s="164"/>
      <c r="E195" s="164"/>
      <c r="F195" s="11"/>
      <c r="G195" s="359" t="b">
        <f t="shared" si="16"/>
        <v>1</v>
      </c>
      <c r="H195" s="359" t="b">
        <f t="shared" si="17"/>
        <v>1</v>
      </c>
      <c r="I195" s="359" t="b">
        <f t="shared" si="13"/>
        <v>1</v>
      </c>
      <c r="J195" s="359" t="b">
        <f t="shared" si="12"/>
        <v>1</v>
      </c>
      <c r="K195" s="359">
        <f t="shared" si="14"/>
        <v>0</v>
      </c>
      <c r="L195" s="359">
        <f t="shared" si="15"/>
        <v>0</v>
      </c>
    </row>
    <row r="196" spans="1:12" ht="15.75" x14ac:dyDescent="0.25">
      <c r="A196" s="343"/>
      <c r="B196" s="94">
        <v>177</v>
      </c>
      <c r="C196" s="167"/>
      <c r="D196" s="164"/>
      <c r="E196" s="164"/>
      <c r="F196" s="11"/>
      <c r="G196" s="359" t="b">
        <f t="shared" si="16"/>
        <v>1</v>
      </c>
      <c r="H196" s="359" t="b">
        <f t="shared" si="17"/>
        <v>1</v>
      </c>
      <c r="I196" s="359" t="b">
        <f t="shared" si="13"/>
        <v>1</v>
      </c>
      <c r="J196" s="359" t="b">
        <f t="shared" si="12"/>
        <v>1</v>
      </c>
      <c r="K196" s="359">
        <f t="shared" si="14"/>
        <v>0</v>
      </c>
      <c r="L196" s="359">
        <f t="shared" si="15"/>
        <v>0</v>
      </c>
    </row>
    <row r="197" spans="1:12" ht="15.75" x14ac:dyDescent="0.25">
      <c r="A197" s="343"/>
      <c r="B197" s="94">
        <v>178</v>
      </c>
      <c r="C197" s="167"/>
      <c r="D197" s="164"/>
      <c r="E197" s="164"/>
      <c r="F197" s="11"/>
      <c r="G197" s="359" t="b">
        <f t="shared" si="16"/>
        <v>1</v>
      </c>
      <c r="H197" s="359" t="b">
        <f t="shared" si="17"/>
        <v>1</v>
      </c>
      <c r="I197" s="359" t="b">
        <f t="shared" si="13"/>
        <v>1</v>
      </c>
      <c r="J197" s="359" t="b">
        <f t="shared" si="12"/>
        <v>1</v>
      </c>
      <c r="K197" s="359">
        <f t="shared" si="14"/>
        <v>0</v>
      </c>
      <c r="L197" s="359">
        <f t="shared" si="15"/>
        <v>0</v>
      </c>
    </row>
    <row r="198" spans="1:12" ht="15.75" x14ac:dyDescent="0.25">
      <c r="A198" s="343"/>
      <c r="B198" s="94">
        <v>179</v>
      </c>
      <c r="C198" s="167"/>
      <c r="D198" s="164"/>
      <c r="E198" s="164"/>
      <c r="F198" s="11"/>
      <c r="G198" s="359" t="b">
        <f t="shared" si="16"/>
        <v>1</v>
      </c>
      <c r="H198" s="359" t="b">
        <f t="shared" si="17"/>
        <v>1</v>
      </c>
      <c r="I198" s="359" t="b">
        <f t="shared" si="13"/>
        <v>1</v>
      </c>
      <c r="J198" s="359" t="b">
        <f t="shared" si="12"/>
        <v>1</v>
      </c>
      <c r="K198" s="359">
        <f t="shared" si="14"/>
        <v>0</v>
      </c>
      <c r="L198" s="359">
        <f t="shared" si="15"/>
        <v>0</v>
      </c>
    </row>
    <row r="199" spans="1:12" ht="15.75" x14ac:dyDescent="0.25">
      <c r="A199" s="343"/>
      <c r="B199" s="94">
        <v>180</v>
      </c>
      <c r="C199" s="167"/>
      <c r="D199" s="164"/>
      <c r="E199" s="164"/>
      <c r="F199" s="11"/>
      <c r="G199" s="359" t="b">
        <f t="shared" si="16"/>
        <v>1</v>
      </c>
      <c r="H199" s="359" t="b">
        <f t="shared" si="17"/>
        <v>1</v>
      </c>
      <c r="I199" s="359" t="b">
        <f t="shared" si="13"/>
        <v>1</v>
      </c>
      <c r="J199" s="359" t="b">
        <f t="shared" si="12"/>
        <v>1</v>
      </c>
      <c r="K199" s="359">
        <f t="shared" si="14"/>
        <v>0</v>
      </c>
      <c r="L199" s="359">
        <f t="shared" si="15"/>
        <v>0</v>
      </c>
    </row>
    <row r="200" spans="1:12" ht="15.75" x14ac:dyDescent="0.25">
      <c r="A200" s="343"/>
      <c r="B200" s="94">
        <v>181</v>
      </c>
      <c r="C200" s="167"/>
      <c r="D200" s="164"/>
      <c r="E200" s="164"/>
      <c r="F200" s="11"/>
      <c r="G200" s="359" t="b">
        <f t="shared" si="16"/>
        <v>1</v>
      </c>
      <c r="H200" s="359" t="b">
        <f t="shared" si="17"/>
        <v>1</v>
      </c>
      <c r="I200" s="359" t="b">
        <f t="shared" si="13"/>
        <v>1</v>
      </c>
      <c r="J200" s="359" t="b">
        <f t="shared" si="12"/>
        <v>1</v>
      </c>
      <c r="K200" s="359">
        <f t="shared" si="14"/>
        <v>0</v>
      </c>
      <c r="L200" s="359">
        <f t="shared" si="15"/>
        <v>0</v>
      </c>
    </row>
    <row r="201" spans="1:12" ht="15.75" x14ac:dyDescent="0.25">
      <c r="A201" s="343"/>
      <c r="B201" s="94">
        <v>182</v>
      </c>
      <c r="C201" s="167"/>
      <c r="D201" s="164"/>
      <c r="E201" s="164"/>
      <c r="F201" s="11"/>
      <c r="G201" s="359" t="b">
        <f t="shared" si="16"/>
        <v>1</v>
      </c>
      <c r="H201" s="359" t="b">
        <f t="shared" si="17"/>
        <v>1</v>
      </c>
      <c r="I201" s="359" t="b">
        <f t="shared" si="13"/>
        <v>1</v>
      </c>
      <c r="J201" s="359" t="b">
        <f t="shared" si="12"/>
        <v>1</v>
      </c>
      <c r="K201" s="359">
        <f t="shared" si="14"/>
        <v>0</v>
      </c>
      <c r="L201" s="359">
        <f t="shared" si="15"/>
        <v>0</v>
      </c>
    </row>
    <row r="202" spans="1:12" ht="15.75" x14ac:dyDescent="0.25">
      <c r="A202" s="343"/>
      <c r="B202" s="94">
        <v>183</v>
      </c>
      <c r="C202" s="167"/>
      <c r="D202" s="164"/>
      <c r="E202" s="164"/>
      <c r="F202" s="11"/>
      <c r="G202" s="359" t="b">
        <f t="shared" si="16"/>
        <v>1</v>
      </c>
      <c r="H202" s="359" t="b">
        <f t="shared" si="17"/>
        <v>1</v>
      </c>
      <c r="I202" s="359" t="b">
        <f t="shared" si="13"/>
        <v>1</v>
      </c>
      <c r="J202" s="359" t="b">
        <f t="shared" si="12"/>
        <v>1</v>
      </c>
      <c r="K202" s="359">
        <f t="shared" si="14"/>
        <v>0</v>
      </c>
      <c r="L202" s="359">
        <f t="shared" si="15"/>
        <v>0</v>
      </c>
    </row>
    <row r="203" spans="1:12" ht="15.75" x14ac:dyDescent="0.25">
      <c r="A203" s="343"/>
      <c r="B203" s="94">
        <v>184</v>
      </c>
      <c r="C203" s="167"/>
      <c r="D203" s="164"/>
      <c r="E203" s="164"/>
      <c r="F203" s="11"/>
      <c r="G203" s="359" t="b">
        <f t="shared" si="16"/>
        <v>1</v>
      </c>
      <c r="H203" s="359" t="b">
        <f t="shared" si="17"/>
        <v>1</v>
      </c>
      <c r="I203" s="359" t="b">
        <f t="shared" si="13"/>
        <v>1</v>
      </c>
      <c r="J203" s="359" t="b">
        <f t="shared" si="12"/>
        <v>1</v>
      </c>
      <c r="K203" s="359">
        <f t="shared" si="14"/>
        <v>0</v>
      </c>
      <c r="L203" s="359">
        <f t="shared" si="15"/>
        <v>0</v>
      </c>
    </row>
    <row r="204" spans="1:12" ht="15.75" x14ac:dyDescent="0.25">
      <c r="A204" s="343"/>
      <c r="B204" s="94">
        <v>185</v>
      </c>
      <c r="C204" s="167"/>
      <c r="D204" s="164"/>
      <c r="E204" s="164"/>
      <c r="F204" s="11"/>
      <c r="G204" s="359" t="b">
        <f t="shared" si="16"/>
        <v>1</v>
      </c>
      <c r="H204" s="359" t="b">
        <f t="shared" si="17"/>
        <v>1</v>
      </c>
      <c r="I204" s="359" t="b">
        <f t="shared" si="13"/>
        <v>1</v>
      </c>
      <c r="J204" s="359" t="b">
        <f t="shared" si="12"/>
        <v>1</v>
      </c>
      <c r="K204" s="359">
        <f t="shared" si="14"/>
        <v>0</v>
      </c>
      <c r="L204" s="359">
        <f t="shared" si="15"/>
        <v>0</v>
      </c>
    </row>
    <row r="205" spans="1:12" ht="15.75" x14ac:dyDescent="0.25">
      <c r="A205" s="343"/>
      <c r="B205" s="94">
        <v>186</v>
      </c>
      <c r="C205" s="167"/>
      <c r="D205" s="164"/>
      <c r="E205" s="164"/>
      <c r="F205" s="11"/>
      <c r="G205" s="359" t="b">
        <f t="shared" si="16"/>
        <v>1</v>
      </c>
      <c r="H205" s="359" t="b">
        <f t="shared" si="17"/>
        <v>1</v>
      </c>
      <c r="I205" s="359" t="b">
        <f t="shared" si="13"/>
        <v>1</v>
      </c>
      <c r="J205" s="359" t="b">
        <f t="shared" si="12"/>
        <v>1</v>
      </c>
      <c r="K205" s="359">
        <f t="shared" si="14"/>
        <v>0</v>
      </c>
      <c r="L205" s="359">
        <f t="shared" si="15"/>
        <v>0</v>
      </c>
    </row>
    <row r="206" spans="1:12" ht="15.75" x14ac:dyDescent="0.25">
      <c r="A206" s="343"/>
      <c r="B206" s="94">
        <v>187</v>
      </c>
      <c r="C206" s="167"/>
      <c r="D206" s="164"/>
      <c r="E206" s="164"/>
      <c r="F206" s="11"/>
      <c r="G206" s="359" t="b">
        <f t="shared" si="16"/>
        <v>1</v>
      </c>
      <c r="H206" s="359" t="b">
        <f t="shared" si="17"/>
        <v>1</v>
      </c>
      <c r="I206" s="359" t="b">
        <f t="shared" si="13"/>
        <v>1</v>
      </c>
      <c r="J206" s="359" t="b">
        <f t="shared" si="12"/>
        <v>1</v>
      </c>
      <c r="K206" s="359">
        <f t="shared" si="14"/>
        <v>0</v>
      </c>
      <c r="L206" s="359">
        <f t="shared" si="15"/>
        <v>0</v>
      </c>
    </row>
    <row r="207" spans="1:12" ht="15.75" x14ac:dyDescent="0.25">
      <c r="A207" s="343"/>
      <c r="B207" s="94">
        <v>188</v>
      </c>
      <c r="C207" s="167"/>
      <c r="D207" s="164"/>
      <c r="E207" s="164"/>
      <c r="F207" s="11"/>
      <c r="G207" s="359" t="b">
        <f t="shared" si="16"/>
        <v>1</v>
      </c>
      <c r="H207" s="359" t="b">
        <f t="shared" si="17"/>
        <v>1</v>
      </c>
      <c r="I207" s="359" t="b">
        <f t="shared" si="13"/>
        <v>1</v>
      </c>
      <c r="J207" s="359" t="b">
        <f t="shared" si="12"/>
        <v>1</v>
      </c>
      <c r="K207" s="359">
        <f t="shared" si="14"/>
        <v>0</v>
      </c>
      <c r="L207" s="359">
        <f t="shared" si="15"/>
        <v>0</v>
      </c>
    </row>
    <row r="208" spans="1:12" ht="15.75" x14ac:dyDescent="0.25">
      <c r="A208" s="343"/>
      <c r="B208" s="94">
        <v>189</v>
      </c>
      <c r="C208" s="167"/>
      <c r="D208" s="164"/>
      <c r="E208" s="164"/>
      <c r="F208" s="11"/>
      <c r="G208" s="359" t="b">
        <f t="shared" si="16"/>
        <v>1</v>
      </c>
      <c r="H208" s="359" t="b">
        <f t="shared" si="17"/>
        <v>1</v>
      </c>
      <c r="I208" s="359" t="b">
        <f t="shared" si="13"/>
        <v>1</v>
      </c>
      <c r="J208" s="359" t="b">
        <f t="shared" si="12"/>
        <v>1</v>
      </c>
      <c r="K208" s="359">
        <f t="shared" si="14"/>
        <v>0</v>
      </c>
      <c r="L208" s="359">
        <f t="shared" si="15"/>
        <v>0</v>
      </c>
    </row>
    <row r="209" spans="1:12" ht="15.75" x14ac:dyDescent="0.25">
      <c r="A209" s="343"/>
      <c r="B209" s="94">
        <v>190</v>
      </c>
      <c r="C209" s="167"/>
      <c r="D209" s="164"/>
      <c r="E209" s="164"/>
      <c r="F209" s="11"/>
      <c r="G209" s="359" t="b">
        <f t="shared" si="16"/>
        <v>1</v>
      </c>
      <c r="H209" s="359" t="b">
        <f t="shared" si="17"/>
        <v>1</v>
      </c>
      <c r="I209" s="359" t="b">
        <f t="shared" si="13"/>
        <v>1</v>
      </c>
      <c r="J209" s="359" t="b">
        <f t="shared" si="12"/>
        <v>1</v>
      </c>
      <c r="K209" s="359">
        <f t="shared" si="14"/>
        <v>0</v>
      </c>
      <c r="L209" s="359">
        <f t="shared" si="15"/>
        <v>0</v>
      </c>
    </row>
    <row r="210" spans="1:12" ht="15.75" x14ac:dyDescent="0.25">
      <c r="A210" s="343"/>
      <c r="B210" s="94">
        <v>191</v>
      </c>
      <c r="C210" s="167"/>
      <c r="D210" s="164"/>
      <c r="E210" s="164"/>
      <c r="F210" s="11"/>
      <c r="G210" s="359" t="b">
        <f t="shared" si="16"/>
        <v>1</v>
      </c>
      <c r="H210" s="359" t="b">
        <f t="shared" si="17"/>
        <v>1</v>
      </c>
      <c r="I210" s="359" t="b">
        <f t="shared" si="13"/>
        <v>1</v>
      </c>
      <c r="J210" s="359" t="b">
        <f t="shared" si="12"/>
        <v>1</v>
      </c>
      <c r="K210" s="359">
        <f t="shared" si="14"/>
        <v>0</v>
      </c>
      <c r="L210" s="359">
        <f t="shared" si="15"/>
        <v>0</v>
      </c>
    </row>
    <row r="211" spans="1:12" ht="15.75" x14ac:dyDescent="0.25">
      <c r="A211" s="343"/>
      <c r="B211" s="94">
        <v>192</v>
      </c>
      <c r="C211" s="167"/>
      <c r="D211" s="164"/>
      <c r="E211" s="164"/>
      <c r="F211" s="11"/>
      <c r="G211" s="359" t="b">
        <f t="shared" si="16"/>
        <v>1</v>
      </c>
      <c r="H211" s="359" t="b">
        <f t="shared" si="17"/>
        <v>1</v>
      </c>
      <c r="I211" s="359" t="b">
        <f t="shared" si="13"/>
        <v>1</v>
      </c>
      <c r="J211" s="359" t="b">
        <f t="shared" si="12"/>
        <v>1</v>
      </c>
      <c r="K211" s="359">
        <f t="shared" si="14"/>
        <v>0</v>
      </c>
      <c r="L211" s="359">
        <f t="shared" si="15"/>
        <v>0</v>
      </c>
    </row>
    <row r="212" spans="1:12" ht="15.75" x14ac:dyDescent="0.25">
      <c r="A212" s="343"/>
      <c r="B212" s="94">
        <v>193</v>
      </c>
      <c r="C212" s="167"/>
      <c r="D212" s="164"/>
      <c r="E212" s="164"/>
      <c r="F212" s="11"/>
      <c r="G212" s="359" t="b">
        <f t="shared" si="16"/>
        <v>1</v>
      </c>
      <c r="H212" s="359" t="b">
        <f t="shared" si="17"/>
        <v>1</v>
      </c>
      <c r="I212" s="359" t="b">
        <f t="shared" si="13"/>
        <v>1</v>
      </c>
      <c r="J212" s="359" t="b">
        <f t="shared" ref="J212:J269" si="18">IF(C212="",TRUE,(IF(ISNUMBER(MATCH(C212,countries,0)),TRUE,FALSE)))</f>
        <v>1</v>
      </c>
      <c r="K212" s="359">
        <f t="shared" si="14"/>
        <v>0</v>
      </c>
      <c r="L212" s="359">
        <f t="shared" si="15"/>
        <v>0</v>
      </c>
    </row>
    <row r="213" spans="1:12" ht="15.75" x14ac:dyDescent="0.25">
      <c r="A213" s="343"/>
      <c r="B213" s="94">
        <v>194</v>
      </c>
      <c r="C213" s="167"/>
      <c r="D213" s="164"/>
      <c r="E213" s="164"/>
      <c r="F213" s="11"/>
      <c r="G213" s="359" t="b">
        <f t="shared" si="16"/>
        <v>1</v>
      </c>
      <c r="H213" s="359" t="b">
        <f t="shared" si="17"/>
        <v>1</v>
      </c>
      <c r="I213" s="359" t="b">
        <f t="shared" ref="I213:I269" si="19">IF(AND(C213&lt;&gt;"N/A",ISBLANK(C213)=FALSE,D213=0,E213=0),FALSE,TRUE)</f>
        <v>1</v>
      </c>
      <c r="J213" s="359" t="b">
        <f t="shared" si="18"/>
        <v>1</v>
      </c>
      <c r="K213" s="359">
        <f t="shared" ref="K213:K269" si="20">IF(OR(C213="Austria,AT",C213="Belgium,BE",C213="Bulgaria,BG",C213="Croatia,HR",C213="Cyprus,CY",C213="Czech Republic,CZ",C213="Denmark,DK",C213="Estonia,EE",C213="Finland,FI",C213="France,FR",C213="Germany,DE",C213="Greece,GR",C213="Hungary,HU",C213="Ireland,IE",C213="Italy,IT",C213="Latvia,LV",C213="Lithuania,LT",C213="Luxembourg,LU",C213="Malta,MT",C213="Netherlands,NL",C213="Poland,PL",C213="Portugal,PT",C213="Romania,RO",C213="Slovakia,SK",C213="Slovenia,SI",C213="Spain,ES",C213="Sweden,SE",C213="United Kingdom,GB",C213="Iceland,IS",C213="Liechtenstein,LI",C213="Norway,NO"),D213,0)</f>
        <v>0</v>
      </c>
      <c r="L213" s="359">
        <f t="shared" ref="L213:L269" si="21">IF(OR(C213="Austria,AT",C213="Belgium,BE",C213="Bulgaria,BG",C213="Croatia,HR",C213="Cyprus,CY",C213="Czech Republic,CZ",C213="Denmark,DK",C213="Estonia,EE",C213="Finland,FI",C213="France,FR",C213="Germany,DE",C213="Greece,GR",C213="Hungary,HU",C213="Ireland,IE",C213="Italy,IT",C213="Latvia,LV",C213="Lithuania,LT",C213="Luxembourg,LU",C213="Malta,MT",C213="Netherlands,NL",C213="Poland,PL",C213="Portugal,PT",C213="Romania,RO",C213="Slovakia,SK",C213="Slovenia,SI",C213="Spain,ES",C213="Sweden,SE",C213="United Kingdom,GB",C213="Iceland,IS",C213="Liechtenstein,LI",C213="Norway,NO"),E213,0)</f>
        <v>0</v>
      </c>
    </row>
    <row r="214" spans="1:12" ht="15.75" x14ac:dyDescent="0.25">
      <c r="A214" s="343"/>
      <c r="B214" s="94">
        <v>195</v>
      </c>
      <c r="C214" s="167"/>
      <c r="D214" s="164"/>
      <c r="E214" s="164"/>
      <c r="F214" s="11"/>
      <c r="G214" s="359" t="b">
        <f t="shared" ref="G214:G269" si="22">IF(ISBLANK(C214),TRUE,IF(OR(ISBLANK(D214),ISBLANK(E214)),FALSE,TRUE))</f>
        <v>1</v>
      </c>
      <c r="H214" s="359" t="b">
        <f t="shared" ref="H214:H269" si="23">IF(OR(AND(C214="N/A",D214=0,E214=0),AND(ISBLANK(C214),ISBLANK(D214),ISBLANK(E214)),AND(C214&lt;&gt;"N/A",ISBLANK(C214)=FALSE,ISBLANK(D214)=FALSE,ISBLANK(E214)=FALSE)),TRUE,FALSE)</f>
        <v>1</v>
      </c>
      <c r="I214" s="359" t="b">
        <f t="shared" si="19"/>
        <v>1</v>
      </c>
      <c r="J214" s="359" t="b">
        <f t="shared" si="18"/>
        <v>1</v>
      </c>
      <c r="K214" s="359">
        <f t="shared" si="20"/>
        <v>0</v>
      </c>
      <c r="L214" s="359">
        <f t="shared" si="21"/>
        <v>0</v>
      </c>
    </row>
    <row r="215" spans="1:12" ht="15.75" x14ac:dyDescent="0.25">
      <c r="A215" s="343"/>
      <c r="B215" s="94">
        <v>196</v>
      </c>
      <c r="C215" s="167"/>
      <c r="D215" s="164"/>
      <c r="E215" s="164"/>
      <c r="F215" s="11"/>
      <c r="G215" s="359" t="b">
        <f t="shared" si="22"/>
        <v>1</v>
      </c>
      <c r="H215" s="359" t="b">
        <f t="shared" si="23"/>
        <v>1</v>
      </c>
      <c r="I215" s="359" t="b">
        <f t="shared" si="19"/>
        <v>1</v>
      </c>
      <c r="J215" s="359" t="b">
        <f t="shared" si="18"/>
        <v>1</v>
      </c>
      <c r="K215" s="359">
        <f t="shared" si="20"/>
        <v>0</v>
      </c>
      <c r="L215" s="359">
        <f t="shared" si="21"/>
        <v>0</v>
      </c>
    </row>
    <row r="216" spans="1:12" ht="15.75" x14ac:dyDescent="0.25">
      <c r="A216" s="343"/>
      <c r="B216" s="94">
        <v>197</v>
      </c>
      <c r="C216" s="167"/>
      <c r="D216" s="164"/>
      <c r="E216" s="164"/>
      <c r="F216" s="11"/>
      <c r="G216" s="359" t="b">
        <f t="shared" si="22"/>
        <v>1</v>
      </c>
      <c r="H216" s="359" t="b">
        <f t="shared" si="23"/>
        <v>1</v>
      </c>
      <c r="I216" s="359" t="b">
        <f t="shared" si="19"/>
        <v>1</v>
      </c>
      <c r="J216" s="359" t="b">
        <f t="shared" si="18"/>
        <v>1</v>
      </c>
      <c r="K216" s="359">
        <f t="shared" si="20"/>
        <v>0</v>
      </c>
      <c r="L216" s="359">
        <f t="shared" si="21"/>
        <v>0</v>
      </c>
    </row>
    <row r="217" spans="1:12" ht="15.75" x14ac:dyDescent="0.25">
      <c r="A217" s="343"/>
      <c r="B217" s="94">
        <v>198</v>
      </c>
      <c r="C217" s="167"/>
      <c r="D217" s="164"/>
      <c r="E217" s="164"/>
      <c r="F217" s="11"/>
      <c r="G217" s="359" t="b">
        <f t="shared" si="22"/>
        <v>1</v>
      </c>
      <c r="H217" s="359" t="b">
        <f t="shared" si="23"/>
        <v>1</v>
      </c>
      <c r="I217" s="359" t="b">
        <f t="shared" si="19"/>
        <v>1</v>
      </c>
      <c r="J217" s="359" t="b">
        <f t="shared" si="18"/>
        <v>1</v>
      </c>
      <c r="K217" s="359">
        <f t="shared" si="20"/>
        <v>0</v>
      </c>
      <c r="L217" s="359">
        <f t="shared" si="21"/>
        <v>0</v>
      </c>
    </row>
    <row r="218" spans="1:12" ht="15.75" x14ac:dyDescent="0.25">
      <c r="A218" s="343"/>
      <c r="B218" s="94">
        <v>199</v>
      </c>
      <c r="C218" s="167"/>
      <c r="D218" s="164"/>
      <c r="E218" s="164"/>
      <c r="F218" s="11"/>
      <c r="G218" s="359" t="b">
        <f t="shared" si="22"/>
        <v>1</v>
      </c>
      <c r="H218" s="359" t="b">
        <f t="shared" si="23"/>
        <v>1</v>
      </c>
      <c r="I218" s="359" t="b">
        <f t="shared" si="19"/>
        <v>1</v>
      </c>
      <c r="J218" s="359" t="b">
        <f t="shared" si="18"/>
        <v>1</v>
      </c>
      <c r="K218" s="359">
        <f t="shared" si="20"/>
        <v>0</v>
      </c>
      <c r="L218" s="359">
        <f t="shared" si="21"/>
        <v>0</v>
      </c>
    </row>
    <row r="219" spans="1:12" ht="15.75" x14ac:dyDescent="0.25">
      <c r="A219" s="343"/>
      <c r="B219" s="94">
        <v>200</v>
      </c>
      <c r="C219" s="167"/>
      <c r="D219" s="164"/>
      <c r="E219" s="164"/>
      <c r="F219" s="11"/>
      <c r="G219" s="359" t="b">
        <f t="shared" si="22"/>
        <v>1</v>
      </c>
      <c r="H219" s="359" t="b">
        <f t="shared" si="23"/>
        <v>1</v>
      </c>
      <c r="I219" s="359" t="b">
        <f t="shared" si="19"/>
        <v>1</v>
      </c>
      <c r="J219" s="359" t="b">
        <f t="shared" si="18"/>
        <v>1</v>
      </c>
      <c r="K219" s="359">
        <f t="shared" si="20"/>
        <v>0</v>
      </c>
      <c r="L219" s="359">
        <f t="shared" si="21"/>
        <v>0</v>
      </c>
    </row>
    <row r="220" spans="1:12" ht="15.75" x14ac:dyDescent="0.25">
      <c r="A220" s="343"/>
      <c r="B220" s="94">
        <v>201</v>
      </c>
      <c r="C220" s="167"/>
      <c r="D220" s="164"/>
      <c r="E220" s="164"/>
      <c r="F220" s="11"/>
      <c r="G220" s="359" t="b">
        <f t="shared" si="22"/>
        <v>1</v>
      </c>
      <c r="H220" s="359" t="b">
        <f t="shared" si="23"/>
        <v>1</v>
      </c>
      <c r="I220" s="359" t="b">
        <f t="shared" si="19"/>
        <v>1</v>
      </c>
      <c r="J220" s="359" t="b">
        <f t="shared" si="18"/>
        <v>1</v>
      </c>
      <c r="K220" s="359">
        <f t="shared" si="20"/>
        <v>0</v>
      </c>
      <c r="L220" s="359">
        <f t="shared" si="21"/>
        <v>0</v>
      </c>
    </row>
    <row r="221" spans="1:12" ht="15.75" x14ac:dyDescent="0.25">
      <c r="A221" s="343"/>
      <c r="B221" s="94">
        <v>202</v>
      </c>
      <c r="C221" s="167"/>
      <c r="D221" s="164"/>
      <c r="E221" s="164"/>
      <c r="F221" s="11"/>
      <c r="G221" s="359" t="b">
        <f t="shared" si="22"/>
        <v>1</v>
      </c>
      <c r="H221" s="359" t="b">
        <f t="shared" si="23"/>
        <v>1</v>
      </c>
      <c r="I221" s="359" t="b">
        <f t="shared" si="19"/>
        <v>1</v>
      </c>
      <c r="J221" s="359" t="b">
        <f t="shared" si="18"/>
        <v>1</v>
      </c>
      <c r="K221" s="359">
        <f t="shared" si="20"/>
        <v>0</v>
      </c>
      <c r="L221" s="359">
        <f t="shared" si="21"/>
        <v>0</v>
      </c>
    </row>
    <row r="222" spans="1:12" ht="15.75" x14ac:dyDescent="0.25">
      <c r="A222" s="343"/>
      <c r="B222" s="94">
        <v>203</v>
      </c>
      <c r="C222" s="167"/>
      <c r="D222" s="164"/>
      <c r="E222" s="164"/>
      <c r="F222" s="11"/>
      <c r="G222" s="359" t="b">
        <f t="shared" si="22"/>
        <v>1</v>
      </c>
      <c r="H222" s="359" t="b">
        <f t="shared" si="23"/>
        <v>1</v>
      </c>
      <c r="I222" s="359" t="b">
        <f t="shared" si="19"/>
        <v>1</v>
      </c>
      <c r="J222" s="359" t="b">
        <f t="shared" si="18"/>
        <v>1</v>
      </c>
      <c r="K222" s="359">
        <f t="shared" si="20"/>
        <v>0</v>
      </c>
      <c r="L222" s="359">
        <f t="shared" si="21"/>
        <v>0</v>
      </c>
    </row>
    <row r="223" spans="1:12" ht="15.75" x14ac:dyDescent="0.25">
      <c r="A223" s="343"/>
      <c r="B223" s="94">
        <v>204</v>
      </c>
      <c r="C223" s="167"/>
      <c r="D223" s="164"/>
      <c r="E223" s="164"/>
      <c r="F223" s="11"/>
      <c r="G223" s="359" t="b">
        <f t="shared" si="22"/>
        <v>1</v>
      </c>
      <c r="H223" s="359" t="b">
        <f t="shared" si="23"/>
        <v>1</v>
      </c>
      <c r="I223" s="359" t="b">
        <f t="shared" si="19"/>
        <v>1</v>
      </c>
      <c r="J223" s="359" t="b">
        <f t="shared" si="18"/>
        <v>1</v>
      </c>
      <c r="K223" s="359">
        <f t="shared" si="20"/>
        <v>0</v>
      </c>
      <c r="L223" s="359">
        <f t="shared" si="21"/>
        <v>0</v>
      </c>
    </row>
    <row r="224" spans="1:12" ht="15.75" x14ac:dyDescent="0.25">
      <c r="A224" s="343"/>
      <c r="B224" s="94">
        <v>205</v>
      </c>
      <c r="C224" s="167"/>
      <c r="D224" s="164"/>
      <c r="E224" s="164"/>
      <c r="F224" s="11"/>
      <c r="G224" s="359" t="b">
        <f t="shared" si="22"/>
        <v>1</v>
      </c>
      <c r="H224" s="359" t="b">
        <f t="shared" si="23"/>
        <v>1</v>
      </c>
      <c r="I224" s="359" t="b">
        <f t="shared" si="19"/>
        <v>1</v>
      </c>
      <c r="J224" s="359" t="b">
        <f t="shared" si="18"/>
        <v>1</v>
      </c>
      <c r="K224" s="359">
        <f t="shared" si="20"/>
        <v>0</v>
      </c>
      <c r="L224" s="359">
        <f t="shared" si="21"/>
        <v>0</v>
      </c>
    </row>
    <row r="225" spans="1:12" ht="15.75" x14ac:dyDescent="0.25">
      <c r="A225" s="343"/>
      <c r="B225" s="94">
        <v>206</v>
      </c>
      <c r="C225" s="167"/>
      <c r="D225" s="164"/>
      <c r="E225" s="164"/>
      <c r="F225" s="11"/>
      <c r="G225" s="359" t="b">
        <f t="shared" si="22"/>
        <v>1</v>
      </c>
      <c r="H225" s="359" t="b">
        <f t="shared" si="23"/>
        <v>1</v>
      </c>
      <c r="I225" s="359" t="b">
        <f t="shared" si="19"/>
        <v>1</v>
      </c>
      <c r="J225" s="359" t="b">
        <f t="shared" si="18"/>
        <v>1</v>
      </c>
      <c r="K225" s="359">
        <f t="shared" si="20"/>
        <v>0</v>
      </c>
      <c r="L225" s="359">
        <f t="shared" si="21"/>
        <v>0</v>
      </c>
    </row>
    <row r="226" spans="1:12" ht="15.75" x14ac:dyDescent="0.25">
      <c r="A226" s="343"/>
      <c r="B226" s="94">
        <v>207</v>
      </c>
      <c r="C226" s="167"/>
      <c r="D226" s="164"/>
      <c r="E226" s="164"/>
      <c r="F226" s="11"/>
      <c r="G226" s="359" t="b">
        <f t="shared" si="22"/>
        <v>1</v>
      </c>
      <c r="H226" s="359" t="b">
        <f t="shared" si="23"/>
        <v>1</v>
      </c>
      <c r="I226" s="359" t="b">
        <f t="shared" si="19"/>
        <v>1</v>
      </c>
      <c r="J226" s="359" t="b">
        <f t="shared" si="18"/>
        <v>1</v>
      </c>
      <c r="K226" s="359">
        <f t="shared" si="20"/>
        <v>0</v>
      </c>
      <c r="L226" s="359">
        <f t="shared" si="21"/>
        <v>0</v>
      </c>
    </row>
    <row r="227" spans="1:12" ht="15.75" x14ac:dyDescent="0.25">
      <c r="A227" s="343"/>
      <c r="B227" s="94">
        <v>208</v>
      </c>
      <c r="C227" s="167"/>
      <c r="D227" s="164"/>
      <c r="E227" s="164"/>
      <c r="F227" s="11"/>
      <c r="G227" s="359" t="b">
        <f t="shared" si="22"/>
        <v>1</v>
      </c>
      <c r="H227" s="359" t="b">
        <f t="shared" si="23"/>
        <v>1</v>
      </c>
      <c r="I227" s="359" t="b">
        <f t="shared" si="19"/>
        <v>1</v>
      </c>
      <c r="J227" s="359" t="b">
        <f t="shared" si="18"/>
        <v>1</v>
      </c>
      <c r="K227" s="359">
        <f t="shared" si="20"/>
        <v>0</v>
      </c>
      <c r="L227" s="359">
        <f t="shared" si="21"/>
        <v>0</v>
      </c>
    </row>
    <row r="228" spans="1:12" ht="15.75" x14ac:dyDescent="0.25">
      <c r="A228" s="343"/>
      <c r="B228" s="94">
        <v>209</v>
      </c>
      <c r="C228" s="167"/>
      <c r="D228" s="164"/>
      <c r="E228" s="164"/>
      <c r="F228" s="11"/>
      <c r="G228" s="359" t="b">
        <f t="shared" si="22"/>
        <v>1</v>
      </c>
      <c r="H228" s="359" t="b">
        <f t="shared" si="23"/>
        <v>1</v>
      </c>
      <c r="I228" s="359" t="b">
        <f t="shared" si="19"/>
        <v>1</v>
      </c>
      <c r="J228" s="359" t="b">
        <f t="shared" si="18"/>
        <v>1</v>
      </c>
      <c r="K228" s="359">
        <f t="shared" si="20"/>
        <v>0</v>
      </c>
      <c r="L228" s="359">
        <f t="shared" si="21"/>
        <v>0</v>
      </c>
    </row>
    <row r="229" spans="1:12" ht="15.75" x14ac:dyDescent="0.25">
      <c r="A229" s="343"/>
      <c r="B229" s="94">
        <v>210</v>
      </c>
      <c r="C229" s="167"/>
      <c r="D229" s="164"/>
      <c r="E229" s="164"/>
      <c r="F229" s="11"/>
      <c r="G229" s="359" t="b">
        <f t="shared" si="22"/>
        <v>1</v>
      </c>
      <c r="H229" s="359" t="b">
        <f t="shared" si="23"/>
        <v>1</v>
      </c>
      <c r="I229" s="359" t="b">
        <f t="shared" si="19"/>
        <v>1</v>
      </c>
      <c r="J229" s="359" t="b">
        <f t="shared" si="18"/>
        <v>1</v>
      </c>
      <c r="K229" s="359">
        <f t="shared" si="20"/>
        <v>0</v>
      </c>
      <c r="L229" s="359">
        <f t="shared" si="21"/>
        <v>0</v>
      </c>
    </row>
    <row r="230" spans="1:12" ht="15.75" x14ac:dyDescent="0.25">
      <c r="A230" s="343"/>
      <c r="B230" s="94">
        <v>211</v>
      </c>
      <c r="C230" s="167"/>
      <c r="D230" s="164"/>
      <c r="E230" s="164"/>
      <c r="F230" s="11"/>
      <c r="G230" s="359" t="b">
        <f t="shared" si="22"/>
        <v>1</v>
      </c>
      <c r="H230" s="359" t="b">
        <f t="shared" si="23"/>
        <v>1</v>
      </c>
      <c r="I230" s="359" t="b">
        <f t="shared" si="19"/>
        <v>1</v>
      </c>
      <c r="J230" s="359" t="b">
        <f t="shared" si="18"/>
        <v>1</v>
      </c>
      <c r="K230" s="359">
        <f t="shared" si="20"/>
        <v>0</v>
      </c>
      <c r="L230" s="359">
        <f t="shared" si="21"/>
        <v>0</v>
      </c>
    </row>
    <row r="231" spans="1:12" ht="15.75" x14ac:dyDescent="0.25">
      <c r="A231" s="343"/>
      <c r="B231" s="94">
        <v>212</v>
      </c>
      <c r="C231" s="167"/>
      <c r="D231" s="164"/>
      <c r="E231" s="164"/>
      <c r="F231" s="11"/>
      <c r="G231" s="359" t="b">
        <f t="shared" si="22"/>
        <v>1</v>
      </c>
      <c r="H231" s="359" t="b">
        <f t="shared" si="23"/>
        <v>1</v>
      </c>
      <c r="I231" s="359" t="b">
        <f t="shared" si="19"/>
        <v>1</v>
      </c>
      <c r="J231" s="359" t="b">
        <f t="shared" si="18"/>
        <v>1</v>
      </c>
      <c r="K231" s="359">
        <f t="shared" si="20"/>
        <v>0</v>
      </c>
      <c r="L231" s="359">
        <f t="shared" si="21"/>
        <v>0</v>
      </c>
    </row>
    <row r="232" spans="1:12" ht="15.75" x14ac:dyDescent="0.25">
      <c r="A232" s="343"/>
      <c r="B232" s="94">
        <v>213</v>
      </c>
      <c r="C232" s="167"/>
      <c r="D232" s="164"/>
      <c r="E232" s="164"/>
      <c r="F232" s="11"/>
      <c r="G232" s="359" t="b">
        <f t="shared" si="22"/>
        <v>1</v>
      </c>
      <c r="H232" s="359" t="b">
        <f t="shared" si="23"/>
        <v>1</v>
      </c>
      <c r="I232" s="359" t="b">
        <f t="shared" si="19"/>
        <v>1</v>
      </c>
      <c r="J232" s="359" t="b">
        <f t="shared" si="18"/>
        <v>1</v>
      </c>
      <c r="K232" s="359">
        <f t="shared" si="20"/>
        <v>0</v>
      </c>
      <c r="L232" s="359">
        <f t="shared" si="21"/>
        <v>0</v>
      </c>
    </row>
    <row r="233" spans="1:12" ht="15.75" x14ac:dyDescent="0.25">
      <c r="A233" s="343"/>
      <c r="B233" s="94">
        <v>214</v>
      </c>
      <c r="C233" s="167"/>
      <c r="D233" s="164"/>
      <c r="E233" s="164"/>
      <c r="F233" s="11"/>
      <c r="G233" s="359" t="b">
        <f t="shared" si="22"/>
        <v>1</v>
      </c>
      <c r="H233" s="359" t="b">
        <f t="shared" si="23"/>
        <v>1</v>
      </c>
      <c r="I233" s="359" t="b">
        <f t="shared" si="19"/>
        <v>1</v>
      </c>
      <c r="J233" s="359" t="b">
        <f t="shared" si="18"/>
        <v>1</v>
      </c>
      <c r="K233" s="359">
        <f t="shared" si="20"/>
        <v>0</v>
      </c>
      <c r="L233" s="359">
        <f t="shared" si="21"/>
        <v>0</v>
      </c>
    </row>
    <row r="234" spans="1:12" ht="15.75" x14ac:dyDescent="0.25">
      <c r="A234" s="343"/>
      <c r="B234" s="94">
        <v>215</v>
      </c>
      <c r="C234" s="167"/>
      <c r="D234" s="164"/>
      <c r="E234" s="164"/>
      <c r="F234" s="11"/>
      <c r="G234" s="359" t="b">
        <f t="shared" si="22"/>
        <v>1</v>
      </c>
      <c r="H234" s="359" t="b">
        <f t="shared" si="23"/>
        <v>1</v>
      </c>
      <c r="I234" s="359" t="b">
        <f t="shared" si="19"/>
        <v>1</v>
      </c>
      <c r="J234" s="359" t="b">
        <f t="shared" si="18"/>
        <v>1</v>
      </c>
      <c r="K234" s="359">
        <f t="shared" si="20"/>
        <v>0</v>
      </c>
      <c r="L234" s="359">
        <f t="shared" si="21"/>
        <v>0</v>
      </c>
    </row>
    <row r="235" spans="1:12" ht="15.75" x14ac:dyDescent="0.25">
      <c r="A235" s="343"/>
      <c r="B235" s="94">
        <v>216</v>
      </c>
      <c r="C235" s="167"/>
      <c r="D235" s="164"/>
      <c r="E235" s="164"/>
      <c r="F235" s="11"/>
      <c r="G235" s="359" t="b">
        <f t="shared" si="22"/>
        <v>1</v>
      </c>
      <c r="H235" s="359" t="b">
        <f t="shared" si="23"/>
        <v>1</v>
      </c>
      <c r="I235" s="359" t="b">
        <f t="shared" si="19"/>
        <v>1</v>
      </c>
      <c r="J235" s="359" t="b">
        <f t="shared" si="18"/>
        <v>1</v>
      </c>
      <c r="K235" s="359">
        <f t="shared" si="20"/>
        <v>0</v>
      </c>
      <c r="L235" s="359">
        <f t="shared" si="21"/>
        <v>0</v>
      </c>
    </row>
    <row r="236" spans="1:12" ht="15.75" x14ac:dyDescent="0.25">
      <c r="A236" s="343"/>
      <c r="B236" s="94">
        <v>217</v>
      </c>
      <c r="C236" s="167"/>
      <c r="D236" s="164"/>
      <c r="E236" s="164"/>
      <c r="F236" s="11"/>
      <c r="G236" s="359" t="b">
        <f t="shared" si="22"/>
        <v>1</v>
      </c>
      <c r="H236" s="359" t="b">
        <f t="shared" si="23"/>
        <v>1</v>
      </c>
      <c r="I236" s="359" t="b">
        <f t="shared" si="19"/>
        <v>1</v>
      </c>
      <c r="J236" s="359" t="b">
        <f t="shared" si="18"/>
        <v>1</v>
      </c>
      <c r="K236" s="359">
        <f t="shared" si="20"/>
        <v>0</v>
      </c>
      <c r="L236" s="359">
        <f t="shared" si="21"/>
        <v>0</v>
      </c>
    </row>
    <row r="237" spans="1:12" ht="15.75" x14ac:dyDescent="0.25">
      <c r="A237" s="343"/>
      <c r="B237" s="94">
        <v>218</v>
      </c>
      <c r="C237" s="167"/>
      <c r="D237" s="164"/>
      <c r="E237" s="164"/>
      <c r="F237" s="11"/>
      <c r="G237" s="359" t="b">
        <f t="shared" si="22"/>
        <v>1</v>
      </c>
      <c r="H237" s="359" t="b">
        <f t="shared" si="23"/>
        <v>1</v>
      </c>
      <c r="I237" s="359" t="b">
        <f t="shared" si="19"/>
        <v>1</v>
      </c>
      <c r="J237" s="359" t="b">
        <f t="shared" si="18"/>
        <v>1</v>
      </c>
      <c r="K237" s="359">
        <f t="shared" si="20"/>
        <v>0</v>
      </c>
      <c r="L237" s="359">
        <f t="shared" si="21"/>
        <v>0</v>
      </c>
    </row>
    <row r="238" spans="1:12" ht="15.75" x14ac:dyDescent="0.25">
      <c r="A238" s="343"/>
      <c r="B238" s="94">
        <v>219</v>
      </c>
      <c r="C238" s="167"/>
      <c r="D238" s="164"/>
      <c r="E238" s="164"/>
      <c r="F238" s="11"/>
      <c r="G238" s="359" t="b">
        <f t="shared" si="22"/>
        <v>1</v>
      </c>
      <c r="H238" s="359" t="b">
        <f t="shared" si="23"/>
        <v>1</v>
      </c>
      <c r="I238" s="359" t="b">
        <f t="shared" si="19"/>
        <v>1</v>
      </c>
      <c r="J238" s="359" t="b">
        <f t="shared" si="18"/>
        <v>1</v>
      </c>
      <c r="K238" s="359">
        <f t="shared" si="20"/>
        <v>0</v>
      </c>
      <c r="L238" s="359">
        <f t="shared" si="21"/>
        <v>0</v>
      </c>
    </row>
    <row r="239" spans="1:12" ht="15.75" x14ac:dyDescent="0.25">
      <c r="A239" s="343"/>
      <c r="B239" s="94">
        <v>220</v>
      </c>
      <c r="C239" s="167"/>
      <c r="D239" s="164"/>
      <c r="E239" s="164"/>
      <c r="F239" s="11"/>
      <c r="G239" s="359" t="b">
        <f t="shared" si="22"/>
        <v>1</v>
      </c>
      <c r="H239" s="359" t="b">
        <f t="shared" si="23"/>
        <v>1</v>
      </c>
      <c r="I239" s="359" t="b">
        <f t="shared" si="19"/>
        <v>1</v>
      </c>
      <c r="J239" s="359" t="b">
        <f t="shared" si="18"/>
        <v>1</v>
      </c>
      <c r="K239" s="359">
        <f t="shared" si="20"/>
        <v>0</v>
      </c>
      <c r="L239" s="359">
        <f t="shared" si="21"/>
        <v>0</v>
      </c>
    </row>
    <row r="240" spans="1:12" ht="15.75" x14ac:dyDescent="0.25">
      <c r="A240" s="343"/>
      <c r="B240" s="94">
        <v>221</v>
      </c>
      <c r="C240" s="167"/>
      <c r="D240" s="164"/>
      <c r="E240" s="164"/>
      <c r="F240" s="11"/>
      <c r="G240" s="359" t="b">
        <f t="shared" si="22"/>
        <v>1</v>
      </c>
      <c r="H240" s="359" t="b">
        <f t="shared" si="23"/>
        <v>1</v>
      </c>
      <c r="I240" s="359" t="b">
        <f t="shared" si="19"/>
        <v>1</v>
      </c>
      <c r="J240" s="359" t="b">
        <f t="shared" si="18"/>
        <v>1</v>
      </c>
      <c r="K240" s="359">
        <f t="shared" si="20"/>
        <v>0</v>
      </c>
      <c r="L240" s="359">
        <f t="shared" si="21"/>
        <v>0</v>
      </c>
    </row>
    <row r="241" spans="1:12" ht="15.75" x14ac:dyDescent="0.25">
      <c r="A241" s="343"/>
      <c r="B241" s="94">
        <v>222</v>
      </c>
      <c r="C241" s="167"/>
      <c r="D241" s="164"/>
      <c r="E241" s="164"/>
      <c r="F241" s="11"/>
      <c r="G241" s="359" t="b">
        <f t="shared" si="22"/>
        <v>1</v>
      </c>
      <c r="H241" s="359" t="b">
        <f t="shared" si="23"/>
        <v>1</v>
      </c>
      <c r="I241" s="359" t="b">
        <f t="shared" si="19"/>
        <v>1</v>
      </c>
      <c r="J241" s="359" t="b">
        <f t="shared" si="18"/>
        <v>1</v>
      </c>
      <c r="K241" s="359">
        <f t="shared" si="20"/>
        <v>0</v>
      </c>
      <c r="L241" s="359">
        <f t="shared" si="21"/>
        <v>0</v>
      </c>
    </row>
    <row r="242" spans="1:12" ht="15.75" x14ac:dyDescent="0.25">
      <c r="A242" s="343"/>
      <c r="B242" s="94">
        <v>223</v>
      </c>
      <c r="C242" s="167"/>
      <c r="D242" s="164"/>
      <c r="E242" s="164"/>
      <c r="F242" s="11"/>
      <c r="G242" s="359" t="b">
        <f t="shared" si="22"/>
        <v>1</v>
      </c>
      <c r="H242" s="359" t="b">
        <f t="shared" si="23"/>
        <v>1</v>
      </c>
      <c r="I242" s="359" t="b">
        <f t="shared" si="19"/>
        <v>1</v>
      </c>
      <c r="J242" s="359" t="b">
        <f t="shared" si="18"/>
        <v>1</v>
      </c>
      <c r="K242" s="359">
        <f t="shared" si="20"/>
        <v>0</v>
      </c>
      <c r="L242" s="359">
        <f t="shared" si="21"/>
        <v>0</v>
      </c>
    </row>
    <row r="243" spans="1:12" ht="15.75" x14ac:dyDescent="0.25">
      <c r="A243" s="343"/>
      <c r="B243" s="94">
        <v>224</v>
      </c>
      <c r="C243" s="167"/>
      <c r="D243" s="164"/>
      <c r="E243" s="164"/>
      <c r="F243" s="11"/>
      <c r="G243" s="359" t="b">
        <f t="shared" si="22"/>
        <v>1</v>
      </c>
      <c r="H243" s="359" t="b">
        <f t="shared" si="23"/>
        <v>1</v>
      </c>
      <c r="I243" s="359" t="b">
        <f t="shared" si="19"/>
        <v>1</v>
      </c>
      <c r="J243" s="359" t="b">
        <f t="shared" si="18"/>
        <v>1</v>
      </c>
      <c r="K243" s="359">
        <f t="shared" si="20"/>
        <v>0</v>
      </c>
      <c r="L243" s="359">
        <f t="shared" si="21"/>
        <v>0</v>
      </c>
    </row>
    <row r="244" spans="1:12" ht="15.75" x14ac:dyDescent="0.25">
      <c r="A244" s="343"/>
      <c r="B244" s="94">
        <v>225</v>
      </c>
      <c r="C244" s="167"/>
      <c r="D244" s="164"/>
      <c r="E244" s="164"/>
      <c r="F244" s="11"/>
      <c r="G244" s="359" t="b">
        <f t="shared" si="22"/>
        <v>1</v>
      </c>
      <c r="H244" s="359" t="b">
        <f t="shared" si="23"/>
        <v>1</v>
      </c>
      <c r="I244" s="359" t="b">
        <f t="shared" si="19"/>
        <v>1</v>
      </c>
      <c r="J244" s="359" t="b">
        <f t="shared" si="18"/>
        <v>1</v>
      </c>
      <c r="K244" s="359">
        <f t="shared" si="20"/>
        <v>0</v>
      </c>
      <c r="L244" s="359">
        <f t="shared" si="21"/>
        <v>0</v>
      </c>
    </row>
    <row r="245" spans="1:12" ht="15.75" x14ac:dyDescent="0.25">
      <c r="A245" s="343"/>
      <c r="B245" s="94">
        <v>226</v>
      </c>
      <c r="C245" s="167"/>
      <c r="D245" s="164"/>
      <c r="E245" s="164"/>
      <c r="F245" s="11"/>
      <c r="G245" s="359" t="b">
        <f t="shared" si="22"/>
        <v>1</v>
      </c>
      <c r="H245" s="359" t="b">
        <f t="shared" si="23"/>
        <v>1</v>
      </c>
      <c r="I245" s="359" t="b">
        <f t="shared" si="19"/>
        <v>1</v>
      </c>
      <c r="J245" s="359" t="b">
        <f t="shared" si="18"/>
        <v>1</v>
      </c>
      <c r="K245" s="359">
        <f t="shared" si="20"/>
        <v>0</v>
      </c>
      <c r="L245" s="359">
        <f t="shared" si="21"/>
        <v>0</v>
      </c>
    </row>
    <row r="246" spans="1:12" ht="15.75" x14ac:dyDescent="0.25">
      <c r="A246" s="343"/>
      <c r="B246" s="94">
        <v>227</v>
      </c>
      <c r="C246" s="167"/>
      <c r="D246" s="164"/>
      <c r="E246" s="164"/>
      <c r="F246" s="11"/>
      <c r="G246" s="359" t="b">
        <f t="shared" si="22"/>
        <v>1</v>
      </c>
      <c r="H246" s="359" t="b">
        <f t="shared" si="23"/>
        <v>1</v>
      </c>
      <c r="I246" s="359" t="b">
        <f t="shared" si="19"/>
        <v>1</v>
      </c>
      <c r="J246" s="359" t="b">
        <f t="shared" si="18"/>
        <v>1</v>
      </c>
      <c r="K246" s="359">
        <f t="shared" si="20"/>
        <v>0</v>
      </c>
      <c r="L246" s="359">
        <f t="shared" si="21"/>
        <v>0</v>
      </c>
    </row>
    <row r="247" spans="1:12" ht="15.75" x14ac:dyDescent="0.25">
      <c r="A247" s="343"/>
      <c r="B247" s="94">
        <v>228</v>
      </c>
      <c r="C247" s="167"/>
      <c r="D247" s="164"/>
      <c r="E247" s="164"/>
      <c r="F247" s="11"/>
      <c r="G247" s="359" t="b">
        <f t="shared" si="22"/>
        <v>1</v>
      </c>
      <c r="H247" s="359" t="b">
        <f t="shared" si="23"/>
        <v>1</v>
      </c>
      <c r="I247" s="359" t="b">
        <f t="shared" si="19"/>
        <v>1</v>
      </c>
      <c r="J247" s="359" t="b">
        <f t="shared" si="18"/>
        <v>1</v>
      </c>
      <c r="K247" s="359">
        <f t="shared" si="20"/>
        <v>0</v>
      </c>
      <c r="L247" s="359">
        <f t="shared" si="21"/>
        <v>0</v>
      </c>
    </row>
    <row r="248" spans="1:12" ht="15.75" x14ac:dyDescent="0.25">
      <c r="A248" s="343"/>
      <c r="B248" s="94">
        <v>229</v>
      </c>
      <c r="C248" s="167"/>
      <c r="D248" s="164"/>
      <c r="E248" s="164"/>
      <c r="F248" s="11"/>
      <c r="G248" s="359" t="b">
        <f t="shared" si="22"/>
        <v>1</v>
      </c>
      <c r="H248" s="359" t="b">
        <f t="shared" si="23"/>
        <v>1</v>
      </c>
      <c r="I248" s="359" t="b">
        <f t="shared" si="19"/>
        <v>1</v>
      </c>
      <c r="J248" s="359" t="b">
        <f t="shared" si="18"/>
        <v>1</v>
      </c>
      <c r="K248" s="359">
        <f t="shared" si="20"/>
        <v>0</v>
      </c>
      <c r="L248" s="359">
        <f t="shared" si="21"/>
        <v>0</v>
      </c>
    </row>
    <row r="249" spans="1:12" ht="15.75" x14ac:dyDescent="0.25">
      <c r="A249" s="343"/>
      <c r="B249" s="94">
        <v>230</v>
      </c>
      <c r="C249" s="167"/>
      <c r="D249" s="164"/>
      <c r="E249" s="164"/>
      <c r="F249" s="11"/>
      <c r="G249" s="359" t="b">
        <f t="shared" si="22"/>
        <v>1</v>
      </c>
      <c r="H249" s="359" t="b">
        <f t="shared" si="23"/>
        <v>1</v>
      </c>
      <c r="I249" s="359" t="b">
        <f t="shared" si="19"/>
        <v>1</v>
      </c>
      <c r="J249" s="359" t="b">
        <f t="shared" si="18"/>
        <v>1</v>
      </c>
      <c r="K249" s="359">
        <f t="shared" si="20"/>
        <v>0</v>
      </c>
      <c r="L249" s="359">
        <f t="shared" si="21"/>
        <v>0</v>
      </c>
    </row>
    <row r="250" spans="1:12" ht="15.75" x14ac:dyDescent="0.25">
      <c r="A250" s="343"/>
      <c r="B250" s="94">
        <v>231</v>
      </c>
      <c r="C250" s="167"/>
      <c r="D250" s="164"/>
      <c r="E250" s="164"/>
      <c r="F250" s="11"/>
      <c r="G250" s="359" t="b">
        <f t="shared" si="22"/>
        <v>1</v>
      </c>
      <c r="H250" s="359" t="b">
        <f t="shared" si="23"/>
        <v>1</v>
      </c>
      <c r="I250" s="359" t="b">
        <f t="shared" si="19"/>
        <v>1</v>
      </c>
      <c r="J250" s="359" t="b">
        <f t="shared" si="18"/>
        <v>1</v>
      </c>
      <c r="K250" s="359">
        <f t="shared" si="20"/>
        <v>0</v>
      </c>
      <c r="L250" s="359">
        <f t="shared" si="21"/>
        <v>0</v>
      </c>
    </row>
    <row r="251" spans="1:12" ht="15.75" x14ac:dyDescent="0.25">
      <c r="A251" s="343"/>
      <c r="B251" s="94">
        <v>232</v>
      </c>
      <c r="C251" s="167"/>
      <c r="D251" s="164"/>
      <c r="E251" s="164"/>
      <c r="F251" s="11"/>
      <c r="G251" s="359" t="b">
        <f t="shared" si="22"/>
        <v>1</v>
      </c>
      <c r="H251" s="359" t="b">
        <f t="shared" si="23"/>
        <v>1</v>
      </c>
      <c r="I251" s="359" t="b">
        <f t="shared" si="19"/>
        <v>1</v>
      </c>
      <c r="J251" s="359" t="b">
        <f t="shared" si="18"/>
        <v>1</v>
      </c>
      <c r="K251" s="359">
        <f t="shared" si="20"/>
        <v>0</v>
      </c>
      <c r="L251" s="359">
        <f t="shared" si="21"/>
        <v>0</v>
      </c>
    </row>
    <row r="252" spans="1:12" ht="15.75" x14ac:dyDescent="0.25">
      <c r="A252" s="343"/>
      <c r="B252" s="94">
        <v>233</v>
      </c>
      <c r="C252" s="167"/>
      <c r="D252" s="164"/>
      <c r="E252" s="164"/>
      <c r="F252" s="11"/>
      <c r="G252" s="359" t="b">
        <f t="shared" si="22"/>
        <v>1</v>
      </c>
      <c r="H252" s="359" t="b">
        <f t="shared" si="23"/>
        <v>1</v>
      </c>
      <c r="I252" s="359" t="b">
        <f t="shared" si="19"/>
        <v>1</v>
      </c>
      <c r="J252" s="359" t="b">
        <f t="shared" si="18"/>
        <v>1</v>
      </c>
      <c r="K252" s="359">
        <f t="shared" si="20"/>
        <v>0</v>
      </c>
      <c r="L252" s="359">
        <f t="shared" si="21"/>
        <v>0</v>
      </c>
    </row>
    <row r="253" spans="1:12" ht="15.75" x14ac:dyDescent="0.25">
      <c r="A253" s="343"/>
      <c r="B253" s="94">
        <v>234</v>
      </c>
      <c r="C253" s="167"/>
      <c r="D253" s="164"/>
      <c r="E253" s="164"/>
      <c r="F253" s="11"/>
      <c r="G253" s="359" t="b">
        <f t="shared" si="22"/>
        <v>1</v>
      </c>
      <c r="H253" s="359" t="b">
        <f t="shared" si="23"/>
        <v>1</v>
      </c>
      <c r="I253" s="359" t="b">
        <f t="shared" si="19"/>
        <v>1</v>
      </c>
      <c r="J253" s="359" t="b">
        <f t="shared" si="18"/>
        <v>1</v>
      </c>
      <c r="K253" s="359">
        <f t="shared" si="20"/>
        <v>0</v>
      </c>
      <c r="L253" s="359">
        <f t="shared" si="21"/>
        <v>0</v>
      </c>
    </row>
    <row r="254" spans="1:12" ht="15.75" x14ac:dyDescent="0.25">
      <c r="A254" s="343"/>
      <c r="B254" s="94">
        <v>235</v>
      </c>
      <c r="C254" s="167"/>
      <c r="D254" s="164"/>
      <c r="E254" s="164"/>
      <c r="F254" s="11"/>
      <c r="G254" s="359" t="b">
        <f t="shared" si="22"/>
        <v>1</v>
      </c>
      <c r="H254" s="359" t="b">
        <f t="shared" si="23"/>
        <v>1</v>
      </c>
      <c r="I254" s="359" t="b">
        <f t="shared" si="19"/>
        <v>1</v>
      </c>
      <c r="J254" s="359" t="b">
        <f t="shared" si="18"/>
        <v>1</v>
      </c>
      <c r="K254" s="359">
        <f t="shared" si="20"/>
        <v>0</v>
      </c>
      <c r="L254" s="359">
        <f t="shared" si="21"/>
        <v>0</v>
      </c>
    </row>
    <row r="255" spans="1:12" ht="15.75" x14ac:dyDescent="0.25">
      <c r="A255" s="343"/>
      <c r="B255" s="94">
        <v>236</v>
      </c>
      <c r="C255" s="167"/>
      <c r="D255" s="164"/>
      <c r="E255" s="164"/>
      <c r="F255" s="11"/>
      <c r="G255" s="359" t="b">
        <f t="shared" si="22"/>
        <v>1</v>
      </c>
      <c r="H255" s="359" t="b">
        <f t="shared" si="23"/>
        <v>1</v>
      </c>
      <c r="I255" s="359" t="b">
        <f t="shared" si="19"/>
        <v>1</v>
      </c>
      <c r="J255" s="359" t="b">
        <f t="shared" si="18"/>
        <v>1</v>
      </c>
      <c r="K255" s="359">
        <f t="shared" si="20"/>
        <v>0</v>
      </c>
      <c r="L255" s="359">
        <f t="shared" si="21"/>
        <v>0</v>
      </c>
    </row>
    <row r="256" spans="1:12" ht="15.75" x14ac:dyDescent="0.25">
      <c r="A256" s="343"/>
      <c r="B256" s="94">
        <v>237</v>
      </c>
      <c r="C256" s="167"/>
      <c r="D256" s="164"/>
      <c r="E256" s="164"/>
      <c r="F256" s="11"/>
      <c r="G256" s="359" t="b">
        <f t="shared" si="22"/>
        <v>1</v>
      </c>
      <c r="H256" s="359" t="b">
        <f t="shared" si="23"/>
        <v>1</v>
      </c>
      <c r="I256" s="359" t="b">
        <f t="shared" si="19"/>
        <v>1</v>
      </c>
      <c r="J256" s="359" t="b">
        <f t="shared" si="18"/>
        <v>1</v>
      </c>
      <c r="K256" s="359">
        <f t="shared" si="20"/>
        <v>0</v>
      </c>
      <c r="L256" s="359">
        <f t="shared" si="21"/>
        <v>0</v>
      </c>
    </row>
    <row r="257" spans="1:12" ht="15.75" x14ac:dyDescent="0.25">
      <c r="A257" s="343"/>
      <c r="B257" s="94">
        <v>238</v>
      </c>
      <c r="C257" s="167"/>
      <c r="D257" s="164"/>
      <c r="E257" s="164"/>
      <c r="F257" s="11"/>
      <c r="G257" s="359" t="b">
        <f t="shared" si="22"/>
        <v>1</v>
      </c>
      <c r="H257" s="359" t="b">
        <f t="shared" si="23"/>
        <v>1</v>
      </c>
      <c r="I257" s="359" t="b">
        <f t="shared" si="19"/>
        <v>1</v>
      </c>
      <c r="J257" s="359" t="b">
        <f t="shared" si="18"/>
        <v>1</v>
      </c>
      <c r="K257" s="359">
        <f t="shared" si="20"/>
        <v>0</v>
      </c>
      <c r="L257" s="359">
        <f t="shared" si="21"/>
        <v>0</v>
      </c>
    </row>
    <row r="258" spans="1:12" ht="15.75" x14ac:dyDescent="0.25">
      <c r="A258" s="343"/>
      <c r="B258" s="94">
        <v>239</v>
      </c>
      <c r="C258" s="167"/>
      <c r="D258" s="164"/>
      <c r="E258" s="164"/>
      <c r="F258" s="11"/>
      <c r="G258" s="359" t="b">
        <f t="shared" si="22"/>
        <v>1</v>
      </c>
      <c r="H258" s="359" t="b">
        <f t="shared" si="23"/>
        <v>1</v>
      </c>
      <c r="I258" s="359" t="b">
        <f t="shared" si="19"/>
        <v>1</v>
      </c>
      <c r="J258" s="359" t="b">
        <f t="shared" si="18"/>
        <v>1</v>
      </c>
      <c r="K258" s="359">
        <f t="shared" si="20"/>
        <v>0</v>
      </c>
      <c r="L258" s="359">
        <f t="shared" si="21"/>
        <v>0</v>
      </c>
    </row>
    <row r="259" spans="1:12" ht="15.75" x14ac:dyDescent="0.25">
      <c r="A259" s="343"/>
      <c r="B259" s="94">
        <v>240</v>
      </c>
      <c r="C259" s="167"/>
      <c r="D259" s="164"/>
      <c r="E259" s="164"/>
      <c r="F259" s="11"/>
      <c r="G259" s="359" t="b">
        <f t="shared" si="22"/>
        <v>1</v>
      </c>
      <c r="H259" s="359" t="b">
        <f t="shared" si="23"/>
        <v>1</v>
      </c>
      <c r="I259" s="359" t="b">
        <f t="shared" si="19"/>
        <v>1</v>
      </c>
      <c r="J259" s="359" t="b">
        <f t="shared" si="18"/>
        <v>1</v>
      </c>
      <c r="K259" s="359">
        <f t="shared" si="20"/>
        <v>0</v>
      </c>
      <c r="L259" s="359">
        <f t="shared" si="21"/>
        <v>0</v>
      </c>
    </row>
    <row r="260" spans="1:12" ht="15.75" x14ac:dyDescent="0.25">
      <c r="A260" s="343"/>
      <c r="B260" s="94">
        <v>241</v>
      </c>
      <c r="C260" s="167"/>
      <c r="D260" s="164"/>
      <c r="E260" s="164"/>
      <c r="F260" s="11"/>
      <c r="G260" s="359" t="b">
        <f t="shared" si="22"/>
        <v>1</v>
      </c>
      <c r="H260" s="359" t="b">
        <f t="shared" si="23"/>
        <v>1</v>
      </c>
      <c r="I260" s="359" t="b">
        <f t="shared" si="19"/>
        <v>1</v>
      </c>
      <c r="J260" s="359" t="b">
        <f t="shared" si="18"/>
        <v>1</v>
      </c>
      <c r="K260" s="359">
        <f t="shared" si="20"/>
        <v>0</v>
      </c>
      <c r="L260" s="359">
        <f t="shared" si="21"/>
        <v>0</v>
      </c>
    </row>
    <row r="261" spans="1:12" ht="15.75" x14ac:dyDescent="0.25">
      <c r="A261" s="343"/>
      <c r="B261" s="94">
        <v>242</v>
      </c>
      <c r="C261" s="167"/>
      <c r="D261" s="164"/>
      <c r="E261" s="164"/>
      <c r="F261" s="11"/>
      <c r="G261" s="359" t="b">
        <f t="shared" si="22"/>
        <v>1</v>
      </c>
      <c r="H261" s="359" t="b">
        <f t="shared" si="23"/>
        <v>1</v>
      </c>
      <c r="I261" s="359" t="b">
        <f t="shared" si="19"/>
        <v>1</v>
      </c>
      <c r="J261" s="359" t="b">
        <f t="shared" si="18"/>
        <v>1</v>
      </c>
      <c r="K261" s="359">
        <f t="shared" si="20"/>
        <v>0</v>
      </c>
      <c r="L261" s="359">
        <f t="shared" si="21"/>
        <v>0</v>
      </c>
    </row>
    <row r="262" spans="1:12" ht="15.75" x14ac:dyDescent="0.25">
      <c r="A262" s="343"/>
      <c r="B262" s="94">
        <v>243</v>
      </c>
      <c r="C262" s="167"/>
      <c r="D262" s="164"/>
      <c r="E262" s="164"/>
      <c r="F262" s="11"/>
      <c r="G262" s="359" t="b">
        <f t="shared" si="22"/>
        <v>1</v>
      </c>
      <c r="H262" s="359" t="b">
        <f t="shared" si="23"/>
        <v>1</v>
      </c>
      <c r="I262" s="359" t="b">
        <f t="shared" si="19"/>
        <v>1</v>
      </c>
      <c r="J262" s="359" t="b">
        <f t="shared" si="18"/>
        <v>1</v>
      </c>
      <c r="K262" s="359">
        <f t="shared" si="20"/>
        <v>0</v>
      </c>
      <c r="L262" s="359">
        <f t="shared" si="21"/>
        <v>0</v>
      </c>
    </row>
    <row r="263" spans="1:12" ht="15.75" x14ac:dyDescent="0.25">
      <c r="A263" s="343"/>
      <c r="B263" s="94">
        <v>244</v>
      </c>
      <c r="C263" s="167"/>
      <c r="D263" s="164"/>
      <c r="E263" s="164"/>
      <c r="F263" s="11"/>
      <c r="G263" s="359" t="b">
        <f t="shared" si="22"/>
        <v>1</v>
      </c>
      <c r="H263" s="359" t="b">
        <f t="shared" si="23"/>
        <v>1</v>
      </c>
      <c r="I263" s="359" t="b">
        <f t="shared" si="19"/>
        <v>1</v>
      </c>
      <c r="J263" s="359" t="b">
        <f t="shared" si="18"/>
        <v>1</v>
      </c>
      <c r="K263" s="359">
        <f t="shared" si="20"/>
        <v>0</v>
      </c>
      <c r="L263" s="359">
        <f t="shared" si="21"/>
        <v>0</v>
      </c>
    </row>
    <row r="264" spans="1:12" ht="15.75" x14ac:dyDescent="0.25">
      <c r="A264" s="343"/>
      <c r="B264" s="94">
        <v>245</v>
      </c>
      <c r="C264" s="167"/>
      <c r="D264" s="164"/>
      <c r="E264" s="164"/>
      <c r="F264" s="11"/>
      <c r="G264" s="359" t="b">
        <f t="shared" si="22"/>
        <v>1</v>
      </c>
      <c r="H264" s="359" t="b">
        <f t="shared" si="23"/>
        <v>1</v>
      </c>
      <c r="I264" s="359" t="b">
        <f t="shared" si="19"/>
        <v>1</v>
      </c>
      <c r="J264" s="359" t="b">
        <f t="shared" si="18"/>
        <v>1</v>
      </c>
      <c r="K264" s="359">
        <f t="shared" si="20"/>
        <v>0</v>
      </c>
      <c r="L264" s="359">
        <f t="shared" si="21"/>
        <v>0</v>
      </c>
    </row>
    <row r="265" spans="1:12" ht="15.75" x14ac:dyDescent="0.25">
      <c r="A265" s="343"/>
      <c r="B265" s="94">
        <v>246</v>
      </c>
      <c r="C265" s="167"/>
      <c r="D265" s="164"/>
      <c r="E265" s="164"/>
      <c r="F265" s="11"/>
      <c r="G265" s="359" t="b">
        <f t="shared" si="22"/>
        <v>1</v>
      </c>
      <c r="H265" s="359" t="b">
        <f t="shared" si="23"/>
        <v>1</v>
      </c>
      <c r="I265" s="359" t="b">
        <f t="shared" si="19"/>
        <v>1</v>
      </c>
      <c r="J265" s="359" t="b">
        <f t="shared" si="18"/>
        <v>1</v>
      </c>
      <c r="K265" s="359">
        <f t="shared" si="20"/>
        <v>0</v>
      </c>
      <c r="L265" s="359">
        <f t="shared" si="21"/>
        <v>0</v>
      </c>
    </row>
    <row r="266" spans="1:12" ht="15.75" x14ac:dyDescent="0.25">
      <c r="A266" s="343"/>
      <c r="B266" s="94">
        <v>247</v>
      </c>
      <c r="C266" s="167"/>
      <c r="D266" s="164"/>
      <c r="E266" s="164"/>
      <c r="F266" s="11"/>
      <c r="G266" s="359" t="b">
        <f t="shared" si="22"/>
        <v>1</v>
      </c>
      <c r="H266" s="359" t="b">
        <f t="shared" si="23"/>
        <v>1</v>
      </c>
      <c r="I266" s="359" t="b">
        <f t="shared" si="19"/>
        <v>1</v>
      </c>
      <c r="J266" s="359" t="b">
        <f t="shared" si="18"/>
        <v>1</v>
      </c>
      <c r="K266" s="359">
        <f t="shared" si="20"/>
        <v>0</v>
      </c>
      <c r="L266" s="359">
        <f t="shared" si="21"/>
        <v>0</v>
      </c>
    </row>
    <row r="267" spans="1:12" ht="15.75" x14ac:dyDescent="0.25">
      <c r="A267" s="343"/>
      <c r="B267" s="94">
        <v>248</v>
      </c>
      <c r="C267" s="167"/>
      <c r="D267" s="164"/>
      <c r="E267" s="164"/>
      <c r="F267" s="11"/>
      <c r="G267" s="359" t="b">
        <f t="shared" si="22"/>
        <v>1</v>
      </c>
      <c r="H267" s="359" t="b">
        <f t="shared" si="23"/>
        <v>1</v>
      </c>
      <c r="I267" s="359" t="b">
        <f t="shared" si="19"/>
        <v>1</v>
      </c>
      <c r="J267" s="359" t="b">
        <f t="shared" si="18"/>
        <v>1</v>
      </c>
      <c r="K267" s="359">
        <f t="shared" si="20"/>
        <v>0</v>
      </c>
      <c r="L267" s="359">
        <f t="shared" si="21"/>
        <v>0</v>
      </c>
    </row>
    <row r="268" spans="1:12" ht="15.75" x14ac:dyDescent="0.25">
      <c r="A268" s="343"/>
      <c r="B268" s="94">
        <v>249</v>
      </c>
      <c r="C268" s="167"/>
      <c r="D268" s="164"/>
      <c r="E268" s="164"/>
      <c r="F268" s="11"/>
      <c r="G268" s="359" t="b">
        <f t="shared" si="22"/>
        <v>1</v>
      </c>
      <c r="H268" s="359" t="b">
        <f t="shared" si="23"/>
        <v>1</v>
      </c>
      <c r="I268" s="359" t="b">
        <f t="shared" si="19"/>
        <v>1</v>
      </c>
      <c r="J268" s="359" t="b">
        <f t="shared" si="18"/>
        <v>1</v>
      </c>
      <c r="K268" s="359">
        <f t="shared" si="20"/>
        <v>0</v>
      </c>
      <c r="L268" s="359">
        <f t="shared" si="21"/>
        <v>0</v>
      </c>
    </row>
    <row r="269" spans="1:12" ht="16.5" thickBot="1" x14ac:dyDescent="0.3">
      <c r="A269" s="343"/>
      <c r="B269" s="95">
        <v>250</v>
      </c>
      <c r="C269" s="168"/>
      <c r="D269" s="165"/>
      <c r="E269" s="165"/>
      <c r="F269" s="11"/>
      <c r="G269" s="359" t="b">
        <f t="shared" si="22"/>
        <v>1</v>
      </c>
      <c r="H269" s="359" t="b">
        <f t="shared" si="23"/>
        <v>1</v>
      </c>
      <c r="I269" s="359" t="b">
        <f t="shared" si="19"/>
        <v>1</v>
      </c>
      <c r="J269" s="359" t="b">
        <f t="shared" si="18"/>
        <v>1</v>
      </c>
      <c r="K269" s="359">
        <f t="shared" si="20"/>
        <v>0</v>
      </c>
      <c r="L269" s="359">
        <f t="shared" si="21"/>
        <v>0</v>
      </c>
    </row>
    <row r="270" spans="1:12" ht="15.75" x14ac:dyDescent="0.25">
      <c r="A270" s="343"/>
      <c r="B270" s="344"/>
      <c r="C270" s="344"/>
      <c r="D270" s="345"/>
      <c r="E270" s="345"/>
      <c r="F270" s="11"/>
    </row>
    <row r="271" spans="1:12" ht="15.75" thickBot="1" x14ac:dyDescent="0.3">
      <c r="A271" s="346"/>
      <c r="B271" s="347"/>
      <c r="C271" s="347"/>
      <c r="D271" s="235" t="s">
        <v>479</v>
      </c>
      <c r="E271" s="235" t="s">
        <v>478</v>
      </c>
      <c r="F271" s="11"/>
    </row>
    <row r="272" spans="1:12" ht="15.75" x14ac:dyDescent="0.25">
      <c r="A272" s="183"/>
      <c r="B272" s="184"/>
      <c r="C272" s="184"/>
      <c r="D272" s="421" t="s">
        <v>418</v>
      </c>
      <c r="E272" s="422"/>
      <c r="F272" s="11"/>
    </row>
    <row r="273" spans="1:6" ht="15.75" x14ac:dyDescent="0.25">
      <c r="A273" s="183"/>
      <c r="B273" s="184"/>
      <c r="C273" s="184"/>
      <c r="D273" s="423" t="s">
        <v>417</v>
      </c>
      <c r="E273" s="424"/>
      <c r="F273" s="11"/>
    </row>
    <row r="274" spans="1:6" ht="15.75" x14ac:dyDescent="0.25">
      <c r="A274" s="183"/>
      <c r="B274" s="184"/>
      <c r="C274" s="184"/>
      <c r="D274" s="249"/>
      <c r="E274" s="250"/>
      <c r="F274" s="11"/>
    </row>
    <row r="275" spans="1:6" ht="15.75" x14ac:dyDescent="0.25">
      <c r="A275" s="183"/>
      <c r="B275" s="184"/>
      <c r="C275" s="184"/>
      <c r="D275" s="425" t="s">
        <v>412</v>
      </c>
      <c r="E275" s="426"/>
      <c r="F275" s="11"/>
    </row>
    <row r="276" spans="1:6" ht="15.75" x14ac:dyDescent="0.25">
      <c r="A276" s="183"/>
      <c r="B276" s="184"/>
      <c r="C276" s="184"/>
      <c r="D276" s="348">
        <f>K19</f>
        <v>0</v>
      </c>
      <c r="E276" s="349">
        <f>L19</f>
        <v>0</v>
      </c>
      <c r="F276" s="11"/>
    </row>
    <row r="277" spans="1:6" ht="15.75" x14ac:dyDescent="0.25">
      <c r="A277" s="183"/>
      <c r="B277" s="184"/>
      <c r="C277" s="184"/>
      <c r="D277" s="247"/>
      <c r="E277" s="248"/>
      <c r="F277" s="11"/>
    </row>
    <row r="278" spans="1:6" ht="15.75" x14ac:dyDescent="0.25">
      <c r="A278" s="183"/>
      <c r="B278" s="184"/>
      <c r="C278" s="184"/>
      <c r="D278" s="425" t="s">
        <v>413</v>
      </c>
      <c r="E278" s="426"/>
      <c r="F278" s="11"/>
    </row>
    <row r="279" spans="1:6" ht="15.75" x14ac:dyDescent="0.25">
      <c r="A279" s="183"/>
      <c r="B279" s="184"/>
      <c r="C279" s="184"/>
      <c r="D279" s="348">
        <f>D19-D276</f>
        <v>0</v>
      </c>
      <c r="E279" s="349">
        <f>E19-E276</f>
        <v>0</v>
      </c>
      <c r="F279" s="11"/>
    </row>
    <row r="280" spans="1:6" ht="16.5" thickBot="1" x14ac:dyDescent="0.3">
      <c r="A280" s="183"/>
      <c r="B280" s="184"/>
      <c r="C280" s="184"/>
      <c r="D280" s="350"/>
      <c r="E280" s="351"/>
      <c r="F280" s="11"/>
    </row>
    <row r="281" spans="1:6" ht="15.75" x14ac:dyDescent="0.25">
      <c r="A281" s="183"/>
      <c r="B281" s="183"/>
      <c r="C281" s="183"/>
      <c r="D281" s="347"/>
      <c r="E281" s="11"/>
      <c r="F281" s="11"/>
    </row>
  </sheetData>
  <sheetProtection algorithmName="SHA-512" hashValue="/RLSgUCnZNfGp5JKQUglcECrCKxorNMVs/3/RMcHlzEqpRLuotODpf6ntE4kCJkybnfymIO0fY1Hj0suQy0C1Q==" saltValue="tnJ8a6ZlFG+fauYMpRFqlA==" spinCount="100000" sheet="1" objects="1" scenarios="1"/>
  <mergeCells count="12">
    <mergeCell ref="D272:E272"/>
    <mergeCell ref="D273:E273"/>
    <mergeCell ref="D275:E275"/>
    <mergeCell ref="D278:E278"/>
    <mergeCell ref="E17:E18"/>
    <mergeCell ref="B8:E8"/>
    <mergeCell ref="B10:E10"/>
    <mergeCell ref="B6:E6"/>
    <mergeCell ref="B4:C4"/>
    <mergeCell ref="B16:B18"/>
    <mergeCell ref="C16:C18"/>
    <mergeCell ref="D17:D18"/>
  </mergeCells>
  <conditionalFormatting sqref="C13">
    <cfRule type="cellIs" dxfId="68" priority="1" operator="equal">
      <formula>TRUE</formula>
    </cfRule>
    <cfRule type="cellIs" dxfId="67" priority="2" operator="equal">
      <formula>FALSE</formula>
    </cfRule>
  </conditionalFormatting>
  <dataValidations count="2">
    <dataValidation type="whole" operator="greaterThanOrEqual" allowBlank="1" showInputMessage="1" showErrorMessage="1" sqref="D20:E270 D279:E279 D276:E276">
      <formula1>0</formula1>
    </dataValidation>
    <dataValidation type="list" allowBlank="1" showInputMessage="1" showErrorMessage="1" sqref="C20:C269">
      <formula1>countries</formula1>
    </dataValidation>
  </dataValidations>
  <pageMargins left="0.70866141732283472" right="0.70866141732283472" top="0.74803149606299213" bottom="0.74803149606299213" header="0.31496062992125984" footer="0.31496062992125984"/>
  <pageSetup scale="71" fitToHeight="0" orientation="portrait" r:id="rId1"/>
  <ignoredErrors>
    <ignoredError sqref="D276:E276 D279:E279"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Y97"/>
  <sheetViews>
    <sheetView zoomScaleNormal="100" workbookViewId="0"/>
  </sheetViews>
  <sheetFormatPr defaultRowHeight="15.75" x14ac:dyDescent="0.25"/>
  <cols>
    <col min="1" max="1" width="3.42578125" style="367" customWidth="1"/>
    <col min="2" max="2" width="6.7109375" style="367" customWidth="1"/>
    <col min="3" max="3" width="39.85546875" style="373" customWidth="1"/>
    <col min="4" max="4" width="8.7109375" style="367" customWidth="1"/>
    <col min="5" max="5" width="39.85546875" style="373" customWidth="1"/>
    <col min="6" max="6" width="6.7109375" style="373" customWidth="1"/>
    <col min="7" max="7" width="3.42578125" style="367" customWidth="1"/>
    <col min="8" max="8" width="9.140625" style="367" customWidth="1"/>
    <col min="9" max="16384" width="9.140625" style="367"/>
  </cols>
  <sheetData>
    <row r="1" spans="1:103" x14ac:dyDescent="0.25">
      <c r="A1" s="100"/>
      <c r="B1" s="27"/>
      <c r="C1" s="12"/>
      <c r="D1" s="27"/>
      <c r="E1" s="12"/>
      <c r="F1" s="251"/>
      <c r="G1" s="96"/>
    </row>
    <row r="2" spans="1:103" ht="18.75" x14ac:dyDescent="0.25">
      <c r="A2" s="100"/>
      <c r="B2" s="81" t="str">
        <f>Instructions!B2</f>
        <v>Form QST-ASP</v>
      </c>
      <c r="C2" s="12"/>
      <c r="D2" s="27"/>
      <c r="E2" s="12"/>
      <c r="F2" s="251"/>
      <c r="G2" s="96"/>
      <c r="K2" s="368"/>
    </row>
    <row r="3" spans="1:103" s="369" customFormat="1" ht="18.75" customHeight="1" x14ac:dyDescent="0.25">
      <c r="A3" s="100"/>
      <c r="B3" s="27"/>
      <c r="C3" s="27"/>
      <c r="D3" s="27"/>
      <c r="E3" s="27"/>
      <c r="F3" s="100"/>
      <c r="G3" s="96"/>
      <c r="H3" s="367"/>
      <c r="I3" s="367"/>
      <c r="J3" s="367"/>
      <c r="K3" s="368"/>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c r="AU3" s="367"/>
      <c r="AV3" s="367"/>
      <c r="AW3" s="367"/>
      <c r="AX3" s="367"/>
      <c r="AY3" s="367"/>
      <c r="AZ3" s="367"/>
      <c r="BA3" s="367"/>
      <c r="BB3" s="367"/>
      <c r="BC3" s="367"/>
      <c r="BD3" s="367"/>
      <c r="BE3" s="367"/>
      <c r="BF3" s="367"/>
      <c r="BG3" s="367"/>
      <c r="BH3" s="367"/>
      <c r="BI3" s="367"/>
      <c r="BJ3" s="367"/>
      <c r="BK3" s="367"/>
      <c r="BL3" s="367"/>
      <c r="BM3" s="367"/>
      <c r="BN3" s="367"/>
      <c r="BO3" s="367"/>
      <c r="BP3" s="367"/>
      <c r="BQ3" s="367"/>
      <c r="BR3" s="367"/>
      <c r="BS3" s="367"/>
      <c r="BT3" s="367"/>
      <c r="BU3" s="367"/>
      <c r="BV3" s="367"/>
      <c r="BW3" s="367"/>
      <c r="BX3" s="367"/>
      <c r="BY3" s="367"/>
      <c r="BZ3" s="367"/>
      <c r="CA3" s="367"/>
      <c r="CB3" s="367"/>
      <c r="CC3" s="367"/>
      <c r="CD3" s="367"/>
      <c r="CE3" s="367"/>
      <c r="CF3" s="367"/>
      <c r="CG3" s="367"/>
      <c r="CH3" s="367"/>
      <c r="CI3" s="367"/>
      <c r="CJ3" s="367"/>
      <c r="CK3" s="367"/>
      <c r="CL3" s="367"/>
      <c r="CM3" s="367"/>
      <c r="CN3" s="367"/>
      <c r="CO3" s="367"/>
      <c r="CP3" s="367"/>
      <c r="CQ3" s="367"/>
      <c r="CR3" s="367"/>
      <c r="CS3" s="367"/>
      <c r="CT3" s="367"/>
      <c r="CU3" s="367"/>
      <c r="CV3" s="367"/>
      <c r="CW3" s="367"/>
      <c r="CX3" s="367"/>
      <c r="CY3" s="367"/>
    </row>
    <row r="4" spans="1:103" s="369" customFormat="1" ht="18.75" customHeight="1" x14ac:dyDescent="0.25">
      <c r="A4" s="100"/>
      <c r="B4" s="412">
        <f>'General Information'!D22</f>
        <v>0</v>
      </c>
      <c r="C4" s="412"/>
      <c r="D4" s="27"/>
      <c r="E4" s="27"/>
      <c r="F4" s="100"/>
      <c r="G4" s="96"/>
      <c r="H4" s="367"/>
      <c r="I4" s="367"/>
      <c r="J4" s="367"/>
      <c r="K4" s="368"/>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K4" s="367"/>
      <c r="AL4" s="367"/>
      <c r="AM4" s="367"/>
      <c r="AN4" s="367"/>
      <c r="AO4" s="367"/>
      <c r="AP4" s="367"/>
      <c r="AQ4" s="367"/>
      <c r="AR4" s="367"/>
      <c r="AS4" s="367"/>
      <c r="AT4" s="367"/>
      <c r="AU4" s="367"/>
      <c r="AV4" s="367"/>
      <c r="AW4" s="367"/>
      <c r="AX4" s="367"/>
      <c r="AY4" s="367"/>
      <c r="AZ4" s="367"/>
      <c r="BA4" s="367"/>
      <c r="BB4" s="367"/>
      <c r="BC4" s="367"/>
      <c r="BD4" s="367"/>
      <c r="BE4" s="367"/>
      <c r="BF4" s="367"/>
      <c r="BG4" s="367"/>
      <c r="BH4" s="367"/>
      <c r="BI4" s="367"/>
      <c r="BJ4" s="367"/>
      <c r="BK4" s="367"/>
      <c r="BL4" s="367"/>
      <c r="BM4" s="367"/>
      <c r="BN4" s="367"/>
      <c r="BO4" s="367"/>
      <c r="BP4" s="367"/>
      <c r="BQ4" s="367"/>
      <c r="BR4" s="367"/>
      <c r="BS4" s="367"/>
      <c r="BT4" s="367"/>
      <c r="BU4" s="367"/>
      <c r="BV4" s="367"/>
      <c r="BW4" s="367"/>
      <c r="BX4" s="367"/>
      <c r="BY4" s="367"/>
      <c r="BZ4" s="367"/>
      <c r="CA4" s="367"/>
      <c r="CB4" s="367"/>
      <c r="CC4" s="367"/>
      <c r="CD4" s="367"/>
      <c r="CE4" s="367"/>
      <c r="CF4" s="367"/>
      <c r="CG4" s="367"/>
      <c r="CH4" s="367"/>
      <c r="CI4" s="367"/>
      <c r="CJ4" s="367"/>
      <c r="CK4" s="367"/>
      <c r="CL4" s="367"/>
      <c r="CM4" s="367"/>
      <c r="CN4" s="367"/>
      <c r="CO4" s="367"/>
      <c r="CP4" s="367"/>
      <c r="CQ4" s="367"/>
      <c r="CR4" s="367"/>
      <c r="CS4" s="367"/>
      <c r="CT4" s="367"/>
      <c r="CU4" s="367"/>
      <c r="CV4" s="367"/>
      <c r="CW4" s="367"/>
      <c r="CX4" s="367"/>
      <c r="CY4" s="367"/>
    </row>
    <row r="5" spans="1:103" s="369" customFormat="1" ht="18.75" customHeight="1" x14ac:dyDescent="0.25">
      <c r="A5" s="100"/>
      <c r="B5" s="27"/>
      <c r="C5" s="27"/>
      <c r="D5" s="27"/>
      <c r="E5" s="27"/>
      <c r="F5" s="100"/>
      <c r="G5" s="96"/>
      <c r="H5" s="367"/>
      <c r="I5" s="367"/>
      <c r="J5" s="367"/>
      <c r="K5" s="368"/>
      <c r="L5" s="367"/>
      <c r="M5" s="367"/>
      <c r="N5" s="367"/>
      <c r="O5" s="367"/>
      <c r="P5" s="367"/>
      <c r="Q5" s="367"/>
      <c r="R5" s="367"/>
      <c r="S5" s="367"/>
      <c r="T5" s="367"/>
      <c r="U5" s="367"/>
      <c r="V5" s="367"/>
      <c r="W5" s="367"/>
      <c r="X5" s="367"/>
      <c r="Y5" s="367"/>
      <c r="Z5" s="367"/>
      <c r="AA5" s="367"/>
      <c r="AB5" s="367"/>
      <c r="AC5" s="367"/>
      <c r="AD5" s="367"/>
      <c r="AE5" s="367"/>
      <c r="AF5" s="367"/>
      <c r="AG5" s="367"/>
      <c r="AH5" s="367"/>
      <c r="AI5" s="367"/>
      <c r="AJ5" s="367"/>
      <c r="AK5" s="367"/>
      <c r="AL5" s="367"/>
      <c r="AM5" s="367"/>
      <c r="AN5" s="367"/>
      <c r="AO5" s="367"/>
      <c r="AP5" s="367"/>
      <c r="AQ5" s="367"/>
      <c r="AR5" s="367"/>
      <c r="AS5" s="367"/>
      <c r="AT5" s="367"/>
      <c r="AU5" s="367"/>
      <c r="AV5" s="367"/>
      <c r="AW5" s="367"/>
      <c r="AX5" s="367"/>
      <c r="AY5" s="367"/>
      <c r="AZ5" s="367"/>
      <c r="BA5" s="367"/>
      <c r="BB5" s="367"/>
      <c r="BC5" s="367"/>
      <c r="BD5" s="367"/>
      <c r="BE5" s="367"/>
      <c r="BF5" s="367"/>
      <c r="BG5" s="367"/>
      <c r="BH5" s="367"/>
      <c r="BI5" s="367"/>
      <c r="BJ5" s="367"/>
      <c r="BK5" s="367"/>
      <c r="BL5" s="367"/>
      <c r="BM5" s="367"/>
      <c r="BN5" s="367"/>
      <c r="BO5" s="367"/>
      <c r="BP5" s="367"/>
      <c r="BQ5" s="367"/>
      <c r="BR5" s="367"/>
      <c r="BS5" s="367"/>
      <c r="BT5" s="367"/>
      <c r="BU5" s="367"/>
      <c r="BV5" s="367"/>
      <c r="BW5" s="367"/>
      <c r="BX5" s="367"/>
      <c r="BY5" s="367"/>
      <c r="BZ5" s="367"/>
      <c r="CA5" s="367"/>
      <c r="CB5" s="367"/>
      <c r="CC5" s="367"/>
      <c r="CD5" s="367"/>
      <c r="CE5" s="367"/>
      <c r="CF5" s="367"/>
      <c r="CG5" s="367"/>
      <c r="CH5" s="367"/>
      <c r="CI5" s="367"/>
      <c r="CJ5" s="367"/>
      <c r="CK5" s="367"/>
      <c r="CL5" s="367"/>
      <c r="CM5" s="367"/>
      <c r="CN5" s="367"/>
      <c r="CO5" s="367"/>
      <c r="CP5" s="367"/>
      <c r="CQ5" s="367"/>
      <c r="CR5" s="367"/>
      <c r="CS5" s="367"/>
      <c r="CT5" s="367"/>
      <c r="CU5" s="367"/>
      <c r="CV5" s="367"/>
      <c r="CW5" s="367"/>
      <c r="CX5" s="367"/>
      <c r="CY5" s="367"/>
    </row>
    <row r="6" spans="1:103" s="369" customFormat="1" ht="18.75" customHeight="1" x14ac:dyDescent="0.25">
      <c r="A6" s="74"/>
      <c r="B6" s="403" t="s">
        <v>553</v>
      </c>
      <c r="C6" s="403"/>
      <c r="D6" s="403"/>
      <c r="E6" s="403"/>
      <c r="F6" s="403"/>
      <c r="G6" s="75"/>
      <c r="H6" s="367"/>
      <c r="I6" s="367"/>
      <c r="J6" s="367"/>
      <c r="K6" s="368"/>
      <c r="L6" s="367"/>
      <c r="M6" s="367"/>
      <c r="N6" s="367"/>
      <c r="O6" s="367"/>
      <c r="P6" s="367"/>
      <c r="Q6" s="367"/>
      <c r="R6" s="367"/>
      <c r="S6" s="367"/>
      <c r="T6" s="367"/>
      <c r="U6" s="367"/>
      <c r="V6" s="367"/>
      <c r="W6" s="367"/>
      <c r="X6" s="367"/>
      <c r="Y6" s="367"/>
      <c r="Z6" s="367"/>
      <c r="AA6" s="367"/>
      <c r="AB6" s="367"/>
      <c r="AC6" s="367"/>
      <c r="AD6" s="367"/>
      <c r="AE6" s="367"/>
      <c r="AF6" s="367"/>
      <c r="AG6" s="367"/>
      <c r="AH6" s="367"/>
      <c r="AI6" s="367"/>
      <c r="AJ6" s="367"/>
      <c r="AK6" s="367"/>
      <c r="AL6" s="367"/>
      <c r="AM6" s="367"/>
      <c r="AN6" s="367"/>
      <c r="AO6" s="367"/>
      <c r="AP6" s="367"/>
      <c r="AQ6" s="367"/>
      <c r="AR6" s="367"/>
      <c r="AS6" s="367"/>
      <c r="AT6" s="367"/>
      <c r="AU6" s="367"/>
      <c r="AV6" s="367"/>
      <c r="AW6" s="367"/>
      <c r="AX6" s="367"/>
      <c r="AY6" s="367"/>
      <c r="AZ6" s="367"/>
      <c r="BA6" s="367"/>
      <c r="BB6" s="367"/>
      <c r="BC6" s="367"/>
      <c r="BD6" s="367"/>
      <c r="BE6" s="367"/>
      <c r="BF6" s="367"/>
      <c r="BG6" s="367"/>
      <c r="BH6" s="367"/>
      <c r="BI6" s="367"/>
      <c r="BJ6" s="367"/>
      <c r="BK6" s="367"/>
      <c r="BL6" s="367"/>
      <c r="BM6" s="367"/>
      <c r="BN6" s="367"/>
      <c r="BO6" s="367"/>
      <c r="BP6" s="367"/>
      <c r="BQ6" s="367"/>
      <c r="BR6" s="367"/>
      <c r="BS6" s="367"/>
      <c r="BT6" s="367"/>
      <c r="BU6" s="367"/>
      <c r="BV6" s="367"/>
      <c r="BW6" s="367"/>
      <c r="BX6" s="367"/>
      <c r="BY6" s="367"/>
      <c r="BZ6" s="367"/>
      <c r="CA6" s="367"/>
      <c r="CB6" s="367"/>
      <c r="CC6" s="367"/>
      <c r="CD6" s="367"/>
      <c r="CE6" s="367"/>
      <c r="CF6" s="367"/>
      <c r="CG6" s="367"/>
      <c r="CH6" s="367"/>
      <c r="CI6" s="367"/>
      <c r="CJ6" s="367"/>
      <c r="CK6" s="367"/>
      <c r="CL6" s="367"/>
      <c r="CM6" s="367"/>
      <c r="CN6" s="367"/>
      <c r="CO6" s="367"/>
      <c r="CP6" s="367"/>
      <c r="CQ6" s="367"/>
      <c r="CR6" s="367"/>
      <c r="CS6" s="367"/>
      <c r="CT6" s="367"/>
      <c r="CU6" s="367"/>
      <c r="CV6" s="367"/>
      <c r="CW6" s="367"/>
      <c r="CX6" s="367"/>
      <c r="CY6" s="367"/>
    </row>
    <row r="7" spans="1:103" s="370" customFormat="1" x14ac:dyDescent="0.25">
      <c r="A7" s="101"/>
      <c r="B7" s="13"/>
      <c r="C7" s="13"/>
      <c r="D7" s="13"/>
      <c r="E7" s="13"/>
      <c r="F7" s="106"/>
      <c r="G7" s="97"/>
    </row>
    <row r="8" spans="1:103" s="370" customFormat="1" ht="66.75" customHeight="1" x14ac:dyDescent="0.25">
      <c r="A8" s="101"/>
      <c r="B8" s="433" t="s">
        <v>554</v>
      </c>
      <c r="C8" s="433"/>
      <c r="D8" s="433"/>
      <c r="E8" s="433"/>
      <c r="F8" s="433"/>
      <c r="G8" s="97"/>
    </row>
    <row r="9" spans="1:103" s="370" customFormat="1" x14ac:dyDescent="0.25">
      <c r="A9" s="101"/>
      <c r="B9" s="329"/>
      <c r="C9" s="329"/>
      <c r="D9" s="329"/>
      <c r="E9" s="329"/>
      <c r="F9" s="329"/>
      <c r="G9" s="97"/>
    </row>
    <row r="10" spans="1:103" s="370" customFormat="1" x14ac:dyDescent="0.25">
      <c r="A10" s="101"/>
      <c r="B10" s="235"/>
      <c r="C10" s="235" t="s">
        <v>477</v>
      </c>
      <c r="D10" s="235"/>
      <c r="E10" s="235" t="s">
        <v>478</v>
      </c>
      <c r="F10" s="329"/>
      <c r="G10" s="97"/>
    </row>
    <row r="11" spans="1:103" s="370" customFormat="1" x14ac:dyDescent="0.25">
      <c r="A11" s="101"/>
      <c r="B11" s="436">
        <v>1</v>
      </c>
      <c r="C11" s="430" t="s">
        <v>292</v>
      </c>
      <c r="D11" s="430"/>
      <c r="E11" s="430"/>
      <c r="F11" s="223"/>
      <c r="G11" s="327"/>
    </row>
    <row r="12" spans="1:103" s="370" customFormat="1" x14ac:dyDescent="0.25">
      <c r="A12" s="101"/>
      <c r="B12" s="437"/>
      <c r="C12" s="427"/>
      <c r="D12" s="427"/>
      <c r="E12" s="427"/>
      <c r="F12" s="221"/>
      <c r="G12" s="327"/>
    </row>
    <row r="13" spans="1:103" s="370" customFormat="1" x14ac:dyDescent="0.25">
      <c r="A13" s="101"/>
      <c r="B13" s="112"/>
      <c r="C13" s="169">
        <f>'Section A'!D19</f>
        <v>0</v>
      </c>
      <c r="D13" s="113"/>
      <c r="E13" s="253">
        <f>'Section A'!E19</f>
        <v>0</v>
      </c>
      <c r="F13" s="255"/>
      <c r="G13" s="97"/>
    </row>
    <row r="14" spans="1:103" s="370" customFormat="1" ht="36.75" customHeight="1" x14ac:dyDescent="0.25">
      <c r="A14" s="101"/>
      <c r="B14" s="125"/>
      <c r="C14" s="428" t="s">
        <v>492</v>
      </c>
      <c r="D14" s="428"/>
      <c r="E14" s="428"/>
      <c r="F14" s="222"/>
      <c r="G14" s="328"/>
    </row>
    <row r="15" spans="1:103" s="370" customFormat="1" ht="7.5" customHeight="1" x14ac:dyDescent="0.25">
      <c r="A15" s="101"/>
      <c r="B15" s="114"/>
      <c r="C15" s="121"/>
      <c r="D15" s="121"/>
      <c r="E15" s="121"/>
      <c r="F15" s="122"/>
      <c r="G15" s="328"/>
    </row>
    <row r="16" spans="1:103" s="370" customFormat="1" x14ac:dyDescent="0.25">
      <c r="A16" s="101"/>
      <c r="B16" s="105"/>
      <c r="C16" s="103"/>
      <c r="D16" s="104"/>
      <c r="E16" s="103"/>
      <c r="F16" s="103"/>
      <c r="G16" s="98"/>
    </row>
    <row r="17" spans="1:7" s="370" customFormat="1" x14ac:dyDescent="0.25">
      <c r="A17" s="101"/>
      <c r="B17" s="434">
        <v>2</v>
      </c>
      <c r="C17" s="431" t="s">
        <v>351</v>
      </c>
      <c r="D17" s="431"/>
      <c r="E17" s="431"/>
      <c r="F17" s="225"/>
      <c r="G17" s="327"/>
    </row>
    <row r="18" spans="1:7" s="370" customFormat="1" x14ac:dyDescent="0.25">
      <c r="A18" s="101"/>
      <c r="B18" s="435"/>
      <c r="C18" s="432"/>
      <c r="D18" s="432"/>
      <c r="E18" s="432"/>
      <c r="F18" s="256"/>
      <c r="G18" s="327"/>
    </row>
    <row r="19" spans="1:7" s="370" customFormat="1" x14ac:dyDescent="0.25">
      <c r="A19" s="101"/>
      <c r="B19" s="115"/>
      <c r="C19" s="105"/>
      <c r="D19" s="105"/>
      <c r="E19" s="105"/>
      <c r="F19" s="116"/>
      <c r="G19" s="98"/>
    </row>
    <row r="20" spans="1:7" s="370" customFormat="1" x14ac:dyDescent="0.25">
      <c r="A20" s="101"/>
      <c r="B20" s="117" t="s">
        <v>10</v>
      </c>
      <c r="C20" s="432" t="s">
        <v>352</v>
      </c>
      <c r="D20" s="432"/>
      <c r="E20" s="432"/>
      <c r="F20" s="116"/>
      <c r="G20" s="328"/>
    </row>
    <row r="21" spans="1:7" s="370" customFormat="1" x14ac:dyDescent="0.25">
      <c r="A21" s="101"/>
      <c r="B21" s="117"/>
      <c r="C21" s="170"/>
      <c r="D21" s="113"/>
      <c r="E21" s="254"/>
      <c r="F21" s="352"/>
      <c r="G21" s="328"/>
    </row>
    <row r="22" spans="1:7" s="370" customFormat="1" ht="49.5" customHeight="1" x14ac:dyDescent="0.25">
      <c r="A22" s="101"/>
      <c r="B22" s="119"/>
      <c r="C22" s="428" t="s">
        <v>353</v>
      </c>
      <c r="D22" s="428"/>
      <c r="E22" s="428"/>
      <c r="F22" s="222"/>
      <c r="G22" s="328"/>
    </row>
    <row r="23" spans="1:7" s="370" customFormat="1" x14ac:dyDescent="0.25">
      <c r="A23" s="101"/>
      <c r="B23" s="120"/>
      <c r="C23" s="105"/>
      <c r="D23" s="105"/>
      <c r="E23" s="105"/>
      <c r="F23" s="116"/>
      <c r="G23" s="98"/>
    </row>
    <row r="24" spans="1:7" s="370" customFormat="1" x14ac:dyDescent="0.25">
      <c r="A24" s="101"/>
      <c r="B24" s="117" t="s">
        <v>11</v>
      </c>
      <c r="C24" s="432" t="s">
        <v>354</v>
      </c>
      <c r="D24" s="432"/>
      <c r="E24" s="432"/>
      <c r="F24" s="116"/>
      <c r="G24" s="328"/>
    </row>
    <row r="25" spans="1:7" s="370" customFormat="1" x14ac:dyDescent="0.25">
      <c r="A25" s="101"/>
      <c r="B25" s="117"/>
      <c r="C25" s="170"/>
      <c r="D25" s="113"/>
      <c r="E25" s="254"/>
      <c r="F25" s="352"/>
      <c r="G25" s="328"/>
    </row>
    <row r="26" spans="1:7" s="370" customFormat="1" ht="36.75" customHeight="1" x14ac:dyDescent="0.25">
      <c r="A26" s="101"/>
      <c r="B26" s="119"/>
      <c r="C26" s="428" t="s">
        <v>355</v>
      </c>
      <c r="D26" s="428"/>
      <c r="E26" s="428"/>
      <c r="F26" s="222"/>
      <c r="G26" s="328"/>
    </row>
    <row r="27" spans="1:7" s="370" customFormat="1" x14ac:dyDescent="0.25">
      <c r="A27" s="101"/>
      <c r="B27" s="120"/>
      <c r="C27" s="105"/>
      <c r="D27" s="105"/>
      <c r="E27" s="105"/>
      <c r="F27" s="116"/>
      <c r="G27" s="98"/>
    </row>
    <row r="28" spans="1:7" s="370" customFormat="1" x14ac:dyDescent="0.25">
      <c r="A28" s="101"/>
      <c r="B28" s="117" t="s">
        <v>356</v>
      </c>
      <c r="C28" s="427" t="s">
        <v>357</v>
      </c>
      <c r="D28" s="427"/>
      <c r="E28" s="427"/>
      <c r="F28" s="257"/>
      <c r="G28" s="328"/>
    </row>
    <row r="29" spans="1:7" s="370" customFormat="1" x14ac:dyDescent="0.25">
      <c r="A29" s="101"/>
      <c r="B29" s="117"/>
      <c r="C29" s="170"/>
      <c r="D29" s="118"/>
      <c r="E29" s="254"/>
      <c r="F29" s="352"/>
      <c r="G29" s="328"/>
    </row>
    <row r="30" spans="1:7" s="370" customFormat="1" ht="48" customHeight="1" x14ac:dyDescent="0.25">
      <c r="A30" s="101"/>
      <c r="B30" s="125"/>
      <c r="C30" s="428" t="s">
        <v>358</v>
      </c>
      <c r="D30" s="428"/>
      <c r="E30" s="428"/>
      <c r="F30" s="222"/>
      <c r="G30" s="328"/>
    </row>
    <row r="31" spans="1:7" s="370" customFormat="1" ht="7.5" customHeight="1" x14ac:dyDescent="0.25">
      <c r="A31" s="101"/>
      <c r="B31" s="114"/>
      <c r="C31" s="121"/>
      <c r="D31" s="121"/>
      <c r="E31" s="121"/>
      <c r="F31" s="122"/>
      <c r="G31" s="328"/>
    </row>
    <row r="32" spans="1:7" s="370" customFormat="1" x14ac:dyDescent="0.25">
      <c r="A32" s="101"/>
      <c r="B32" s="106"/>
      <c r="C32" s="107"/>
      <c r="D32" s="106"/>
      <c r="E32" s="107"/>
      <c r="F32" s="107"/>
      <c r="G32" s="97"/>
    </row>
    <row r="33" spans="1:7" s="370" customFormat="1" ht="15.75" customHeight="1" x14ac:dyDescent="0.25">
      <c r="A33" s="101"/>
      <c r="B33" s="434">
        <v>3</v>
      </c>
      <c r="C33" s="430" t="s">
        <v>359</v>
      </c>
      <c r="D33" s="430"/>
      <c r="E33" s="430"/>
      <c r="F33" s="223"/>
      <c r="G33" s="327"/>
    </row>
    <row r="34" spans="1:7" s="370" customFormat="1" x14ac:dyDescent="0.25">
      <c r="A34" s="101"/>
      <c r="B34" s="435"/>
      <c r="C34" s="427"/>
      <c r="D34" s="427"/>
      <c r="E34" s="427"/>
      <c r="F34" s="221"/>
      <c r="G34" s="327"/>
    </row>
    <row r="35" spans="1:7" s="370" customFormat="1" x14ac:dyDescent="0.25">
      <c r="A35" s="101"/>
      <c r="B35" s="115"/>
      <c r="C35" s="105"/>
      <c r="D35" s="105"/>
      <c r="E35" s="105"/>
      <c r="F35" s="116"/>
      <c r="G35" s="98"/>
    </row>
    <row r="36" spans="1:7" s="370" customFormat="1" x14ac:dyDescent="0.25">
      <c r="A36" s="101"/>
      <c r="B36" s="117" t="s">
        <v>360</v>
      </c>
      <c r="C36" s="427" t="s">
        <v>361</v>
      </c>
      <c r="D36" s="427"/>
      <c r="E36" s="427"/>
      <c r="F36" s="221"/>
      <c r="G36" s="327"/>
    </row>
    <row r="37" spans="1:7" s="370" customFormat="1" x14ac:dyDescent="0.25">
      <c r="A37" s="101"/>
      <c r="B37" s="112"/>
      <c r="C37" s="170"/>
      <c r="D37" s="113"/>
      <c r="E37" s="170"/>
      <c r="F37" s="352"/>
      <c r="G37" s="97"/>
    </row>
    <row r="38" spans="1:7" s="370" customFormat="1" ht="70.5" customHeight="1" x14ac:dyDescent="0.25">
      <c r="A38" s="101"/>
      <c r="B38" s="119"/>
      <c r="C38" s="429" t="s">
        <v>362</v>
      </c>
      <c r="D38" s="429"/>
      <c r="E38" s="429"/>
      <c r="F38" s="224"/>
      <c r="G38" s="99"/>
    </row>
    <row r="39" spans="1:7" s="370" customFormat="1" x14ac:dyDescent="0.25">
      <c r="A39" s="101"/>
      <c r="B39" s="120"/>
      <c r="C39" s="105"/>
      <c r="D39" s="105"/>
      <c r="E39" s="105"/>
      <c r="F39" s="116"/>
      <c r="G39" s="98"/>
    </row>
    <row r="40" spans="1:7" s="370" customFormat="1" ht="15.75" customHeight="1" x14ac:dyDescent="0.25">
      <c r="A40" s="101"/>
      <c r="B40" s="117" t="s">
        <v>363</v>
      </c>
      <c r="C40" s="427" t="s">
        <v>419</v>
      </c>
      <c r="D40" s="427"/>
      <c r="E40" s="427"/>
      <c r="F40" s="221"/>
      <c r="G40" s="98"/>
    </row>
    <row r="41" spans="1:7" s="370" customFormat="1" x14ac:dyDescent="0.25">
      <c r="A41" s="101"/>
      <c r="B41" s="112"/>
      <c r="C41" s="170"/>
      <c r="D41" s="113"/>
      <c r="E41" s="170"/>
      <c r="F41" s="352"/>
      <c r="G41" s="98"/>
    </row>
    <row r="42" spans="1:7" s="370" customFormat="1" ht="51.75" customHeight="1" x14ac:dyDescent="0.25">
      <c r="A42" s="101"/>
      <c r="B42" s="119"/>
      <c r="C42" s="429" t="s">
        <v>420</v>
      </c>
      <c r="D42" s="429"/>
      <c r="E42" s="429"/>
      <c r="F42" s="224"/>
      <c r="G42" s="98"/>
    </row>
    <row r="43" spans="1:7" s="370" customFormat="1" x14ac:dyDescent="0.25">
      <c r="A43" s="101"/>
      <c r="B43" s="120"/>
      <c r="C43" s="105"/>
      <c r="D43" s="105"/>
      <c r="E43" s="105"/>
      <c r="F43" s="116"/>
      <c r="G43" s="98"/>
    </row>
    <row r="44" spans="1:7" s="370" customFormat="1" ht="15.75" customHeight="1" x14ac:dyDescent="0.25">
      <c r="A44" s="101"/>
      <c r="B44" s="117" t="s">
        <v>364</v>
      </c>
      <c r="C44" s="427" t="s">
        <v>365</v>
      </c>
      <c r="D44" s="427"/>
      <c r="E44" s="427"/>
      <c r="F44" s="221"/>
      <c r="G44" s="98"/>
    </row>
    <row r="45" spans="1:7" s="370" customFormat="1" x14ac:dyDescent="0.25">
      <c r="A45" s="101"/>
      <c r="B45" s="112"/>
      <c r="C45" s="170"/>
      <c r="D45" s="113"/>
      <c r="E45" s="170"/>
      <c r="F45" s="352"/>
      <c r="G45" s="98"/>
    </row>
    <row r="46" spans="1:7" s="370" customFormat="1" ht="69.75" customHeight="1" x14ac:dyDescent="0.25">
      <c r="A46" s="101"/>
      <c r="B46" s="119"/>
      <c r="C46" s="429" t="s">
        <v>366</v>
      </c>
      <c r="D46" s="429"/>
      <c r="E46" s="429"/>
      <c r="F46" s="224"/>
      <c r="G46" s="98"/>
    </row>
    <row r="47" spans="1:7" s="370" customFormat="1" x14ac:dyDescent="0.25">
      <c r="A47" s="101"/>
      <c r="B47" s="120"/>
      <c r="C47" s="105"/>
      <c r="D47" s="105"/>
      <c r="E47" s="105"/>
      <c r="F47" s="116"/>
      <c r="G47" s="98"/>
    </row>
    <row r="48" spans="1:7" s="370" customFormat="1" x14ac:dyDescent="0.25">
      <c r="A48" s="101"/>
      <c r="B48" s="117" t="s">
        <v>367</v>
      </c>
      <c r="C48" s="427" t="s">
        <v>368</v>
      </c>
      <c r="D48" s="427"/>
      <c r="E48" s="427"/>
      <c r="F48" s="221"/>
      <c r="G48" s="327"/>
    </row>
    <row r="49" spans="1:7" s="370" customFormat="1" x14ac:dyDescent="0.25">
      <c r="A49" s="101"/>
      <c r="B49" s="112"/>
      <c r="C49" s="171"/>
      <c r="D49" s="113"/>
      <c r="E49" s="171"/>
      <c r="F49" s="353"/>
      <c r="G49" s="97"/>
    </row>
    <row r="50" spans="1:7" s="370" customFormat="1" ht="76.5" customHeight="1" x14ac:dyDescent="0.25">
      <c r="A50" s="101"/>
      <c r="B50" s="125"/>
      <c r="C50" s="429" t="s">
        <v>493</v>
      </c>
      <c r="D50" s="429"/>
      <c r="E50" s="429"/>
      <c r="F50" s="227"/>
      <c r="G50" s="328"/>
    </row>
    <row r="51" spans="1:7" s="370" customFormat="1" ht="7.5" customHeight="1" x14ac:dyDescent="0.25">
      <c r="A51" s="101"/>
      <c r="B51" s="114"/>
      <c r="C51" s="121"/>
      <c r="D51" s="121"/>
      <c r="E51" s="121"/>
      <c r="F51" s="122"/>
      <c r="G51" s="98"/>
    </row>
    <row r="52" spans="1:7" s="370" customFormat="1" x14ac:dyDescent="0.25">
      <c r="A52" s="101"/>
      <c r="B52" s="101"/>
      <c r="C52" s="328"/>
      <c r="D52" s="328"/>
      <c r="E52" s="328"/>
      <c r="F52" s="328"/>
      <c r="G52" s="98"/>
    </row>
    <row r="53" spans="1:7" s="370" customFormat="1" x14ac:dyDescent="0.25">
      <c r="A53" s="101"/>
      <c r="B53" s="434">
        <v>4</v>
      </c>
      <c r="C53" s="430" t="s">
        <v>369</v>
      </c>
      <c r="D53" s="430"/>
      <c r="E53" s="430"/>
      <c r="F53" s="223"/>
      <c r="G53" s="98"/>
    </row>
    <row r="54" spans="1:7" s="370" customFormat="1" x14ac:dyDescent="0.25">
      <c r="A54" s="101"/>
      <c r="B54" s="435"/>
      <c r="C54" s="427"/>
      <c r="D54" s="427"/>
      <c r="E54" s="427"/>
      <c r="F54" s="221"/>
      <c r="G54" s="98"/>
    </row>
    <row r="55" spans="1:7" s="370" customFormat="1" x14ac:dyDescent="0.25">
      <c r="A55" s="101"/>
      <c r="B55" s="119"/>
      <c r="C55" s="328"/>
      <c r="D55" s="328"/>
      <c r="E55" s="328"/>
      <c r="F55" s="222"/>
      <c r="G55" s="98"/>
    </row>
    <row r="56" spans="1:7" s="370" customFormat="1" x14ac:dyDescent="0.25">
      <c r="A56" s="101"/>
      <c r="B56" s="117" t="s">
        <v>370</v>
      </c>
      <c r="C56" s="427" t="s">
        <v>371</v>
      </c>
      <c r="D56" s="427"/>
      <c r="E56" s="427"/>
      <c r="F56" s="221"/>
      <c r="G56" s="327"/>
    </row>
    <row r="57" spans="1:7" s="370" customFormat="1" x14ac:dyDescent="0.25">
      <c r="A57" s="101"/>
      <c r="B57" s="112"/>
      <c r="C57" s="170"/>
      <c r="D57" s="113"/>
      <c r="E57" s="170"/>
      <c r="F57" s="352"/>
      <c r="G57" s="97"/>
    </row>
    <row r="58" spans="1:7" s="370" customFormat="1" ht="25.5" customHeight="1" x14ac:dyDescent="0.25">
      <c r="A58" s="101"/>
      <c r="B58" s="119"/>
      <c r="C58" s="428" t="s">
        <v>372</v>
      </c>
      <c r="D58" s="428"/>
      <c r="E58" s="428"/>
      <c r="F58" s="222"/>
      <c r="G58" s="328"/>
    </row>
    <row r="59" spans="1:7" s="370" customFormat="1" x14ac:dyDescent="0.25">
      <c r="A59" s="101"/>
      <c r="B59" s="119"/>
      <c r="C59" s="328"/>
      <c r="D59" s="328"/>
      <c r="E59" s="328"/>
      <c r="F59" s="222"/>
      <c r="G59" s="98"/>
    </row>
    <row r="60" spans="1:7" s="370" customFormat="1" ht="15.75" customHeight="1" x14ac:dyDescent="0.25">
      <c r="A60" s="101"/>
      <c r="B60" s="117" t="s">
        <v>373</v>
      </c>
      <c r="C60" s="427" t="s">
        <v>374</v>
      </c>
      <c r="D60" s="427"/>
      <c r="E60" s="427"/>
      <c r="F60" s="221"/>
      <c r="G60" s="327"/>
    </row>
    <row r="61" spans="1:7" s="370" customFormat="1" x14ac:dyDescent="0.25">
      <c r="A61" s="101"/>
      <c r="B61" s="112"/>
      <c r="C61" s="170"/>
      <c r="D61" s="113"/>
      <c r="E61" s="170"/>
      <c r="F61" s="352"/>
      <c r="G61" s="97"/>
    </row>
    <row r="62" spans="1:7" s="370" customFormat="1" ht="53.25" customHeight="1" x14ac:dyDescent="0.25">
      <c r="A62" s="101"/>
      <c r="B62" s="125"/>
      <c r="C62" s="428" t="s">
        <v>375</v>
      </c>
      <c r="D62" s="428"/>
      <c r="E62" s="428"/>
      <c r="F62" s="222"/>
      <c r="G62" s="328"/>
    </row>
    <row r="63" spans="1:7" s="370" customFormat="1" ht="7.5" customHeight="1" x14ac:dyDescent="0.25">
      <c r="A63" s="101"/>
      <c r="B63" s="114"/>
      <c r="C63" s="121"/>
      <c r="D63" s="121"/>
      <c r="E63" s="121"/>
      <c r="F63" s="122"/>
      <c r="G63" s="98"/>
    </row>
    <row r="64" spans="1:7" s="370" customFormat="1" x14ac:dyDescent="0.25">
      <c r="A64" s="101"/>
      <c r="B64" s="101"/>
      <c r="C64" s="328"/>
      <c r="D64" s="328"/>
      <c r="E64" s="328"/>
      <c r="F64" s="328"/>
      <c r="G64" s="98"/>
    </row>
    <row r="65" spans="1:7" s="370" customFormat="1" x14ac:dyDescent="0.25">
      <c r="A65" s="101"/>
      <c r="B65" s="434">
        <v>5</v>
      </c>
      <c r="C65" s="430" t="s">
        <v>376</v>
      </c>
      <c r="D65" s="430"/>
      <c r="E65" s="430"/>
      <c r="F65" s="223"/>
      <c r="G65" s="327"/>
    </row>
    <row r="66" spans="1:7" s="370" customFormat="1" ht="12" customHeight="1" x14ac:dyDescent="0.25">
      <c r="A66" s="101"/>
      <c r="B66" s="435"/>
      <c r="C66" s="427"/>
      <c r="D66" s="427"/>
      <c r="E66" s="427"/>
      <c r="F66" s="221"/>
      <c r="G66" s="327"/>
    </row>
    <row r="67" spans="1:7" s="370" customFormat="1" ht="12.75" customHeight="1" x14ac:dyDescent="0.25">
      <c r="A67" s="101"/>
      <c r="B67" s="120"/>
      <c r="C67" s="105"/>
      <c r="D67" s="105"/>
      <c r="E67" s="105"/>
      <c r="F67" s="116"/>
      <c r="G67" s="98"/>
    </row>
    <row r="68" spans="1:7" s="370" customFormat="1" ht="35.25" customHeight="1" x14ac:dyDescent="0.25">
      <c r="A68" s="101"/>
      <c r="B68" s="117" t="s">
        <v>377</v>
      </c>
      <c r="C68" s="427" t="s">
        <v>378</v>
      </c>
      <c r="D68" s="427"/>
      <c r="E68" s="427"/>
      <c r="F68" s="221"/>
      <c r="G68" s="327"/>
    </row>
    <row r="69" spans="1:7" s="370" customFormat="1" x14ac:dyDescent="0.25">
      <c r="A69" s="101"/>
      <c r="B69" s="112"/>
      <c r="C69" s="170"/>
      <c r="D69" s="113"/>
      <c r="E69" s="170"/>
      <c r="F69" s="352"/>
      <c r="G69" s="97"/>
    </row>
    <row r="70" spans="1:7" s="370" customFormat="1" ht="36" customHeight="1" x14ac:dyDescent="0.25">
      <c r="A70" s="101"/>
      <c r="B70" s="119"/>
      <c r="C70" s="428" t="s">
        <v>379</v>
      </c>
      <c r="D70" s="428"/>
      <c r="E70" s="428"/>
      <c r="F70" s="222"/>
      <c r="G70" s="328"/>
    </row>
    <row r="71" spans="1:7" s="371" customFormat="1" ht="15.75" customHeight="1" x14ac:dyDescent="0.25">
      <c r="A71" s="102"/>
      <c r="B71" s="120"/>
      <c r="C71" s="105"/>
      <c r="D71" s="105"/>
      <c r="E71" s="105"/>
      <c r="F71" s="116"/>
      <c r="G71" s="98"/>
    </row>
    <row r="72" spans="1:7" s="371" customFormat="1" ht="22.5" customHeight="1" x14ac:dyDescent="0.25">
      <c r="A72" s="102"/>
      <c r="B72" s="117" t="s">
        <v>380</v>
      </c>
      <c r="C72" s="427" t="s">
        <v>381</v>
      </c>
      <c r="D72" s="427"/>
      <c r="E72" s="427"/>
      <c r="F72" s="221"/>
      <c r="G72" s="327"/>
    </row>
    <row r="73" spans="1:7" s="371" customFormat="1" x14ac:dyDescent="0.25">
      <c r="A73" s="102"/>
      <c r="B73" s="112"/>
      <c r="C73" s="170"/>
      <c r="D73" s="113"/>
      <c r="E73" s="170"/>
      <c r="F73" s="352"/>
      <c r="G73" s="97"/>
    </row>
    <row r="74" spans="1:7" s="371" customFormat="1" ht="33" customHeight="1" x14ac:dyDescent="0.25">
      <c r="A74" s="102"/>
      <c r="B74" s="125"/>
      <c r="C74" s="428" t="s">
        <v>382</v>
      </c>
      <c r="D74" s="428"/>
      <c r="E74" s="428"/>
      <c r="F74" s="222"/>
      <c r="G74" s="328"/>
    </row>
    <row r="75" spans="1:7" s="371" customFormat="1" ht="7.5" customHeight="1" x14ac:dyDescent="0.25">
      <c r="A75" s="102"/>
      <c r="B75" s="114"/>
      <c r="C75" s="121"/>
      <c r="D75" s="121"/>
      <c r="E75" s="121"/>
      <c r="F75" s="122"/>
      <c r="G75" s="328"/>
    </row>
    <row r="76" spans="1:7" s="371" customFormat="1" x14ac:dyDescent="0.25">
      <c r="A76" s="102"/>
      <c r="B76" s="101"/>
      <c r="C76" s="328"/>
      <c r="D76" s="328"/>
      <c r="E76" s="328"/>
      <c r="F76" s="328"/>
      <c r="G76" s="328"/>
    </row>
    <row r="77" spans="1:7" s="371" customFormat="1" ht="15.75" customHeight="1" x14ac:dyDescent="0.25">
      <c r="A77" s="102"/>
      <c r="B77" s="434">
        <v>6</v>
      </c>
      <c r="C77" s="438" t="s">
        <v>383</v>
      </c>
      <c r="D77" s="438"/>
      <c r="E77" s="438"/>
      <c r="F77" s="223"/>
      <c r="G77" s="328"/>
    </row>
    <row r="78" spans="1:7" s="371" customFormat="1" x14ac:dyDescent="0.25">
      <c r="A78" s="102"/>
      <c r="B78" s="435"/>
      <c r="C78" s="439"/>
      <c r="D78" s="439"/>
      <c r="E78" s="439"/>
      <c r="F78" s="221"/>
      <c r="G78" s="328"/>
    </row>
    <row r="79" spans="1:7" s="371" customFormat="1" x14ac:dyDescent="0.25">
      <c r="A79" s="102"/>
      <c r="B79" s="112"/>
      <c r="C79" s="171"/>
      <c r="D79" s="113"/>
      <c r="E79" s="171"/>
      <c r="F79" s="353"/>
      <c r="G79" s="328"/>
    </row>
    <row r="80" spans="1:7" s="371" customFormat="1" ht="37.5" customHeight="1" x14ac:dyDescent="0.25">
      <c r="A80" s="102"/>
      <c r="B80" s="125"/>
      <c r="C80" s="429" t="s">
        <v>384</v>
      </c>
      <c r="D80" s="429"/>
      <c r="E80" s="429"/>
      <c r="F80" s="227"/>
      <c r="G80" s="328"/>
    </row>
    <row r="81" spans="1:10" s="371" customFormat="1" ht="7.5" customHeight="1" x14ac:dyDescent="0.25">
      <c r="A81" s="102"/>
      <c r="B81" s="114"/>
      <c r="C81" s="123"/>
      <c r="D81" s="123"/>
      <c r="E81" s="123"/>
      <c r="F81" s="124"/>
      <c r="G81" s="328"/>
    </row>
    <row r="82" spans="1:10" s="371" customFormat="1" x14ac:dyDescent="0.25">
      <c r="A82" s="102"/>
      <c r="B82" s="108"/>
      <c r="C82" s="104"/>
      <c r="D82" s="104"/>
      <c r="E82" s="104"/>
      <c r="F82" s="104"/>
      <c r="G82" s="328"/>
    </row>
    <row r="83" spans="1:10" s="371" customFormat="1" ht="20.25" customHeight="1" x14ac:dyDescent="0.25">
      <c r="A83" s="102"/>
      <c r="B83" s="434">
        <v>7</v>
      </c>
      <c r="C83" s="438" t="s">
        <v>385</v>
      </c>
      <c r="D83" s="438"/>
      <c r="E83" s="438"/>
      <c r="F83" s="223"/>
      <c r="G83" s="328"/>
    </row>
    <row r="84" spans="1:10" s="371" customFormat="1" ht="20.25" customHeight="1" x14ac:dyDescent="0.25">
      <c r="A84" s="102"/>
      <c r="B84" s="435"/>
      <c r="C84" s="439"/>
      <c r="D84" s="439"/>
      <c r="E84" s="439"/>
      <c r="F84" s="221"/>
      <c r="G84" s="328"/>
    </row>
    <row r="85" spans="1:10" s="371" customFormat="1" x14ac:dyDescent="0.25">
      <c r="A85" s="102"/>
      <c r="B85" s="112"/>
      <c r="C85" s="171"/>
      <c r="D85" s="113"/>
      <c r="E85" s="171"/>
      <c r="F85" s="353"/>
      <c r="G85" s="328"/>
    </row>
    <row r="86" spans="1:10" s="371" customFormat="1" ht="51.75" customHeight="1" x14ac:dyDescent="0.25">
      <c r="A86" s="102"/>
      <c r="B86" s="119"/>
      <c r="C86" s="429" t="s">
        <v>386</v>
      </c>
      <c r="D86" s="429"/>
      <c r="E86" s="429"/>
      <c r="F86" s="227"/>
      <c r="G86" s="328"/>
      <c r="H86" s="372"/>
    </row>
    <row r="87" spans="1:10" s="371" customFormat="1" ht="15.75" customHeight="1" x14ac:dyDescent="0.25">
      <c r="A87" s="102"/>
      <c r="B87" s="119"/>
      <c r="C87" s="440" t="s">
        <v>387</v>
      </c>
      <c r="D87" s="440"/>
      <c r="E87" s="440"/>
      <c r="F87" s="226"/>
      <c r="G87" s="328"/>
      <c r="H87" s="372"/>
    </row>
    <row r="88" spans="1:10" s="371" customFormat="1" ht="7.5" customHeight="1" x14ac:dyDescent="0.25">
      <c r="A88" s="102"/>
      <c r="B88" s="114"/>
      <c r="C88" s="121"/>
      <c r="D88" s="121"/>
      <c r="E88" s="121"/>
      <c r="F88" s="122"/>
      <c r="G88" s="328"/>
    </row>
    <row r="89" spans="1:10" x14ac:dyDescent="0.25">
      <c r="A89" s="96"/>
      <c r="B89" s="109"/>
      <c r="C89" s="110"/>
      <c r="D89" s="109"/>
      <c r="E89" s="252"/>
      <c r="F89" s="252"/>
      <c r="G89" s="252"/>
      <c r="H89" s="373"/>
      <c r="I89" s="373"/>
      <c r="J89" s="373"/>
    </row>
    <row r="90" spans="1:10" s="371" customFormat="1" x14ac:dyDescent="0.25">
      <c r="A90" s="102"/>
      <c r="B90" s="101"/>
      <c r="C90" s="111" t="s">
        <v>33</v>
      </c>
      <c r="D90" s="328"/>
      <c r="E90" s="252"/>
      <c r="F90" s="252"/>
      <c r="G90" s="252"/>
      <c r="H90" s="373"/>
      <c r="I90" s="373"/>
      <c r="J90" s="373"/>
    </row>
    <row r="91" spans="1:10" s="371" customFormat="1" x14ac:dyDescent="0.25">
      <c r="A91" s="102"/>
      <c r="B91" s="16"/>
      <c r="C91" s="53" t="b">
        <f>IF(OR(ISBLANK(C13),ISBLANK(C21),ISBLANK(C25),ISBLANK(C29),ISBLANK(C37),ISBLANK(C41),ISBLANK(C45),ISBLANK(C49),ISBLANK(C57),ISBLANK(C61),ISBLANK(C69),ISBLANK(C73),ISBLANK(C79),ISBLANK(C85),ISBLANK(E13),ISBLANK(E21),ISBLANK(E25),ISBLANK(E29),ISBLANK(E37),ISBLANK(E41),ISBLANK(E45),ISBLANK(E49),ISBLANK(E57),ISBLANK(E61),ISBLANK(E69),ISBLANK(E73),ISBLANK(E79),ISBLANK(E85)),FALSE,TRUE)</f>
        <v>0</v>
      </c>
      <c r="D91" s="328"/>
      <c r="E91" s="252"/>
      <c r="F91" s="252"/>
      <c r="G91" s="252"/>
      <c r="H91" s="373"/>
      <c r="I91" s="373"/>
      <c r="J91" s="373"/>
    </row>
    <row r="92" spans="1:10" s="370" customFormat="1" x14ac:dyDescent="0.25">
      <c r="A92" s="101"/>
      <c r="B92" s="17"/>
      <c r="C92" s="14"/>
      <c r="D92" s="328"/>
      <c r="E92" s="252"/>
      <c r="F92" s="252"/>
      <c r="G92" s="252"/>
      <c r="H92" s="373"/>
      <c r="I92" s="373"/>
      <c r="J92" s="373"/>
    </row>
    <row r="93" spans="1:10" s="370" customFormat="1" x14ac:dyDescent="0.25">
      <c r="B93" s="375"/>
      <c r="C93" s="376"/>
      <c r="D93" s="377"/>
      <c r="E93" s="373"/>
      <c r="F93" s="373"/>
      <c r="G93" s="373"/>
      <c r="H93" s="373"/>
      <c r="I93" s="373"/>
      <c r="J93" s="373"/>
    </row>
    <row r="94" spans="1:10" s="370" customFormat="1" x14ac:dyDescent="0.25">
      <c r="B94" s="375"/>
      <c r="C94" s="376"/>
      <c r="D94" s="377"/>
      <c r="E94" s="373"/>
      <c r="F94" s="373"/>
      <c r="G94" s="373"/>
      <c r="H94" s="373"/>
      <c r="I94" s="373"/>
      <c r="J94" s="373"/>
    </row>
    <row r="95" spans="1:10" s="370" customFormat="1" x14ac:dyDescent="0.25">
      <c r="B95" s="375"/>
      <c r="C95" s="376"/>
      <c r="D95" s="377"/>
      <c r="E95" s="373"/>
      <c r="F95" s="373"/>
      <c r="G95" s="373"/>
      <c r="H95" s="373"/>
      <c r="I95" s="373"/>
      <c r="J95" s="373"/>
    </row>
    <row r="96" spans="1:10" s="370" customFormat="1" x14ac:dyDescent="0.25">
      <c r="B96" s="375"/>
      <c r="C96" s="376"/>
      <c r="D96" s="377"/>
      <c r="E96" s="376"/>
      <c r="F96" s="376"/>
      <c r="G96" s="377"/>
    </row>
    <row r="97" spans="1:103" s="369" customFormat="1" x14ac:dyDescent="0.25">
      <c r="A97" s="367"/>
      <c r="B97" s="367"/>
      <c r="C97" s="374"/>
      <c r="D97" s="374"/>
      <c r="E97" s="374"/>
      <c r="F97" s="374"/>
      <c r="G97" s="374"/>
      <c r="H97" s="374"/>
      <c r="I97" s="374"/>
      <c r="J97" s="374"/>
      <c r="K97" s="374"/>
      <c r="L97" s="367"/>
      <c r="M97" s="367"/>
      <c r="N97" s="367"/>
      <c r="O97" s="367"/>
      <c r="P97" s="367"/>
      <c r="Q97" s="367"/>
      <c r="R97" s="367"/>
      <c r="S97" s="367"/>
      <c r="T97" s="367"/>
      <c r="U97" s="367"/>
      <c r="V97" s="367"/>
      <c r="W97" s="367"/>
      <c r="X97" s="367"/>
      <c r="Y97" s="367"/>
      <c r="Z97" s="367"/>
      <c r="AA97" s="367"/>
      <c r="AB97" s="367"/>
      <c r="AC97" s="367"/>
      <c r="AD97" s="367"/>
      <c r="AE97" s="367"/>
      <c r="AF97" s="367"/>
      <c r="AG97" s="367"/>
      <c r="AH97" s="367"/>
      <c r="AI97" s="367"/>
      <c r="AJ97" s="367"/>
      <c r="AK97" s="367"/>
      <c r="AL97" s="367"/>
      <c r="AM97" s="367"/>
      <c r="AN97" s="367"/>
      <c r="AO97" s="367"/>
      <c r="AP97" s="367"/>
      <c r="AQ97" s="367"/>
      <c r="AR97" s="367"/>
      <c r="AS97" s="367"/>
      <c r="AT97" s="367"/>
      <c r="AU97" s="367"/>
      <c r="AV97" s="367"/>
      <c r="AW97" s="367"/>
      <c r="AX97" s="367"/>
      <c r="AY97" s="367"/>
      <c r="AZ97" s="367"/>
      <c r="BA97" s="367"/>
      <c r="BB97" s="367"/>
      <c r="BC97" s="367"/>
      <c r="BD97" s="367"/>
      <c r="BE97" s="367"/>
      <c r="BF97" s="367"/>
      <c r="BG97" s="367"/>
      <c r="BH97" s="367"/>
      <c r="BI97" s="367"/>
      <c r="BJ97" s="367"/>
      <c r="BK97" s="367"/>
      <c r="BL97" s="367"/>
      <c r="BM97" s="367"/>
      <c r="BN97" s="367"/>
      <c r="BO97" s="367"/>
      <c r="BP97" s="367"/>
      <c r="BQ97" s="367"/>
      <c r="BR97" s="367"/>
      <c r="BS97" s="367"/>
      <c r="BT97" s="367"/>
      <c r="BU97" s="367"/>
      <c r="BV97" s="367"/>
      <c r="BW97" s="367"/>
      <c r="BX97" s="367"/>
      <c r="BY97" s="367"/>
      <c r="BZ97" s="367"/>
      <c r="CA97" s="367"/>
      <c r="CB97" s="367"/>
      <c r="CC97" s="367"/>
      <c r="CD97" s="367"/>
      <c r="CE97" s="367"/>
      <c r="CF97" s="367"/>
      <c r="CG97" s="367"/>
      <c r="CH97" s="367"/>
      <c r="CI97" s="367"/>
      <c r="CJ97" s="367"/>
      <c r="CK97" s="367"/>
      <c r="CL97" s="367"/>
      <c r="CM97" s="367"/>
      <c r="CN97" s="367"/>
      <c r="CO97" s="367"/>
      <c r="CP97" s="367"/>
      <c r="CQ97" s="367"/>
      <c r="CR97" s="367"/>
      <c r="CS97" s="367"/>
      <c r="CT97" s="367"/>
      <c r="CU97" s="367"/>
      <c r="CV97" s="367"/>
      <c r="CW97" s="367"/>
      <c r="CX97" s="367"/>
      <c r="CY97" s="367"/>
    </row>
  </sheetData>
  <sheetProtection algorithmName="SHA-512" hashValue="oqrZW7bBrerCVfJdkL/LgcSa1IE3KafDdydKEtZAhF5tmb0uEVwsOWfL0GLr/0jxdLsjRrNN2pJuEo72KmoDyg==" saltValue="nXBOae+XEkqylPi+zR87ew==" spinCount="100000" sheet="1" objects="1" scenarios="1"/>
  <mergeCells count="43">
    <mergeCell ref="C83:E84"/>
    <mergeCell ref="C86:E86"/>
    <mergeCell ref="C87:E87"/>
    <mergeCell ref="C70:E70"/>
    <mergeCell ref="C72:E72"/>
    <mergeCell ref="C74:E74"/>
    <mergeCell ref="C77:E78"/>
    <mergeCell ref="C80:E80"/>
    <mergeCell ref="B83:B84"/>
    <mergeCell ref="B33:B34"/>
    <mergeCell ref="B11:B12"/>
    <mergeCell ref="B77:B78"/>
    <mergeCell ref="B17:B18"/>
    <mergeCell ref="B53:B54"/>
    <mergeCell ref="B65:B66"/>
    <mergeCell ref="B6:F6"/>
    <mergeCell ref="B8:F8"/>
    <mergeCell ref="C14:E14"/>
    <mergeCell ref="C22:E22"/>
    <mergeCell ref="C26:E26"/>
    <mergeCell ref="C68:E68"/>
    <mergeCell ref="C65:E66"/>
    <mergeCell ref="C44:E44"/>
    <mergeCell ref="C46:E46"/>
    <mergeCell ref="C48:E48"/>
    <mergeCell ref="C50:E50"/>
    <mergeCell ref="C53:E54"/>
    <mergeCell ref="B4:C4"/>
    <mergeCell ref="C56:E56"/>
    <mergeCell ref="C58:E58"/>
    <mergeCell ref="C60:E60"/>
    <mergeCell ref="C62:E62"/>
    <mergeCell ref="C30:E30"/>
    <mergeCell ref="C38:E38"/>
    <mergeCell ref="C42:E42"/>
    <mergeCell ref="C33:E34"/>
    <mergeCell ref="C11:E12"/>
    <mergeCell ref="C17:E18"/>
    <mergeCell ref="C20:E20"/>
    <mergeCell ref="C24:E24"/>
    <mergeCell ref="C28:E28"/>
    <mergeCell ref="C36:E36"/>
    <mergeCell ref="C40:E40"/>
  </mergeCells>
  <conditionalFormatting sqref="C91">
    <cfRule type="cellIs" dxfId="66" priority="7" operator="equal">
      <formula>TRUE</formula>
    </cfRule>
    <cfRule type="cellIs" dxfId="65" priority="8" operator="equal">
      <formula>FALSE</formula>
    </cfRule>
  </conditionalFormatting>
  <dataValidations count="2">
    <dataValidation type="whole" operator="greaterThanOrEqual" allowBlank="1" showInputMessage="1" showErrorMessage="1" sqref="C13 C37 C57 C61 C49 C69 C73 C79 C85 C21:F21 C25:F25 C45 C41 C29:F29 E13:F13 E37:F37 E57:F57 E61:F61 E49:F49 E69:F69 E73:F73 E79:F79 E85:F85 E45:F45 E41:F41">
      <formula1>0</formula1>
    </dataValidation>
    <dataValidation type="whole" operator="greaterThanOrEqual" allowBlank="1" showInputMessage="1" showErrorMessage="1" promptTitle="Data input" prompt="Insert non-negative integer value" sqref="G28:G29 G24:G25 G20:G21">
      <formula1>0</formula1>
    </dataValidation>
  </dataValidations>
  <hyperlinks>
    <hyperlink ref="C87:D87" r:id="rId1" display="http://www.mfa.gov.cy/mfa/mfa2016.nsf/mfa35_en/mfa35_en?OpenDocument"/>
  </hyperlinks>
  <pageMargins left="0.7" right="0.7" top="0.75" bottom="0.75" header="0.3" footer="0.3"/>
  <pageSetup scale="83" fitToHeight="0" orientation="portrait" r:id="rId2"/>
  <rowBreaks count="2" manualBreakCount="2">
    <brk id="32" max="4" man="1"/>
    <brk id="64" max="4"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showGridLines="0" zoomScaleNormal="100" zoomScaleSheetLayoutView="100" workbookViewId="0"/>
  </sheetViews>
  <sheetFormatPr defaultRowHeight="15.75" x14ac:dyDescent="0.25"/>
  <cols>
    <col min="1" max="1" width="3.5703125" style="379" customWidth="1"/>
    <col min="2" max="2" width="4.7109375" style="379" customWidth="1"/>
    <col min="3" max="3" width="5.85546875" style="379" customWidth="1"/>
    <col min="4" max="4" width="90" style="380" customWidth="1"/>
    <col min="5" max="6" width="20.5703125" style="379" customWidth="1"/>
    <col min="7" max="8" width="4.7109375" style="379" customWidth="1"/>
    <col min="9" max="16384" width="9.140625" style="379"/>
  </cols>
  <sheetData>
    <row r="1" spans="1:10" s="365" customFormat="1" ht="21" customHeight="1" x14ac:dyDescent="0.25">
      <c r="A1" s="25"/>
      <c r="B1" s="34"/>
      <c r="C1" s="25"/>
      <c r="D1" s="18"/>
      <c r="E1" s="18"/>
      <c r="F1" s="19"/>
      <c r="G1" s="19"/>
      <c r="H1" s="19"/>
    </row>
    <row r="2" spans="1:10" s="365" customFormat="1" ht="15.75" customHeight="1" x14ac:dyDescent="0.25">
      <c r="A2" s="25"/>
      <c r="B2" s="81" t="str">
        <f>Instructions!B2</f>
        <v>Form QST-ASP</v>
      </c>
      <c r="C2" s="18"/>
      <c r="D2" s="18"/>
      <c r="E2" s="18"/>
      <c r="F2" s="19"/>
      <c r="G2" s="19"/>
      <c r="H2" s="19"/>
    </row>
    <row r="3" spans="1:10" s="365" customFormat="1" ht="15.75" customHeight="1" x14ac:dyDescent="0.25">
      <c r="A3" s="25"/>
      <c r="B3" s="18"/>
      <c r="C3" s="18"/>
      <c r="D3" s="18"/>
      <c r="E3" s="18"/>
      <c r="F3" s="19"/>
      <c r="G3" s="19"/>
      <c r="H3" s="19"/>
    </row>
    <row r="4" spans="1:10" s="365" customFormat="1" ht="18.75" x14ac:dyDescent="0.25">
      <c r="A4" s="25"/>
      <c r="B4" s="412">
        <f>'General Information'!D22</f>
        <v>0</v>
      </c>
      <c r="C4" s="412"/>
      <c r="D4" s="412"/>
      <c r="E4" s="19"/>
      <c r="F4" s="19"/>
      <c r="G4" s="19"/>
      <c r="H4" s="19"/>
    </row>
    <row r="5" spans="1:10" s="365" customFormat="1" ht="18.75" customHeight="1" x14ac:dyDescent="0.25">
      <c r="A5" s="25"/>
      <c r="B5" s="32"/>
      <c r="C5" s="32"/>
      <c r="D5" s="32"/>
      <c r="E5" s="442"/>
      <c r="F5" s="442"/>
      <c r="G5" s="334"/>
      <c r="H5" s="19"/>
    </row>
    <row r="6" spans="1:10" s="365" customFormat="1" ht="18.75" customHeight="1" x14ac:dyDescent="0.25">
      <c r="A6" s="34"/>
      <c r="B6" s="403" t="s">
        <v>452</v>
      </c>
      <c r="C6" s="403"/>
      <c r="D6" s="403"/>
      <c r="E6" s="403"/>
      <c r="F6" s="403"/>
      <c r="G6" s="324"/>
      <c r="H6" s="19"/>
    </row>
    <row r="7" spans="1:10" s="365" customFormat="1" ht="18.75" customHeight="1" x14ac:dyDescent="0.25">
      <c r="A7" s="25"/>
      <c r="B7" s="32"/>
      <c r="C7" s="32"/>
      <c r="D7" s="32"/>
      <c r="E7" s="442"/>
      <c r="F7" s="442"/>
      <c r="G7" s="334"/>
      <c r="H7" s="19"/>
    </row>
    <row r="8" spans="1:10" s="378" customFormat="1" ht="50.25" customHeight="1" x14ac:dyDescent="0.25">
      <c r="A8" s="217"/>
      <c r="B8" s="448" t="s">
        <v>555</v>
      </c>
      <c r="C8" s="448"/>
      <c r="D8" s="448"/>
      <c r="E8" s="448"/>
      <c r="F8" s="448"/>
      <c r="G8" s="338"/>
      <c r="H8" s="33"/>
    </row>
    <row r="9" spans="1:10" s="365" customFormat="1" x14ac:dyDescent="0.25">
      <c r="A9" s="25"/>
      <c r="B9" s="263"/>
      <c r="C9" s="263"/>
      <c r="D9" s="263"/>
      <c r="E9" s="263"/>
      <c r="F9" s="259"/>
      <c r="G9" s="259"/>
      <c r="H9" s="19"/>
    </row>
    <row r="10" spans="1:10" s="365" customFormat="1" x14ac:dyDescent="0.25">
      <c r="A10" s="25"/>
      <c r="B10" s="443" t="s">
        <v>12</v>
      </c>
      <c r="C10" s="445" t="s">
        <v>293</v>
      </c>
      <c r="D10" s="445"/>
      <c r="E10" s="445"/>
      <c r="F10" s="335"/>
      <c r="G10" s="274"/>
      <c r="H10" s="19"/>
    </row>
    <row r="11" spans="1:10" s="365" customFormat="1" x14ac:dyDescent="0.25">
      <c r="A11" s="25"/>
      <c r="B11" s="444"/>
      <c r="C11" s="446"/>
      <c r="D11" s="446"/>
      <c r="E11" s="446"/>
      <c r="F11" s="336"/>
      <c r="G11" s="275"/>
      <c r="H11" s="19"/>
    </row>
    <row r="12" spans="1:10" s="365" customFormat="1" ht="33" customHeight="1" x14ac:dyDescent="0.25">
      <c r="A12" s="25"/>
      <c r="B12" s="331"/>
      <c r="C12" s="441" t="s">
        <v>556</v>
      </c>
      <c r="D12" s="441"/>
      <c r="E12" s="260"/>
      <c r="F12" s="260"/>
      <c r="G12" s="276"/>
      <c r="H12" s="19"/>
    </row>
    <row r="13" spans="1:10" s="365" customFormat="1" ht="21" customHeight="1" x14ac:dyDescent="0.25">
      <c r="A13" s="25"/>
      <c r="B13" s="331"/>
      <c r="C13" s="264"/>
      <c r="D13" s="333"/>
      <c r="E13" s="265" t="s">
        <v>459</v>
      </c>
      <c r="F13" s="260"/>
      <c r="G13" s="276"/>
      <c r="H13" s="19"/>
    </row>
    <row r="14" spans="1:10" s="365" customFormat="1" ht="53.25" customHeight="1" x14ac:dyDescent="0.25">
      <c r="A14" s="25"/>
      <c r="B14" s="277"/>
      <c r="C14" s="336" t="s">
        <v>13</v>
      </c>
      <c r="D14" s="333" t="s">
        <v>291</v>
      </c>
      <c r="E14" s="172"/>
      <c r="F14" s="260"/>
      <c r="G14" s="276"/>
      <c r="H14" s="19"/>
      <c r="J14" s="365" t="b">
        <f>IF(ISNUMBER(MATCH(E14,yn,0)),TRUE,FALSE)</f>
        <v>0</v>
      </c>
    </row>
    <row r="15" spans="1:10" s="365" customFormat="1" ht="12.75" customHeight="1" x14ac:dyDescent="0.25">
      <c r="A15" s="25"/>
      <c r="B15" s="277"/>
      <c r="C15" s="336"/>
      <c r="D15" s="333"/>
      <c r="E15" s="333"/>
      <c r="F15" s="260"/>
      <c r="G15" s="276"/>
      <c r="H15" s="19"/>
    </row>
    <row r="16" spans="1:10" s="365" customFormat="1" ht="66.75" customHeight="1" x14ac:dyDescent="0.25">
      <c r="A16" s="25"/>
      <c r="B16" s="277"/>
      <c r="C16" s="266" t="s">
        <v>14</v>
      </c>
      <c r="D16" s="246" t="s">
        <v>15</v>
      </c>
      <c r="E16" s="260"/>
      <c r="F16" s="260"/>
      <c r="G16" s="276"/>
      <c r="H16" s="19"/>
    </row>
    <row r="17" spans="1:10" s="365" customFormat="1" ht="32.1" customHeight="1" x14ac:dyDescent="0.25">
      <c r="A17" s="25"/>
      <c r="B17" s="277"/>
      <c r="C17" s="260"/>
      <c r="D17" s="246" t="s">
        <v>16</v>
      </c>
      <c r="E17" s="173"/>
      <c r="F17" s="260"/>
      <c r="G17" s="276"/>
      <c r="H17" s="19"/>
      <c r="J17" s="365" t="b">
        <f>IF(ISNUMBER(MATCH(E17,yn,0)),TRUE,FALSE)</f>
        <v>0</v>
      </c>
    </row>
    <row r="18" spans="1:10" s="365" customFormat="1" x14ac:dyDescent="0.25">
      <c r="A18" s="25"/>
      <c r="B18" s="277"/>
      <c r="C18" s="260"/>
      <c r="D18" s="246"/>
      <c r="E18" s="260"/>
      <c r="F18" s="260"/>
      <c r="G18" s="276"/>
      <c r="H18" s="19"/>
    </row>
    <row r="19" spans="1:10" s="365" customFormat="1" ht="32.1" customHeight="1" x14ac:dyDescent="0.25">
      <c r="A19" s="25"/>
      <c r="B19" s="277"/>
      <c r="C19" s="260"/>
      <c r="D19" s="246" t="s">
        <v>17</v>
      </c>
      <c r="E19" s="173"/>
      <c r="F19" s="260"/>
      <c r="G19" s="276"/>
      <c r="H19" s="19"/>
      <c r="I19" s="379"/>
      <c r="J19" s="365" t="b">
        <f>IF(ISNUMBER(MATCH(E19,yn,0)),TRUE,FALSE)</f>
        <v>0</v>
      </c>
    </row>
    <row r="20" spans="1:10" s="365" customFormat="1" x14ac:dyDescent="0.25">
      <c r="A20" s="25"/>
      <c r="B20" s="277"/>
      <c r="C20" s="260"/>
      <c r="D20" s="246"/>
      <c r="E20" s="260"/>
      <c r="F20" s="260"/>
      <c r="G20" s="276"/>
      <c r="H20" s="19"/>
    </row>
    <row r="21" spans="1:10" s="365" customFormat="1" ht="32.1" customHeight="1" x14ac:dyDescent="0.25">
      <c r="A21" s="25"/>
      <c r="B21" s="277"/>
      <c r="C21" s="260"/>
      <c r="D21" s="246" t="s">
        <v>287</v>
      </c>
      <c r="E21" s="173"/>
      <c r="F21" s="260"/>
      <c r="G21" s="276"/>
      <c r="H21" s="19"/>
      <c r="J21" s="365" t="b">
        <f>IF(ISNUMBER(MATCH(E21,yn,0)),TRUE,FALSE)</f>
        <v>0</v>
      </c>
    </row>
    <row r="22" spans="1:10" s="365" customFormat="1" x14ac:dyDescent="0.25">
      <c r="A22" s="25"/>
      <c r="B22" s="277"/>
      <c r="C22" s="260"/>
      <c r="D22" s="246"/>
      <c r="E22" s="260"/>
      <c r="F22" s="260"/>
      <c r="G22" s="276"/>
      <c r="H22" s="19"/>
    </row>
    <row r="23" spans="1:10" s="365" customFormat="1" ht="32.1" customHeight="1" x14ac:dyDescent="0.25">
      <c r="A23" s="25"/>
      <c r="B23" s="277"/>
      <c r="C23" s="260"/>
      <c r="D23" s="246" t="s">
        <v>288</v>
      </c>
      <c r="E23" s="173"/>
      <c r="F23" s="260"/>
      <c r="G23" s="276"/>
      <c r="H23" s="19"/>
      <c r="J23" s="365" t="b">
        <f>IF(ISNUMBER(MATCH(E23,yn,0)),TRUE,FALSE)</f>
        <v>0</v>
      </c>
    </row>
    <row r="24" spans="1:10" s="365" customFormat="1" x14ac:dyDescent="0.25">
      <c r="A24" s="25"/>
      <c r="B24" s="277"/>
      <c r="C24" s="260"/>
      <c r="D24" s="246"/>
      <c r="E24" s="260"/>
      <c r="F24" s="260"/>
      <c r="G24" s="276"/>
      <c r="H24" s="19"/>
    </row>
    <row r="25" spans="1:10" s="365" customFormat="1" ht="32.1" customHeight="1" x14ac:dyDescent="0.25">
      <c r="A25" s="25"/>
      <c r="B25" s="277"/>
      <c r="C25" s="260"/>
      <c r="D25" s="246" t="s">
        <v>289</v>
      </c>
      <c r="E25" s="173"/>
      <c r="F25" s="260"/>
      <c r="G25" s="276"/>
      <c r="H25" s="19"/>
      <c r="J25" s="365" t="b">
        <f>IF(ISNUMBER(MATCH(E25,yn,0)),TRUE,FALSE)</f>
        <v>0</v>
      </c>
    </row>
    <row r="26" spans="1:10" s="365" customFormat="1" x14ac:dyDescent="0.25">
      <c r="A26" s="25"/>
      <c r="B26" s="277"/>
      <c r="C26" s="260"/>
      <c r="D26" s="246"/>
      <c r="E26" s="260"/>
      <c r="F26" s="260"/>
      <c r="G26" s="276"/>
      <c r="H26" s="19"/>
    </row>
    <row r="27" spans="1:10" s="365" customFormat="1" ht="32.1" customHeight="1" x14ac:dyDescent="0.25">
      <c r="A27" s="25"/>
      <c r="B27" s="277"/>
      <c r="C27" s="260"/>
      <c r="D27" s="246" t="s">
        <v>290</v>
      </c>
      <c r="E27" s="173"/>
      <c r="F27" s="260"/>
      <c r="G27" s="276"/>
      <c r="H27" s="19"/>
      <c r="J27" s="365" t="b">
        <f>IF(ISNUMBER(MATCH(E27,yn,0)),TRUE,FALSE)</f>
        <v>0</v>
      </c>
    </row>
    <row r="28" spans="1:10" s="365" customFormat="1" x14ac:dyDescent="0.25">
      <c r="A28" s="25"/>
      <c r="B28" s="277"/>
      <c r="C28" s="260"/>
      <c r="D28" s="246"/>
      <c r="E28" s="260"/>
      <c r="F28" s="260"/>
      <c r="G28" s="276"/>
      <c r="H28" s="19"/>
    </row>
    <row r="29" spans="1:10" s="365" customFormat="1" ht="32.1" customHeight="1" x14ac:dyDescent="0.25">
      <c r="A29" s="25"/>
      <c r="B29" s="277"/>
      <c r="C29" s="260"/>
      <c r="D29" s="246" t="s">
        <v>18</v>
      </c>
      <c r="E29" s="173"/>
      <c r="F29" s="260"/>
      <c r="G29" s="276"/>
      <c r="H29" s="19"/>
      <c r="J29" s="365" t="b">
        <f>IF(ISNUMBER(MATCH(E29,yn,0)),TRUE,FALSE)</f>
        <v>0</v>
      </c>
    </row>
    <row r="30" spans="1:10" s="365" customFormat="1" x14ac:dyDescent="0.25">
      <c r="A30" s="25"/>
      <c r="B30" s="277"/>
      <c r="C30" s="260"/>
      <c r="D30" s="246"/>
      <c r="E30" s="260"/>
      <c r="F30" s="260"/>
      <c r="G30" s="276"/>
      <c r="H30" s="19"/>
    </row>
    <row r="31" spans="1:10" s="365" customFormat="1" ht="78.75" x14ac:dyDescent="0.25">
      <c r="A31" s="25"/>
      <c r="B31" s="277"/>
      <c r="C31" s="260"/>
      <c r="D31" s="246" t="s">
        <v>316</v>
      </c>
      <c r="E31" s="173"/>
      <c r="F31" s="260"/>
      <c r="G31" s="276"/>
      <c r="H31" s="19"/>
      <c r="J31" s="365" t="b">
        <f>IF(ISNUMBER(MATCH(E31,yn,0)),TRUE,FALSE)</f>
        <v>0</v>
      </c>
    </row>
    <row r="32" spans="1:10" s="365" customFormat="1" ht="15" x14ac:dyDescent="0.25">
      <c r="A32" s="25"/>
      <c r="B32" s="277"/>
      <c r="C32" s="260"/>
      <c r="D32" s="258"/>
      <c r="E32" s="261"/>
      <c r="F32" s="261"/>
      <c r="G32" s="278"/>
      <c r="H32" s="19"/>
    </row>
    <row r="33" spans="1:8" s="365" customFormat="1" ht="15" x14ac:dyDescent="0.25">
      <c r="A33" s="25"/>
      <c r="B33" s="277"/>
      <c r="C33" s="260"/>
      <c r="D33" s="258"/>
      <c r="E33" s="261"/>
      <c r="F33" s="261"/>
      <c r="G33" s="278"/>
      <c r="H33" s="19"/>
    </row>
    <row r="34" spans="1:8" s="365" customFormat="1" ht="47.25" customHeight="1" x14ac:dyDescent="0.25">
      <c r="A34" s="25"/>
      <c r="B34" s="331" t="s">
        <v>19</v>
      </c>
      <c r="C34" s="447" t="s">
        <v>427</v>
      </c>
      <c r="D34" s="447"/>
      <c r="E34" s="260"/>
      <c r="F34" s="261"/>
      <c r="G34" s="276"/>
      <c r="H34" s="19"/>
    </row>
    <row r="35" spans="1:8" s="365" customFormat="1" ht="32.25" customHeight="1" x14ac:dyDescent="0.25">
      <c r="A35" s="25"/>
      <c r="B35" s="331"/>
      <c r="C35" s="337"/>
      <c r="D35" s="337"/>
      <c r="E35" s="267" t="s">
        <v>480</v>
      </c>
      <c r="F35" s="262" t="s">
        <v>481</v>
      </c>
      <c r="G35" s="276"/>
      <c r="H35" s="19"/>
    </row>
    <row r="36" spans="1:8" s="365" customFormat="1" ht="66" customHeight="1" x14ac:dyDescent="0.25">
      <c r="A36" s="25"/>
      <c r="B36" s="331"/>
      <c r="C36" s="245" t="s">
        <v>32</v>
      </c>
      <c r="D36" s="268" t="s">
        <v>428</v>
      </c>
      <c r="E36" s="391"/>
      <c r="F36" s="391"/>
      <c r="G36" s="276"/>
      <c r="H36" s="19"/>
    </row>
    <row r="37" spans="1:8" s="365" customFormat="1" ht="18.75" customHeight="1" x14ac:dyDescent="0.25">
      <c r="A37" s="25"/>
      <c r="B37" s="331"/>
      <c r="C37" s="337"/>
      <c r="D37" s="337"/>
      <c r="E37" s="392"/>
      <c r="F37" s="392"/>
      <c r="G37" s="276"/>
      <c r="H37" s="19"/>
    </row>
    <row r="38" spans="1:8" s="365" customFormat="1" ht="40.5" customHeight="1" x14ac:dyDescent="0.25">
      <c r="A38" s="25"/>
      <c r="B38" s="331"/>
      <c r="C38" s="269" t="s">
        <v>347</v>
      </c>
      <c r="D38" s="270" t="s">
        <v>424</v>
      </c>
      <c r="E38" s="174"/>
      <c r="F38" s="174"/>
      <c r="G38" s="276"/>
      <c r="H38" s="19"/>
    </row>
    <row r="39" spans="1:8" s="365" customFormat="1" x14ac:dyDescent="0.25">
      <c r="A39" s="25"/>
      <c r="B39" s="331"/>
      <c r="C39" s="332"/>
      <c r="D39" s="270"/>
      <c r="E39" s="392"/>
      <c r="F39" s="392"/>
      <c r="G39" s="276"/>
      <c r="H39" s="19"/>
    </row>
    <row r="40" spans="1:8" s="365" customFormat="1" ht="42" customHeight="1" x14ac:dyDescent="0.25">
      <c r="A40" s="25"/>
      <c r="B40" s="331"/>
      <c r="C40" s="245" t="s">
        <v>426</v>
      </c>
      <c r="D40" s="268" t="s">
        <v>425</v>
      </c>
      <c r="E40" s="391"/>
      <c r="F40" s="391"/>
      <c r="G40" s="276"/>
      <c r="H40" s="19"/>
    </row>
    <row r="41" spans="1:8" s="365" customFormat="1" ht="15" x14ac:dyDescent="0.25">
      <c r="A41" s="25"/>
      <c r="B41" s="277"/>
      <c r="C41" s="260"/>
      <c r="D41" s="258"/>
      <c r="E41" s="261"/>
      <c r="F41" s="261"/>
      <c r="G41" s="278"/>
      <c r="H41" s="19"/>
    </row>
    <row r="42" spans="1:8" s="365" customFormat="1" ht="15" x14ac:dyDescent="0.25">
      <c r="A42" s="25"/>
      <c r="B42" s="277"/>
      <c r="C42" s="260"/>
      <c r="D42" s="258"/>
      <c r="E42" s="261"/>
      <c r="F42" s="261"/>
      <c r="G42" s="278"/>
      <c r="H42" s="19"/>
    </row>
    <row r="43" spans="1:8" s="365" customFormat="1" ht="25.5" customHeight="1" x14ac:dyDescent="0.25">
      <c r="A43" s="25"/>
      <c r="B43" s="117" t="s">
        <v>421</v>
      </c>
      <c r="C43" s="432" t="s">
        <v>20</v>
      </c>
      <c r="D43" s="432"/>
      <c r="E43" s="265" t="s">
        <v>459</v>
      </c>
      <c r="F43" s="102"/>
      <c r="G43" s="279"/>
      <c r="H43" s="19"/>
    </row>
    <row r="44" spans="1:8" s="365" customFormat="1" ht="48" customHeight="1" x14ac:dyDescent="0.25">
      <c r="A44" s="25"/>
      <c r="B44" s="117"/>
      <c r="C44" s="272" t="s">
        <v>422</v>
      </c>
      <c r="D44" s="246" t="s">
        <v>416</v>
      </c>
      <c r="E44" s="174"/>
      <c r="F44" s="102"/>
      <c r="G44" s="279"/>
      <c r="H44" s="19"/>
    </row>
    <row r="45" spans="1:8" s="365" customFormat="1" ht="22.5" customHeight="1" x14ac:dyDescent="0.25">
      <c r="A45" s="25"/>
      <c r="B45" s="117"/>
      <c r="C45" s="273"/>
      <c r="D45" s="273"/>
      <c r="E45" s="102"/>
      <c r="F45" s="102"/>
      <c r="G45" s="279"/>
      <c r="H45" s="19"/>
    </row>
    <row r="46" spans="1:8" s="365" customFormat="1" ht="48" customHeight="1" x14ac:dyDescent="0.25">
      <c r="A46" s="25"/>
      <c r="B46" s="117"/>
      <c r="C46" s="269" t="s">
        <v>423</v>
      </c>
      <c r="D46" s="268" t="s">
        <v>348</v>
      </c>
      <c r="E46" s="174"/>
      <c r="F46" s="102"/>
      <c r="G46" s="279"/>
      <c r="H46" s="19"/>
    </row>
    <row r="47" spans="1:8" s="365" customFormat="1" x14ac:dyDescent="0.25">
      <c r="A47" s="25"/>
      <c r="B47" s="280"/>
      <c r="C47" s="281"/>
      <c r="D47" s="282"/>
      <c r="E47" s="283"/>
      <c r="F47" s="283"/>
      <c r="G47" s="284"/>
      <c r="H47" s="19"/>
    </row>
    <row r="48" spans="1:8" s="365" customFormat="1" x14ac:dyDescent="0.25">
      <c r="A48" s="25"/>
      <c r="B48" s="17"/>
      <c r="C48" s="182"/>
      <c r="D48" s="21"/>
      <c r="E48" s="19"/>
      <c r="F48" s="260"/>
      <c r="G48" s="19"/>
      <c r="H48" s="19"/>
    </row>
    <row r="49" spans="1:8" s="365" customFormat="1" x14ac:dyDescent="0.25">
      <c r="A49" s="25"/>
      <c r="B49" s="17"/>
      <c r="C49" s="182"/>
      <c r="D49" s="15" t="s">
        <v>33</v>
      </c>
      <c r="E49" s="19"/>
      <c r="F49" s="19"/>
      <c r="G49" s="19"/>
      <c r="H49" s="19"/>
    </row>
    <row r="50" spans="1:8" s="365" customFormat="1" x14ac:dyDescent="0.25">
      <c r="A50" s="25"/>
      <c r="B50" s="17"/>
      <c r="C50" s="182"/>
      <c r="D50" s="61" t="b">
        <f>IF(OR(ISBLANK(E14),ISBLANK(E17),ISBLANK(E19),ISBLANK(E21),ISBLANK(E23),ISBLANK(E25),ISBLANK(E27),ISBLANK(E29),ISBLANK(E36),ISBLANK(E38),ISBLANK(E40),ISBLANK(E31),ISBLANK(E44),ISBLANK(E46),ISBLANK(F36),ISBLANK(F38),ISBLANK(F40),J14=FALSE,J17=FALSE,J19=FALSE,J21=FALSE,J23=FALSE,J25=FALSE,J27=FALSE,J29=FALSE,J31=FALSE),FALSE,TRUE)</f>
        <v>0</v>
      </c>
      <c r="E50" s="19"/>
      <c r="F50" s="19"/>
      <c r="G50" s="19"/>
      <c r="H50" s="19"/>
    </row>
    <row r="51" spans="1:8" s="365" customFormat="1" x14ac:dyDescent="0.25">
      <c r="A51" s="25"/>
      <c r="B51" s="19"/>
      <c r="C51" s="19"/>
      <c r="D51" s="20"/>
      <c r="E51" s="19"/>
      <c r="F51" s="19"/>
      <c r="G51" s="19"/>
      <c r="H51" s="19"/>
    </row>
  </sheetData>
  <sheetProtection algorithmName="SHA-512" hashValue="POAjyC7nboKo1PX1e1go4pSihdRqDTDbWLkLc0b93GhAzzlMQL7Ua4PV5/8orZSH9B77gQ/nkn4+8/4YrPRcZA==" saltValue="PqLF25M7gprJkvDzzHpS5A==" spinCount="100000" sheet="1" objects="1" scenarios="1"/>
  <mergeCells count="10">
    <mergeCell ref="B4:D4"/>
    <mergeCell ref="C12:D12"/>
    <mergeCell ref="C43:D43"/>
    <mergeCell ref="E5:F5"/>
    <mergeCell ref="B10:B11"/>
    <mergeCell ref="C10:E11"/>
    <mergeCell ref="B6:F6"/>
    <mergeCell ref="C34:D34"/>
    <mergeCell ref="B8:F8"/>
    <mergeCell ref="E7:F7"/>
  </mergeCells>
  <conditionalFormatting sqref="D50">
    <cfRule type="cellIs" dxfId="64" priority="1" operator="equal">
      <formula>TRUE</formula>
    </cfRule>
    <cfRule type="cellIs" dxfId="63" priority="2" operator="equal">
      <formula>FALSE</formula>
    </cfRule>
  </conditionalFormatting>
  <dataValidations xWindow="828" yWindow="817" count="4">
    <dataValidation type="list" allowBlank="1" showInputMessage="1" showErrorMessage="1" sqref="E30 E28 E26 E24">
      <formula1>"Yes,No"</formula1>
    </dataValidation>
    <dataValidation type="list" allowBlank="1" showInputMessage="1" showErrorMessage="1" sqref="E14 E17 E19 E21 E23 E25 E27 E29 E31">
      <formula1>yn</formula1>
    </dataValidation>
    <dataValidation type="whole" operator="greaterThanOrEqual" allowBlank="1" showInputMessage="1" showErrorMessage="1" promptTitle="Input data" prompt="Insert non-negative integer value" sqref="E44:E46">
      <formula1>0</formula1>
    </dataValidation>
    <dataValidation type="whole" operator="greaterThanOrEqual" allowBlank="1" showInputMessage="1" showErrorMessage="1" sqref="E38:G38 E40:G40 E36:G36">
      <formula1>0</formula1>
    </dataValidation>
  </dataValidations>
  <pageMargins left="0.70000000000000007" right="0.70000000000000007" top="0.75" bottom="0.75" header="0.30000000000000004" footer="0.30000000000000004"/>
  <pageSetup scale="58" fitToHeight="0" orientation="portrait" r:id="rId1"/>
  <rowBreaks count="1" manualBreakCount="1">
    <brk id="32"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zoomScaleNormal="100" workbookViewId="0"/>
  </sheetViews>
  <sheetFormatPr defaultColWidth="9.140625" defaultRowHeight="15" x14ac:dyDescent="0.25"/>
  <cols>
    <col min="1" max="1" width="2.5703125" style="365" customWidth="1"/>
    <col min="2" max="2" width="5.42578125" style="365" customWidth="1"/>
    <col min="3" max="3" width="59.28515625" style="365" customWidth="1"/>
    <col min="4" max="7" width="26.140625" style="365" customWidth="1"/>
    <col min="8" max="8" width="3.28515625" style="365" customWidth="1"/>
    <col min="9" max="12" width="7.85546875" style="365" customWidth="1"/>
    <col min="13" max="16384" width="9.140625" style="365"/>
  </cols>
  <sheetData>
    <row r="1" spans="1:12" ht="21" x14ac:dyDescent="0.25">
      <c r="A1" s="203"/>
      <c r="B1" s="200"/>
      <c r="C1" s="200"/>
      <c r="D1" s="200"/>
      <c r="E1" s="200"/>
      <c r="F1" s="200"/>
      <c r="G1" s="200"/>
      <c r="H1" s="200"/>
    </row>
    <row r="2" spans="1:12" ht="18.75" x14ac:dyDescent="0.25">
      <c r="A2" s="203"/>
      <c r="B2" s="81" t="str">
        <f>Instructions!B2</f>
        <v>Form QST-ASP</v>
      </c>
      <c r="C2" s="203"/>
      <c r="D2" s="203"/>
      <c r="E2" s="203"/>
      <c r="F2" s="203"/>
      <c r="G2" s="203"/>
      <c r="H2" s="203"/>
    </row>
    <row r="3" spans="1:12" x14ac:dyDescent="0.25">
      <c r="A3" s="203"/>
      <c r="B3" s="203"/>
      <c r="C3" s="203"/>
      <c r="D3" s="203"/>
      <c r="E3" s="203"/>
      <c r="F3" s="203"/>
      <c r="G3" s="203"/>
      <c r="H3" s="203"/>
    </row>
    <row r="4" spans="1:12" ht="18.75" x14ac:dyDescent="0.25">
      <c r="A4" s="203"/>
      <c r="B4" s="412">
        <f>'General Information'!D22</f>
        <v>0</v>
      </c>
      <c r="C4" s="412"/>
      <c r="D4" s="209"/>
      <c r="E4" s="209"/>
      <c r="F4" s="209"/>
      <c r="G4" s="209"/>
      <c r="H4" s="209"/>
    </row>
    <row r="5" spans="1:12" ht="18.75" x14ac:dyDescent="0.25">
      <c r="A5" s="203"/>
      <c r="B5" s="203"/>
      <c r="C5" s="203"/>
      <c r="D5" s="209"/>
      <c r="E5" s="209"/>
      <c r="F5" s="209"/>
      <c r="G5" s="209"/>
      <c r="H5" s="209"/>
    </row>
    <row r="6" spans="1:12" ht="18.75" customHeight="1" x14ac:dyDescent="0.25">
      <c r="A6" s="203"/>
      <c r="B6" s="403" t="s">
        <v>449</v>
      </c>
      <c r="C6" s="403"/>
      <c r="D6" s="403"/>
      <c r="E6" s="403"/>
      <c r="F6" s="403"/>
      <c r="G6" s="403"/>
      <c r="H6" s="210"/>
    </row>
    <row r="7" spans="1:12" s="381" customFormat="1" ht="15.75" x14ac:dyDescent="0.25">
      <c r="A7" s="211"/>
      <c r="B7" s="211"/>
      <c r="C7" s="212"/>
      <c r="D7" s="212"/>
      <c r="E7" s="212"/>
      <c r="F7" s="212"/>
      <c r="G7" s="212"/>
      <c r="H7" s="212"/>
    </row>
    <row r="8" spans="1:12" s="381" customFormat="1" ht="51.75" customHeight="1" x14ac:dyDescent="0.25">
      <c r="A8" s="211"/>
      <c r="B8" s="453" t="s">
        <v>557</v>
      </c>
      <c r="C8" s="453"/>
      <c r="D8" s="453"/>
      <c r="E8" s="453"/>
      <c r="F8" s="453"/>
      <c r="G8" s="453"/>
      <c r="H8" s="212"/>
    </row>
    <row r="9" spans="1:12" s="381" customFormat="1" ht="15.75" x14ac:dyDescent="0.25">
      <c r="A9" s="211"/>
      <c r="B9" s="211"/>
      <c r="C9" s="212"/>
      <c r="D9" s="212"/>
      <c r="E9" s="212"/>
      <c r="F9" s="212"/>
      <c r="G9" s="212"/>
      <c r="H9" s="212"/>
    </row>
    <row r="10" spans="1:12" s="381" customFormat="1" ht="15.75" x14ac:dyDescent="0.25">
      <c r="A10" s="211"/>
      <c r="B10" s="229"/>
      <c r="C10" s="265" t="s">
        <v>472</v>
      </c>
      <c r="D10" s="265" t="s">
        <v>482</v>
      </c>
      <c r="E10" s="265" t="s">
        <v>459</v>
      </c>
      <c r="F10" s="265" t="s">
        <v>483</v>
      </c>
      <c r="G10" s="265" t="s">
        <v>484</v>
      </c>
      <c r="H10" s="212"/>
    </row>
    <row r="11" spans="1:12" s="381" customFormat="1" ht="19.5" customHeight="1" x14ac:dyDescent="0.25">
      <c r="A11" s="211"/>
      <c r="B11" s="449" t="s">
        <v>485</v>
      </c>
      <c r="C11" s="449"/>
      <c r="D11" s="450" t="s">
        <v>436</v>
      </c>
      <c r="E11" s="450"/>
      <c r="F11" s="450"/>
      <c r="G11" s="450"/>
      <c r="H11" s="212"/>
    </row>
    <row r="12" spans="1:12" s="381" customFormat="1" ht="19.5" customHeight="1" x14ac:dyDescent="0.25">
      <c r="A12" s="211"/>
      <c r="B12" s="449"/>
      <c r="C12" s="449"/>
      <c r="D12" s="220" t="s">
        <v>437</v>
      </c>
      <c r="E12" s="220" t="s">
        <v>438</v>
      </c>
      <c r="F12" s="220" t="s">
        <v>439</v>
      </c>
      <c r="G12" s="220" t="s">
        <v>440</v>
      </c>
      <c r="H12" s="212"/>
    </row>
    <row r="13" spans="1:12" s="381" customFormat="1" ht="33" customHeight="1" x14ac:dyDescent="0.25">
      <c r="A13" s="211"/>
      <c r="B13" s="213" t="s">
        <v>441</v>
      </c>
      <c r="C13" s="214" t="s">
        <v>451</v>
      </c>
      <c r="D13" s="356"/>
      <c r="E13" s="356"/>
      <c r="F13" s="356"/>
      <c r="G13" s="356"/>
      <c r="H13" s="212"/>
      <c r="I13" s="381" t="b">
        <f>IF(ISNUMBER(MATCH(D13,yn,0)),TRUE,FALSE)</f>
        <v>0</v>
      </c>
      <c r="J13" s="381" t="b">
        <f>IF(ISNUMBER(MATCH(E13,yn,0)),TRUE,FALSE)</f>
        <v>0</v>
      </c>
      <c r="K13" s="381" t="b">
        <f>IF(ISNUMBER(MATCH(F13,yn,0)),TRUE,FALSE)</f>
        <v>0</v>
      </c>
      <c r="L13" s="381" t="b">
        <f>IF(ISNUMBER(MATCH(G13,yn,0)),TRUE,FALSE)</f>
        <v>0</v>
      </c>
    </row>
    <row r="14" spans="1:12" s="381" customFormat="1" ht="33" customHeight="1" x14ac:dyDescent="0.25">
      <c r="A14" s="211"/>
      <c r="B14" s="213" t="s">
        <v>442</v>
      </c>
      <c r="C14" s="231" t="s">
        <v>454</v>
      </c>
      <c r="D14" s="233"/>
      <c r="E14" s="233"/>
      <c r="F14" s="233"/>
      <c r="G14" s="233"/>
      <c r="H14" s="212"/>
    </row>
    <row r="15" spans="1:12" s="381" customFormat="1" ht="33" customHeight="1" x14ac:dyDescent="0.25">
      <c r="A15" s="211"/>
      <c r="B15" s="213" t="s">
        <v>443</v>
      </c>
      <c r="C15" s="231" t="s">
        <v>444</v>
      </c>
      <c r="D15" s="233"/>
      <c r="E15" s="233"/>
      <c r="F15" s="233"/>
      <c r="G15" s="233"/>
      <c r="H15" s="212"/>
    </row>
    <row r="16" spans="1:12" s="381" customFormat="1" ht="33" customHeight="1" x14ac:dyDescent="0.25">
      <c r="A16" s="211"/>
      <c r="B16" s="213" t="s">
        <v>445</v>
      </c>
      <c r="C16" s="232" t="s">
        <v>446</v>
      </c>
      <c r="D16" s="233"/>
      <c r="E16" s="233"/>
      <c r="F16" s="233"/>
      <c r="G16" s="233"/>
      <c r="H16" s="212"/>
    </row>
    <row r="17" spans="1:12" s="381" customFormat="1" ht="33" customHeight="1" x14ac:dyDescent="0.25">
      <c r="A17" s="211"/>
      <c r="B17" s="213" t="s">
        <v>447</v>
      </c>
      <c r="C17" s="231" t="s">
        <v>448</v>
      </c>
      <c r="D17" s="233"/>
      <c r="E17" s="233"/>
      <c r="F17" s="233"/>
      <c r="G17" s="233"/>
      <c r="H17" s="212"/>
    </row>
    <row r="18" spans="1:12" s="381" customFormat="1" ht="15.75" x14ac:dyDescent="0.25">
      <c r="A18" s="211"/>
      <c r="B18" s="211"/>
      <c r="C18" s="212"/>
      <c r="D18" s="212"/>
      <c r="E18" s="212"/>
      <c r="F18" s="212"/>
      <c r="G18" s="212"/>
      <c r="H18" s="212"/>
    </row>
    <row r="19" spans="1:12" s="381" customFormat="1" ht="15.75" x14ac:dyDescent="0.25">
      <c r="A19" s="211"/>
      <c r="B19" s="229"/>
      <c r="C19" s="265" t="s">
        <v>473</v>
      </c>
      <c r="D19" s="265" t="s">
        <v>482</v>
      </c>
      <c r="E19" s="265" t="s">
        <v>459</v>
      </c>
      <c r="F19" s="265" t="s">
        <v>483</v>
      </c>
      <c r="G19" s="265" t="s">
        <v>484</v>
      </c>
      <c r="H19" s="212"/>
    </row>
    <row r="20" spans="1:12" s="381" customFormat="1" ht="19.5" customHeight="1" x14ac:dyDescent="0.25">
      <c r="A20" s="211"/>
      <c r="B20" s="449" t="s">
        <v>486</v>
      </c>
      <c r="C20" s="449"/>
      <c r="D20" s="450" t="s">
        <v>436</v>
      </c>
      <c r="E20" s="450"/>
      <c r="F20" s="450"/>
      <c r="G20" s="450"/>
      <c r="H20" s="212"/>
    </row>
    <row r="21" spans="1:12" s="381" customFormat="1" ht="19.5" customHeight="1" x14ac:dyDescent="0.25">
      <c r="A21" s="211"/>
      <c r="B21" s="449"/>
      <c r="C21" s="449"/>
      <c r="D21" s="220" t="s">
        <v>437</v>
      </c>
      <c r="E21" s="220" t="s">
        <v>438</v>
      </c>
      <c r="F21" s="220" t="s">
        <v>439</v>
      </c>
      <c r="G21" s="220" t="s">
        <v>440</v>
      </c>
      <c r="H21" s="212"/>
    </row>
    <row r="22" spans="1:12" s="381" customFormat="1" ht="33" customHeight="1" x14ac:dyDescent="0.25">
      <c r="A22" s="211"/>
      <c r="B22" s="213" t="s">
        <v>441</v>
      </c>
      <c r="C22" s="319" t="s">
        <v>548</v>
      </c>
      <c r="D22" s="356"/>
      <c r="E22" s="356"/>
      <c r="F22" s="356"/>
      <c r="G22" s="356"/>
      <c r="H22" s="212"/>
      <c r="I22" s="381" t="b">
        <f>IF(ISNUMBER(MATCH(D22,yn,0)),TRUE,FALSE)</f>
        <v>0</v>
      </c>
      <c r="J22" s="381" t="b">
        <f>IF(ISNUMBER(MATCH(E22,yn,0)),TRUE,FALSE)</f>
        <v>0</v>
      </c>
      <c r="K22" s="381" t="b">
        <f>IF(ISNUMBER(MATCH(F22,yn,0)),TRUE,FALSE)</f>
        <v>0</v>
      </c>
      <c r="L22" s="381" t="b">
        <f>IF(ISNUMBER(MATCH(G22,yn,0)),TRUE,FALSE)</f>
        <v>0</v>
      </c>
    </row>
    <row r="23" spans="1:12" s="381" customFormat="1" ht="33" customHeight="1" x14ac:dyDescent="0.25">
      <c r="A23" s="211"/>
      <c r="B23" s="213" t="s">
        <v>442</v>
      </c>
      <c r="C23" s="231" t="s">
        <v>454</v>
      </c>
      <c r="D23" s="233"/>
      <c r="E23" s="233"/>
      <c r="F23" s="233"/>
      <c r="G23" s="233"/>
      <c r="H23" s="212"/>
    </row>
    <row r="24" spans="1:12" s="381" customFormat="1" ht="33" customHeight="1" x14ac:dyDescent="0.25">
      <c r="A24" s="211"/>
      <c r="B24" s="213" t="s">
        <v>443</v>
      </c>
      <c r="C24" s="231" t="s">
        <v>444</v>
      </c>
      <c r="D24" s="233"/>
      <c r="E24" s="233"/>
      <c r="F24" s="233"/>
      <c r="G24" s="233"/>
      <c r="H24" s="212"/>
    </row>
    <row r="25" spans="1:12" s="381" customFormat="1" ht="33" customHeight="1" x14ac:dyDescent="0.25">
      <c r="A25" s="211"/>
      <c r="B25" s="213" t="s">
        <v>445</v>
      </c>
      <c r="C25" s="232" t="s">
        <v>446</v>
      </c>
      <c r="D25" s="233"/>
      <c r="E25" s="233"/>
      <c r="F25" s="233"/>
      <c r="G25" s="233"/>
      <c r="H25" s="212"/>
    </row>
    <row r="26" spans="1:12" s="381" customFormat="1" ht="33" customHeight="1" x14ac:dyDescent="0.25">
      <c r="A26" s="211"/>
      <c r="B26" s="213" t="s">
        <v>447</v>
      </c>
      <c r="C26" s="231" t="s">
        <v>448</v>
      </c>
      <c r="D26" s="233"/>
      <c r="E26" s="233"/>
      <c r="F26" s="233"/>
      <c r="G26" s="233"/>
      <c r="H26" s="212"/>
    </row>
    <row r="27" spans="1:12" s="381" customFormat="1" ht="15.75" x14ac:dyDescent="0.25">
      <c r="A27" s="211"/>
      <c r="B27" s="211"/>
      <c r="C27" s="212"/>
      <c r="D27" s="212"/>
      <c r="E27" s="212"/>
      <c r="F27" s="212"/>
      <c r="G27" s="212"/>
      <c r="H27" s="212"/>
    </row>
    <row r="28" spans="1:12" s="381" customFormat="1" ht="15.75" x14ac:dyDescent="0.25">
      <c r="A28" s="211"/>
      <c r="B28" s="211"/>
      <c r="C28" s="211"/>
      <c r="D28" s="215"/>
      <c r="E28" s="452" t="s">
        <v>33</v>
      </c>
      <c r="F28" s="452"/>
      <c r="G28" s="216"/>
      <c r="H28" s="212"/>
    </row>
    <row r="29" spans="1:12" s="381" customFormat="1" ht="15.75" x14ac:dyDescent="0.25">
      <c r="A29" s="211"/>
      <c r="B29" s="211"/>
      <c r="C29" s="211"/>
      <c r="D29" s="211"/>
      <c r="E29" s="451" t="b">
        <f>IF(OR(ISBLANK(D13),ISBLANK(D14),ISBLANK(D15),ISBLANK(D16),ISBLANK(D17),ISBLANK(E13), ISBLANK(E14),ISBLANK(E15),ISBLANK(E16),ISBLANK(E17),ISBLANK(F13),ISBLANK(F14),
ISBLANK(F15),ISBLANK(F16),ISBLANK(F17),ISBLANK(G13),ISBLANK(G14),ISBLANK(G15),ISBLANK(G16),ISBLANK(G17),ISBLANK(D22),ISBLANK(D23),ISBLANK(D24),ISBLANK(D25),ISBLANK(D26),ISBLANK(E22),ISBLANK(E23),ISBLANK(E24),ISBLANK(E25),ISBLANK(E26),ISBLANK(F22),ISBLANK(F23),ISBLANK(F24),ISBLANK(F25),ISBLANK(F26),ISBLANK(G22),ISBLANK(G23),ISBLANK(G24),ISBLANK(G25),ISBLANK(G26),I13=FALSE,J13=FALSE,K13=FALSE,L13=FALSE,I22=FALSE,J22=FALSE,K22=FALSE,L22=FALSE),FALSE,TRUE)</f>
        <v>0</v>
      </c>
      <c r="F29" s="451"/>
      <c r="G29" s="212"/>
      <c r="H29" s="212"/>
    </row>
    <row r="30" spans="1:12" s="381" customFormat="1" ht="15.75" x14ac:dyDescent="0.25">
      <c r="A30" s="211"/>
      <c r="B30" s="211"/>
      <c r="C30" s="211"/>
      <c r="D30" s="211"/>
      <c r="E30" s="211"/>
      <c r="F30" s="211"/>
      <c r="G30" s="215"/>
      <c r="H30" s="211"/>
    </row>
  </sheetData>
  <sheetProtection algorithmName="SHA-512" hashValue="aX/ij3CissQcJRB4dnOG9pa93Y7FwUNe/vfoYtt4Gkl/ztKWudLYrTCBxYl9MuwqFFRbWoS7a2uGi6KozwAs5g==" saltValue="9bkDNJShdXGPqlPv+JWK1Q==" spinCount="100000" sheet="1" objects="1" scenarios="1"/>
  <mergeCells count="9">
    <mergeCell ref="B4:C4"/>
    <mergeCell ref="B20:C21"/>
    <mergeCell ref="D20:G20"/>
    <mergeCell ref="E29:F29"/>
    <mergeCell ref="E28:F28"/>
    <mergeCell ref="D11:G11"/>
    <mergeCell ref="B11:C12"/>
    <mergeCell ref="B6:G6"/>
    <mergeCell ref="B8:G8"/>
  </mergeCells>
  <conditionalFormatting sqref="E29">
    <cfRule type="cellIs" dxfId="62" priority="1" operator="equal">
      <formula>TRUE</formula>
    </cfRule>
    <cfRule type="cellIs" dxfId="61" priority="2" operator="equal">
      <formula>FALSE</formula>
    </cfRule>
  </conditionalFormatting>
  <dataValidations count="2">
    <dataValidation type="whole" operator="greaterThanOrEqual" allowBlank="1" showInputMessage="1" showErrorMessage="1" sqref="D14:G17 D23:G26">
      <formula1>0</formula1>
    </dataValidation>
    <dataValidation type="list" allowBlank="1" showInputMessage="1" showErrorMessage="1" sqref="D13:G13 D22:G22">
      <formula1>yn</formula1>
    </dataValidation>
  </dataValidations>
  <pageMargins left="0.7" right="0.7" top="0.75" bottom="0.75" header="0.3" footer="0.3"/>
  <pageSetup scale="6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35"/>
  <sheetViews>
    <sheetView zoomScaleNormal="100" workbookViewId="0"/>
  </sheetViews>
  <sheetFormatPr defaultRowHeight="15" x14ac:dyDescent="0.25"/>
  <cols>
    <col min="1" max="1" width="3.85546875" style="382" customWidth="1"/>
    <col min="2" max="2" width="6.85546875" style="382" customWidth="1"/>
    <col min="3" max="3" width="37.42578125" style="382" customWidth="1"/>
    <col min="4" max="4" width="13.140625" style="382" customWidth="1"/>
    <col min="5" max="5" width="37.42578125" style="382" customWidth="1"/>
    <col min="6" max="6" width="6.85546875" style="382" customWidth="1"/>
    <col min="7" max="7" width="3.85546875" style="382" customWidth="1"/>
    <col min="8" max="8" width="7.7109375" style="382" customWidth="1"/>
    <col min="9" max="10" width="7.5703125" style="382" customWidth="1"/>
    <col min="11" max="16384" width="9.140625" style="382"/>
  </cols>
  <sheetData>
    <row r="1" spans="1:83" x14ac:dyDescent="0.25">
      <c r="A1" s="1"/>
      <c r="B1" s="1"/>
      <c r="C1" s="1"/>
      <c r="D1" s="1"/>
      <c r="E1" s="1"/>
      <c r="F1" s="161"/>
      <c r="G1" s="1"/>
    </row>
    <row r="2" spans="1:83" ht="18.75" x14ac:dyDescent="0.3">
      <c r="A2" s="70"/>
      <c r="B2" s="81" t="str">
        <f>Instructions!B2</f>
        <v>Form QST-ASP</v>
      </c>
      <c r="C2" s="1"/>
      <c r="D2" s="1"/>
      <c r="E2" s="1"/>
      <c r="F2" s="161"/>
      <c r="G2" s="1"/>
    </row>
    <row r="3" spans="1:83" ht="18.75" x14ac:dyDescent="0.3">
      <c r="A3" s="70"/>
      <c r="B3" s="1"/>
      <c r="C3" s="1"/>
      <c r="D3" s="1"/>
      <c r="E3" s="1"/>
      <c r="F3" s="161"/>
      <c r="G3" s="1"/>
    </row>
    <row r="4" spans="1:83" s="360" customFormat="1" ht="18.75" customHeight="1" x14ac:dyDescent="0.25">
      <c r="A4" s="1"/>
      <c r="B4" s="412">
        <f>'General Information'!D22</f>
        <v>0</v>
      </c>
      <c r="C4" s="412"/>
      <c r="D4" s="1"/>
      <c r="E4" s="1"/>
      <c r="F4" s="161"/>
      <c r="G4" s="1"/>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2"/>
      <c r="AO4" s="382"/>
      <c r="AP4" s="382"/>
      <c r="AQ4" s="382"/>
      <c r="AR4" s="382"/>
      <c r="AS4" s="382"/>
      <c r="AT4" s="382"/>
      <c r="AU4" s="382"/>
      <c r="AV4" s="382"/>
      <c r="AW4" s="382"/>
      <c r="AX4" s="382"/>
      <c r="AY4" s="382"/>
      <c r="AZ4" s="382"/>
      <c r="BA4" s="382"/>
      <c r="BB4" s="382"/>
      <c r="BC4" s="382"/>
      <c r="BD4" s="382"/>
      <c r="BE4" s="382"/>
      <c r="BF4" s="382"/>
      <c r="BG4" s="382"/>
      <c r="BH4" s="382"/>
      <c r="BI4" s="382"/>
      <c r="BJ4" s="382"/>
      <c r="BK4" s="382"/>
      <c r="BL4" s="382"/>
      <c r="BM4" s="382"/>
      <c r="BN4" s="382"/>
      <c r="BO4" s="382"/>
      <c r="BP4" s="382"/>
      <c r="BQ4" s="382"/>
      <c r="BR4" s="382"/>
      <c r="BS4" s="382"/>
      <c r="BT4" s="382"/>
      <c r="BU4" s="382"/>
      <c r="BV4" s="382"/>
      <c r="BW4" s="382"/>
      <c r="BX4" s="382"/>
      <c r="BY4" s="382"/>
      <c r="BZ4" s="382"/>
      <c r="CA4" s="382"/>
      <c r="CB4" s="382"/>
      <c r="CC4" s="382"/>
      <c r="CD4" s="382"/>
      <c r="CE4" s="382"/>
    </row>
    <row r="5" spans="1:83" s="360" customFormat="1" ht="18.75" customHeight="1" x14ac:dyDescent="0.25">
      <c r="A5" s="1"/>
      <c r="B5" s="1"/>
      <c r="C5" s="1"/>
      <c r="D5" s="1"/>
      <c r="E5" s="1"/>
      <c r="F5" s="161"/>
      <c r="G5" s="1"/>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c r="AM5" s="382"/>
      <c r="AN5" s="382"/>
      <c r="AO5" s="382"/>
      <c r="AP5" s="382"/>
      <c r="AQ5" s="382"/>
      <c r="AR5" s="382"/>
      <c r="AS5" s="382"/>
      <c r="AT5" s="382"/>
      <c r="AU5" s="382"/>
      <c r="AV5" s="382"/>
      <c r="AW5" s="382"/>
      <c r="AX5" s="382"/>
      <c r="AY5" s="382"/>
      <c r="AZ5" s="382"/>
      <c r="BA5" s="382"/>
      <c r="BB5" s="382"/>
      <c r="BC5" s="382"/>
      <c r="BD5" s="382"/>
      <c r="BE5" s="382"/>
      <c r="BF5" s="382"/>
      <c r="BG5" s="382"/>
      <c r="BH5" s="382"/>
      <c r="BI5" s="382"/>
      <c r="BJ5" s="382"/>
      <c r="BK5" s="382"/>
      <c r="BL5" s="382"/>
      <c r="BM5" s="382"/>
      <c r="BN5" s="382"/>
      <c r="BO5" s="382"/>
      <c r="BP5" s="382"/>
      <c r="BQ5" s="382"/>
      <c r="BR5" s="382"/>
      <c r="BS5" s="382"/>
      <c r="BT5" s="382"/>
      <c r="BU5" s="382"/>
      <c r="BV5" s="382"/>
      <c r="BW5" s="382"/>
      <c r="BX5" s="382"/>
      <c r="BY5" s="382"/>
      <c r="BZ5" s="382"/>
      <c r="CA5" s="382"/>
      <c r="CB5" s="382"/>
      <c r="CC5" s="382"/>
      <c r="CD5" s="382"/>
      <c r="CE5" s="382"/>
    </row>
    <row r="6" spans="1:83" s="360" customFormat="1" ht="18.75" customHeight="1" x14ac:dyDescent="0.25">
      <c r="A6" s="1"/>
      <c r="B6" s="403" t="s">
        <v>453</v>
      </c>
      <c r="C6" s="403"/>
      <c r="D6" s="403"/>
      <c r="E6" s="403"/>
      <c r="F6" s="403"/>
      <c r="G6" s="1"/>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c r="AL6" s="382"/>
      <c r="AM6" s="382"/>
      <c r="AN6" s="382"/>
      <c r="AO6" s="382"/>
      <c r="AP6" s="382"/>
      <c r="AQ6" s="382"/>
      <c r="AR6" s="382"/>
      <c r="AS6" s="382"/>
      <c r="AT6" s="382"/>
      <c r="AU6" s="382"/>
      <c r="AV6" s="382"/>
      <c r="AW6" s="382"/>
      <c r="AX6" s="382"/>
      <c r="AY6" s="382"/>
      <c r="AZ6" s="382"/>
      <c r="BA6" s="382"/>
      <c r="BB6" s="382"/>
      <c r="BC6" s="382"/>
      <c r="BD6" s="382"/>
      <c r="BE6" s="382"/>
      <c r="BF6" s="382"/>
      <c r="BG6" s="382"/>
      <c r="BH6" s="382"/>
      <c r="BI6" s="382"/>
      <c r="BJ6" s="382"/>
      <c r="BK6" s="382"/>
      <c r="BL6" s="382"/>
      <c r="BM6" s="382"/>
      <c r="BN6" s="382"/>
      <c r="BO6" s="382"/>
      <c r="BP6" s="382"/>
      <c r="BQ6" s="382"/>
      <c r="BR6" s="382"/>
      <c r="BS6" s="382"/>
      <c r="BT6" s="382"/>
      <c r="BU6" s="382"/>
      <c r="BV6" s="382"/>
      <c r="BW6" s="382"/>
      <c r="BX6" s="382"/>
      <c r="BY6" s="382"/>
      <c r="BZ6" s="382"/>
      <c r="CA6" s="382"/>
      <c r="CB6" s="382"/>
      <c r="CC6" s="382"/>
      <c r="CD6" s="382"/>
      <c r="CE6" s="382"/>
    </row>
    <row r="7" spans="1:83" s="360" customFormat="1" ht="15.75" x14ac:dyDescent="0.25">
      <c r="A7" s="1"/>
      <c r="B7" s="448"/>
      <c r="C7" s="448"/>
      <c r="D7" s="448"/>
      <c r="E7" s="338"/>
      <c r="F7" s="286"/>
      <c r="G7" s="218"/>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2"/>
      <c r="AZ7" s="382"/>
      <c r="BA7" s="382"/>
      <c r="BB7" s="382"/>
      <c r="BC7" s="382"/>
      <c r="BD7" s="382"/>
      <c r="BE7" s="382"/>
      <c r="BF7" s="382"/>
      <c r="BG7" s="382"/>
      <c r="BH7" s="382"/>
      <c r="BI7" s="382"/>
      <c r="BJ7" s="382"/>
      <c r="BK7" s="382"/>
      <c r="BL7" s="382"/>
      <c r="BM7" s="382"/>
      <c r="BN7" s="382"/>
      <c r="BO7" s="382"/>
      <c r="BP7" s="382"/>
      <c r="BQ7" s="382"/>
      <c r="BR7" s="382"/>
      <c r="BS7" s="382"/>
      <c r="BT7" s="382"/>
      <c r="BU7" s="382"/>
      <c r="BV7" s="382"/>
      <c r="BW7" s="382"/>
      <c r="BX7" s="382"/>
      <c r="BY7" s="382"/>
      <c r="BZ7" s="382"/>
      <c r="CA7" s="382"/>
      <c r="CB7" s="382"/>
      <c r="CC7" s="382"/>
      <c r="CD7" s="382"/>
      <c r="CE7" s="382"/>
    </row>
    <row r="8" spans="1:83" s="360" customFormat="1" ht="15.75" x14ac:dyDescent="0.25">
      <c r="A8" s="1"/>
      <c r="B8" s="455" t="s">
        <v>456</v>
      </c>
      <c r="C8" s="455"/>
      <c r="D8" s="455"/>
      <c r="E8" s="455"/>
      <c r="F8" s="455"/>
      <c r="G8" s="218"/>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c r="AK8" s="382"/>
      <c r="AL8" s="382"/>
      <c r="AM8" s="382"/>
      <c r="AN8" s="382"/>
      <c r="AO8" s="382"/>
      <c r="AP8" s="382"/>
      <c r="AQ8" s="382"/>
      <c r="AR8" s="382"/>
      <c r="AS8" s="382"/>
      <c r="AT8" s="382"/>
      <c r="AU8" s="382"/>
      <c r="AV8" s="382"/>
      <c r="AW8" s="382"/>
      <c r="AX8" s="382"/>
      <c r="AY8" s="382"/>
      <c r="AZ8" s="382"/>
      <c r="BA8" s="382"/>
      <c r="BB8" s="382"/>
      <c r="BC8" s="382"/>
      <c r="BD8" s="382"/>
      <c r="BE8" s="382"/>
      <c r="BF8" s="382"/>
      <c r="BG8" s="382"/>
      <c r="BH8" s="382"/>
      <c r="BI8" s="382"/>
      <c r="BJ8" s="382"/>
      <c r="BK8" s="382"/>
      <c r="BL8" s="382"/>
      <c r="BM8" s="382"/>
      <c r="BN8" s="382"/>
      <c r="BO8" s="382"/>
      <c r="BP8" s="382"/>
      <c r="BQ8" s="382"/>
      <c r="BR8" s="382"/>
      <c r="BS8" s="382"/>
      <c r="BT8" s="382"/>
      <c r="BU8" s="382"/>
      <c r="BV8" s="382"/>
      <c r="BW8" s="382"/>
      <c r="BX8" s="382"/>
      <c r="BY8" s="382"/>
      <c r="BZ8" s="382"/>
      <c r="CA8" s="382"/>
      <c r="CB8" s="382"/>
      <c r="CC8" s="382"/>
      <c r="CD8" s="382"/>
      <c r="CE8" s="382"/>
    </row>
    <row r="9" spans="1:83" s="360" customFormat="1" x14ac:dyDescent="0.25">
      <c r="A9" s="1"/>
      <c r="B9" s="1"/>
      <c r="C9" s="235"/>
      <c r="D9" s="235"/>
      <c r="E9" s="235"/>
      <c r="F9" s="23"/>
      <c r="G9" s="1"/>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c r="AH9" s="382"/>
      <c r="AI9" s="382"/>
      <c r="AJ9" s="382"/>
      <c r="AK9" s="382"/>
      <c r="AL9" s="382"/>
      <c r="AM9" s="382"/>
      <c r="AN9" s="382"/>
      <c r="AO9" s="382"/>
      <c r="AP9" s="382"/>
      <c r="AQ9" s="382"/>
      <c r="AR9" s="382"/>
      <c r="AS9" s="382"/>
      <c r="AT9" s="382"/>
      <c r="AU9" s="382"/>
      <c r="AV9" s="382"/>
      <c r="AW9" s="382"/>
      <c r="AX9" s="382"/>
      <c r="AY9" s="382"/>
      <c r="AZ9" s="382"/>
      <c r="BA9" s="382"/>
      <c r="BB9" s="382"/>
      <c r="BC9" s="382"/>
      <c r="BD9" s="382"/>
      <c r="BE9" s="382"/>
      <c r="BF9" s="382"/>
      <c r="BG9" s="382"/>
      <c r="BH9" s="382"/>
      <c r="BI9" s="382"/>
      <c r="BJ9" s="382"/>
      <c r="BK9" s="382"/>
      <c r="BL9" s="382"/>
      <c r="BM9" s="382"/>
      <c r="BN9" s="382"/>
      <c r="BO9" s="382"/>
      <c r="BP9" s="382"/>
      <c r="BQ9" s="382"/>
      <c r="BR9" s="382"/>
      <c r="BS9" s="382"/>
      <c r="BT9" s="382"/>
      <c r="BU9" s="382"/>
      <c r="BV9" s="382"/>
      <c r="BW9" s="382"/>
      <c r="BX9" s="382"/>
      <c r="BY9" s="382"/>
      <c r="BZ9" s="382"/>
      <c r="CA9" s="382"/>
      <c r="CB9" s="382"/>
      <c r="CC9" s="382"/>
      <c r="CD9" s="382"/>
      <c r="CE9" s="382"/>
    </row>
    <row r="10" spans="1:83" s="360" customFormat="1" ht="18" customHeight="1" x14ac:dyDescent="0.25">
      <c r="A10" s="1"/>
      <c r="B10" s="330">
        <v>1</v>
      </c>
      <c r="C10" s="438" t="s">
        <v>558</v>
      </c>
      <c r="D10" s="438"/>
      <c r="E10" s="438"/>
      <c r="F10" s="223"/>
      <c r="G10" s="1"/>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I10" s="382"/>
      <c r="BJ10" s="382"/>
      <c r="BK10" s="382"/>
      <c r="BL10" s="382"/>
      <c r="BM10" s="382"/>
      <c r="BN10" s="382"/>
      <c r="BO10" s="382"/>
      <c r="BP10" s="382"/>
      <c r="BQ10" s="382"/>
      <c r="BR10" s="382"/>
      <c r="BS10" s="382"/>
      <c r="BT10" s="382"/>
      <c r="BU10" s="382"/>
      <c r="BV10" s="382"/>
      <c r="BW10" s="382"/>
      <c r="BX10" s="382"/>
      <c r="BY10" s="382"/>
      <c r="BZ10" s="382"/>
      <c r="CA10" s="382"/>
      <c r="CB10" s="382"/>
      <c r="CC10" s="382"/>
      <c r="CD10" s="382"/>
      <c r="CE10" s="382"/>
    </row>
    <row r="11" spans="1:83" s="360" customFormat="1" ht="18" customHeight="1" x14ac:dyDescent="0.25">
      <c r="A11" s="1"/>
      <c r="B11" s="331"/>
      <c r="C11" s="235" t="s">
        <v>477</v>
      </c>
      <c r="D11" s="235"/>
      <c r="E11" s="235" t="s">
        <v>478</v>
      </c>
      <c r="F11" s="221"/>
      <c r="G11" s="1"/>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c r="AH11" s="382"/>
      <c r="AI11" s="382"/>
      <c r="AJ11" s="382"/>
      <c r="AK11" s="382"/>
      <c r="AL11" s="382"/>
      <c r="AM11" s="382"/>
      <c r="AN11" s="382"/>
      <c r="AO11" s="382"/>
      <c r="AP11" s="382"/>
      <c r="AQ11" s="382"/>
      <c r="AR11" s="382"/>
      <c r="AS11" s="382"/>
      <c r="AT11" s="382"/>
      <c r="AU11" s="382"/>
      <c r="AV11" s="382"/>
      <c r="AW11" s="382"/>
      <c r="AX11" s="382"/>
      <c r="AY11" s="382"/>
      <c r="AZ11" s="382"/>
      <c r="BA11" s="382"/>
      <c r="BB11" s="382"/>
      <c r="BC11" s="382"/>
      <c r="BD11" s="382"/>
      <c r="BE11" s="382"/>
      <c r="BF11" s="382"/>
      <c r="BG11" s="382"/>
      <c r="BH11" s="382"/>
      <c r="BI11" s="382"/>
      <c r="BJ11" s="382"/>
      <c r="BK11" s="382"/>
      <c r="BL11" s="382"/>
      <c r="BM11" s="382"/>
      <c r="BN11" s="382"/>
      <c r="BO11" s="382"/>
      <c r="BP11" s="382"/>
      <c r="BQ11" s="382"/>
      <c r="BR11" s="382"/>
      <c r="BS11" s="382"/>
      <c r="BT11" s="382"/>
      <c r="BU11" s="382"/>
      <c r="BV11" s="382"/>
      <c r="BW11" s="382"/>
      <c r="BX11" s="382"/>
      <c r="BY11" s="382"/>
      <c r="BZ11" s="382"/>
      <c r="CA11" s="382"/>
      <c r="CB11" s="382"/>
      <c r="CC11" s="382"/>
      <c r="CD11" s="382"/>
      <c r="CE11" s="382"/>
    </row>
    <row r="12" spans="1:83" s="360" customFormat="1" ht="15.75" x14ac:dyDescent="0.25">
      <c r="A12" s="1"/>
      <c r="B12" s="134"/>
      <c r="C12" s="290"/>
      <c r="D12" s="285"/>
      <c r="E12" s="290"/>
      <c r="F12" s="354"/>
      <c r="G12" s="1"/>
      <c r="H12" s="382"/>
      <c r="I12" s="382"/>
      <c r="J12" s="382"/>
      <c r="K12" s="382"/>
      <c r="L12" s="382"/>
      <c r="M12" s="382"/>
      <c r="N12" s="382"/>
      <c r="O12" s="382"/>
      <c r="P12" s="382"/>
      <c r="Q12" s="382"/>
      <c r="R12" s="382"/>
      <c r="S12" s="382"/>
      <c r="T12" s="382"/>
      <c r="U12" s="382"/>
      <c r="V12" s="382"/>
      <c r="W12" s="382"/>
      <c r="X12" s="382"/>
      <c r="Y12" s="382"/>
      <c r="Z12" s="382"/>
      <c r="AA12" s="382"/>
      <c r="AB12" s="382"/>
      <c r="AC12" s="382"/>
      <c r="AD12" s="382"/>
      <c r="AE12" s="382"/>
      <c r="AF12" s="382"/>
      <c r="AG12" s="382"/>
      <c r="AH12" s="382"/>
      <c r="AI12" s="382"/>
      <c r="AJ12" s="382"/>
      <c r="AK12" s="382"/>
      <c r="AL12" s="382"/>
      <c r="AM12" s="382"/>
      <c r="AN12" s="382"/>
      <c r="AO12" s="382"/>
      <c r="AP12" s="382"/>
      <c r="AQ12" s="382"/>
      <c r="AR12" s="382"/>
      <c r="AS12" s="382"/>
      <c r="AT12" s="382"/>
      <c r="AU12" s="382"/>
      <c r="AV12" s="382"/>
      <c r="AW12" s="382"/>
      <c r="AX12" s="382"/>
      <c r="AY12" s="382"/>
      <c r="AZ12" s="382"/>
      <c r="BA12" s="382"/>
      <c r="BB12" s="382"/>
      <c r="BC12" s="382"/>
      <c r="BD12" s="382"/>
      <c r="BE12" s="382"/>
      <c r="BF12" s="382"/>
      <c r="BG12" s="382"/>
      <c r="BH12" s="382"/>
      <c r="BI12" s="382"/>
      <c r="BJ12" s="382"/>
      <c r="BK12" s="382"/>
      <c r="BL12" s="382"/>
      <c r="BM12" s="382"/>
      <c r="BN12" s="382"/>
      <c r="BO12" s="382"/>
      <c r="BP12" s="382"/>
      <c r="BQ12" s="382"/>
      <c r="BR12" s="382"/>
      <c r="BS12" s="382"/>
      <c r="BT12" s="382"/>
      <c r="BU12" s="382"/>
      <c r="BV12" s="382"/>
      <c r="BW12" s="382"/>
      <c r="BX12" s="382"/>
      <c r="BY12" s="382"/>
      <c r="BZ12" s="382"/>
      <c r="CA12" s="382"/>
      <c r="CB12" s="382"/>
      <c r="CC12" s="382"/>
      <c r="CD12" s="382"/>
      <c r="CE12" s="382"/>
    </row>
    <row r="13" spans="1:83" s="360" customFormat="1" ht="88.5" customHeight="1" x14ac:dyDescent="0.25">
      <c r="A13" s="1"/>
      <c r="B13" s="135"/>
      <c r="C13" s="454" t="s">
        <v>559</v>
      </c>
      <c r="D13" s="454"/>
      <c r="E13" s="454"/>
      <c r="F13" s="122"/>
      <c r="G13" s="71"/>
      <c r="H13" s="382"/>
      <c r="I13" s="382"/>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2"/>
      <c r="AG13" s="382"/>
      <c r="AH13" s="382"/>
      <c r="AI13" s="382"/>
      <c r="AJ13" s="382"/>
      <c r="AK13" s="382"/>
      <c r="AL13" s="382"/>
      <c r="AM13" s="382"/>
      <c r="AN13" s="382"/>
      <c r="AO13" s="382"/>
      <c r="AP13" s="382"/>
      <c r="AQ13" s="382"/>
      <c r="AR13" s="382"/>
      <c r="AS13" s="382"/>
      <c r="AT13" s="382"/>
      <c r="AU13" s="382"/>
      <c r="AV13" s="382"/>
      <c r="AW13" s="382"/>
      <c r="AX13" s="382"/>
      <c r="AY13" s="382"/>
      <c r="AZ13" s="382"/>
      <c r="BA13" s="382"/>
      <c r="BB13" s="382"/>
      <c r="BC13" s="382"/>
      <c r="BD13" s="382"/>
      <c r="BE13" s="382"/>
      <c r="BF13" s="382"/>
      <c r="BG13" s="382"/>
      <c r="BH13" s="382"/>
      <c r="BI13" s="382"/>
      <c r="BJ13" s="382"/>
      <c r="BK13" s="382"/>
      <c r="BL13" s="382"/>
      <c r="BM13" s="382"/>
      <c r="BN13" s="382"/>
      <c r="BO13" s="382"/>
      <c r="BP13" s="382"/>
      <c r="BQ13" s="382"/>
      <c r="BR13" s="382"/>
      <c r="BS13" s="382"/>
      <c r="BT13" s="382"/>
      <c r="BU13" s="382"/>
      <c r="BV13" s="382"/>
      <c r="BW13" s="382"/>
      <c r="BX13" s="382"/>
      <c r="BY13" s="382"/>
      <c r="BZ13" s="382"/>
      <c r="CA13" s="382"/>
      <c r="CB13" s="382"/>
      <c r="CC13" s="382"/>
      <c r="CD13" s="382"/>
      <c r="CE13" s="382"/>
    </row>
    <row r="14" spans="1:83" s="360" customFormat="1" ht="15.75" x14ac:dyDescent="0.25">
      <c r="A14" s="1"/>
      <c r="B14" s="264"/>
      <c r="C14" s="337"/>
      <c r="D14" s="73"/>
      <c r="E14" s="337"/>
      <c r="F14" s="328"/>
      <c r="G14" s="1"/>
      <c r="H14" s="382"/>
      <c r="I14" s="382"/>
      <c r="J14" s="382"/>
      <c r="K14" s="382"/>
      <c r="L14" s="382"/>
      <c r="M14" s="382"/>
      <c r="N14" s="382"/>
      <c r="O14" s="382"/>
      <c r="P14" s="382"/>
      <c r="Q14" s="382"/>
      <c r="R14" s="382"/>
      <c r="S14" s="382"/>
      <c r="T14" s="382"/>
      <c r="U14" s="382"/>
      <c r="V14" s="382"/>
      <c r="W14" s="382"/>
      <c r="X14" s="382"/>
      <c r="Y14" s="382"/>
      <c r="Z14" s="382"/>
      <c r="AA14" s="382"/>
      <c r="AB14" s="382"/>
      <c r="AC14" s="382"/>
      <c r="AD14" s="382"/>
      <c r="AE14" s="382"/>
      <c r="AF14" s="382"/>
      <c r="AG14" s="382"/>
      <c r="AH14" s="382"/>
      <c r="AI14" s="382"/>
      <c r="AJ14" s="382"/>
      <c r="AK14" s="382"/>
      <c r="AL14" s="382"/>
      <c r="AM14" s="382"/>
      <c r="AN14" s="382"/>
      <c r="AO14" s="382"/>
      <c r="AP14" s="382"/>
      <c r="AQ14" s="382"/>
      <c r="AR14" s="382"/>
      <c r="AS14" s="382"/>
      <c r="AT14" s="382"/>
      <c r="AU14" s="382"/>
      <c r="AV14" s="382"/>
      <c r="AW14" s="382"/>
      <c r="AX14" s="382"/>
      <c r="AY14" s="382"/>
      <c r="AZ14" s="382"/>
      <c r="BA14" s="382"/>
      <c r="BB14" s="382"/>
      <c r="BC14" s="382"/>
      <c r="BD14" s="382"/>
      <c r="BE14" s="382"/>
      <c r="BF14" s="382"/>
      <c r="BG14" s="382"/>
      <c r="BH14" s="382"/>
      <c r="BI14" s="382"/>
      <c r="BJ14" s="382"/>
      <c r="BK14" s="382"/>
      <c r="BL14" s="382"/>
      <c r="BM14" s="382"/>
      <c r="BN14" s="382"/>
      <c r="BO14" s="382"/>
      <c r="BP14" s="382"/>
      <c r="BQ14" s="382"/>
      <c r="BR14" s="382"/>
      <c r="BS14" s="382"/>
      <c r="BT14" s="382"/>
      <c r="BU14" s="382"/>
      <c r="BV14" s="382"/>
      <c r="BW14" s="382"/>
      <c r="BX14" s="382"/>
      <c r="BY14" s="382"/>
      <c r="BZ14" s="382"/>
      <c r="CA14" s="382"/>
      <c r="CB14" s="382"/>
      <c r="CC14" s="382"/>
      <c r="CD14" s="382"/>
      <c r="CE14" s="382"/>
    </row>
    <row r="15" spans="1:83" s="360" customFormat="1" ht="18" customHeight="1" x14ac:dyDescent="0.25">
      <c r="A15" s="1"/>
      <c r="B15" s="330">
        <v>2</v>
      </c>
      <c r="C15" s="438" t="s">
        <v>349</v>
      </c>
      <c r="D15" s="438"/>
      <c r="E15" s="438"/>
      <c r="F15" s="223"/>
      <c r="G15" s="1"/>
      <c r="H15" s="382"/>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2"/>
      <c r="AM15" s="382"/>
      <c r="AN15" s="382"/>
      <c r="AO15" s="382"/>
      <c r="AP15" s="382"/>
      <c r="AQ15" s="382"/>
      <c r="AR15" s="382"/>
      <c r="AS15" s="382"/>
      <c r="AT15" s="382"/>
      <c r="AU15" s="382"/>
      <c r="AV15" s="382"/>
      <c r="AW15" s="382"/>
      <c r="AX15" s="382"/>
      <c r="AY15" s="382"/>
      <c r="AZ15" s="382"/>
      <c r="BA15" s="382"/>
      <c r="BB15" s="382"/>
      <c r="BC15" s="382"/>
      <c r="BD15" s="382"/>
      <c r="BE15" s="382"/>
      <c r="BF15" s="382"/>
      <c r="BG15" s="382"/>
      <c r="BH15" s="382"/>
      <c r="BI15" s="382"/>
      <c r="BJ15" s="382"/>
      <c r="BK15" s="382"/>
      <c r="BL15" s="382"/>
      <c r="BM15" s="382"/>
      <c r="BN15" s="382"/>
      <c r="BO15" s="382"/>
      <c r="BP15" s="382"/>
      <c r="BQ15" s="382"/>
      <c r="BR15" s="382"/>
      <c r="BS15" s="382"/>
      <c r="BT15" s="382"/>
      <c r="BU15" s="382"/>
      <c r="BV15" s="382"/>
      <c r="BW15" s="382"/>
      <c r="BX15" s="382"/>
      <c r="BY15" s="382"/>
      <c r="BZ15" s="382"/>
      <c r="CA15" s="382"/>
      <c r="CB15" s="382"/>
      <c r="CC15" s="382"/>
      <c r="CD15" s="382"/>
      <c r="CE15" s="382"/>
    </row>
    <row r="16" spans="1:83" s="360" customFormat="1" ht="15.75" x14ac:dyDescent="0.25">
      <c r="A16" s="1"/>
      <c r="B16" s="134"/>
      <c r="C16" s="290"/>
      <c r="D16" s="285"/>
      <c r="E16" s="285"/>
      <c r="F16" s="354"/>
      <c r="G16" s="1"/>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2"/>
      <c r="AK16" s="382"/>
      <c r="AL16" s="382"/>
      <c r="AM16" s="382"/>
      <c r="AN16" s="382"/>
      <c r="AO16" s="382"/>
      <c r="AP16" s="382"/>
      <c r="AQ16" s="382"/>
      <c r="AR16" s="382"/>
      <c r="AS16" s="382"/>
      <c r="AT16" s="382"/>
      <c r="AU16" s="382"/>
      <c r="AV16" s="382"/>
      <c r="AW16" s="382"/>
      <c r="AX16" s="382"/>
      <c r="AY16" s="382"/>
      <c r="AZ16" s="382"/>
      <c r="BA16" s="382"/>
      <c r="BB16" s="382"/>
      <c r="BC16" s="382"/>
      <c r="BD16" s="382"/>
      <c r="BE16" s="382"/>
      <c r="BF16" s="382"/>
      <c r="BG16" s="382"/>
      <c r="BH16" s="382"/>
      <c r="BI16" s="382"/>
      <c r="BJ16" s="382"/>
      <c r="BK16" s="382"/>
      <c r="BL16" s="382"/>
      <c r="BM16" s="382"/>
      <c r="BN16" s="382"/>
      <c r="BO16" s="382"/>
      <c r="BP16" s="382"/>
      <c r="BQ16" s="382"/>
      <c r="BR16" s="382"/>
      <c r="BS16" s="382"/>
      <c r="BT16" s="382"/>
      <c r="BU16" s="382"/>
      <c r="BV16" s="382"/>
      <c r="BW16" s="382"/>
      <c r="BX16" s="382"/>
      <c r="BY16" s="382"/>
      <c r="BZ16" s="382"/>
      <c r="CA16" s="382"/>
      <c r="CB16" s="382"/>
      <c r="CC16" s="382"/>
      <c r="CD16" s="382"/>
      <c r="CE16" s="382"/>
    </row>
    <row r="17" spans="1:83" s="360" customFormat="1" ht="36.75" customHeight="1" x14ac:dyDescent="0.25">
      <c r="A17" s="1"/>
      <c r="B17" s="135"/>
      <c r="C17" s="454" t="s">
        <v>350</v>
      </c>
      <c r="D17" s="454"/>
      <c r="E17" s="454"/>
      <c r="F17" s="122"/>
      <c r="G17" s="1"/>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382"/>
      <c r="AG17" s="382"/>
      <c r="AH17" s="382"/>
      <c r="AI17" s="382"/>
      <c r="AJ17" s="382"/>
      <c r="AK17" s="382"/>
      <c r="AL17" s="382"/>
      <c r="AM17" s="382"/>
      <c r="AN17" s="382"/>
      <c r="AO17" s="382"/>
      <c r="AP17" s="382"/>
      <c r="AQ17" s="382"/>
      <c r="AR17" s="382"/>
      <c r="AS17" s="382"/>
      <c r="AT17" s="382"/>
      <c r="AU17" s="382"/>
      <c r="AV17" s="382"/>
      <c r="AW17" s="382"/>
      <c r="AX17" s="382"/>
      <c r="AY17" s="382"/>
      <c r="AZ17" s="382"/>
      <c r="BA17" s="382"/>
      <c r="BB17" s="382"/>
      <c r="BC17" s="382"/>
      <c r="BD17" s="382"/>
      <c r="BE17" s="382"/>
      <c r="BF17" s="382"/>
      <c r="BG17" s="382"/>
      <c r="BH17" s="382"/>
      <c r="BI17" s="382"/>
      <c r="BJ17" s="382"/>
      <c r="BK17" s="382"/>
      <c r="BL17" s="382"/>
      <c r="BM17" s="382"/>
      <c r="BN17" s="382"/>
      <c r="BO17" s="382"/>
      <c r="BP17" s="382"/>
      <c r="BQ17" s="382"/>
      <c r="BR17" s="382"/>
      <c r="BS17" s="382"/>
      <c r="BT17" s="382"/>
      <c r="BU17" s="382"/>
      <c r="BV17" s="382"/>
      <c r="BW17" s="382"/>
      <c r="BX17" s="382"/>
      <c r="BY17" s="382"/>
      <c r="BZ17" s="382"/>
      <c r="CA17" s="382"/>
      <c r="CB17" s="382"/>
      <c r="CC17" s="382"/>
      <c r="CD17" s="382"/>
      <c r="CE17" s="382"/>
    </row>
    <row r="18" spans="1:83" s="360" customFormat="1" ht="15.75" x14ac:dyDescent="0.25">
      <c r="A18" s="1"/>
      <c r="B18" s="292"/>
      <c r="C18" s="337"/>
      <c r="D18" s="73"/>
      <c r="E18" s="337"/>
      <c r="F18" s="328"/>
      <c r="G18" s="1"/>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c r="AP18" s="382"/>
      <c r="AQ18" s="382"/>
      <c r="AR18" s="382"/>
      <c r="AS18" s="382"/>
      <c r="AT18" s="382"/>
      <c r="AU18" s="382"/>
      <c r="AV18" s="382"/>
      <c r="AW18" s="382"/>
      <c r="AX18" s="382"/>
      <c r="AY18" s="382"/>
      <c r="AZ18" s="382"/>
      <c r="BA18" s="382"/>
      <c r="BB18" s="382"/>
      <c r="BC18" s="382"/>
      <c r="BD18" s="382"/>
      <c r="BE18" s="382"/>
      <c r="BF18" s="382"/>
      <c r="BG18" s="382"/>
      <c r="BH18" s="382"/>
      <c r="BI18" s="382"/>
      <c r="BJ18" s="382"/>
      <c r="BK18" s="382"/>
      <c r="BL18" s="382"/>
      <c r="BM18" s="382"/>
      <c r="BN18" s="382"/>
      <c r="BO18" s="382"/>
      <c r="BP18" s="382"/>
      <c r="BQ18" s="382"/>
      <c r="BR18" s="382"/>
      <c r="BS18" s="382"/>
      <c r="BT18" s="382"/>
      <c r="BU18" s="382"/>
      <c r="BV18" s="382"/>
      <c r="BW18" s="382"/>
      <c r="BX18" s="382"/>
      <c r="BY18" s="382"/>
      <c r="BZ18" s="382"/>
      <c r="CA18" s="382"/>
      <c r="CB18" s="382"/>
      <c r="CC18" s="382"/>
      <c r="CD18" s="382"/>
      <c r="CE18" s="382"/>
    </row>
    <row r="19" spans="1:83" s="360" customFormat="1" ht="18" customHeight="1" x14ac:dyDescent="0.25">
      <c r="A19" s="1"/>
      <c r="B19" s="196">
        <v>3</v>
      </c>
      <c r="C19" s="456" t="s">
        <v>388</v>
      </c>
      <c r="D19" s="438"/>
      <c r="E19" s="438"/>
      <c r="F19" s="223"/>
      <c r="G19" s="1"/>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2"/>
      <c r="AM19" s="382"/>
      <c r="AN19" s="382"/>
      <c r="AO19" s="382"/>
      <c r="AP19" s="382"/>
      <c r="AQ19" s="382"/>
      <c r="AR19" s="382"/>
      <c r="AS19" s="382"/>
      <c r="AT19" s="382"/>
      <c r="AU19" s="382"/>
      <c r="AV19" s="382"/>
      <c r="AW19" s="382"/>
      <c r="AX19" s="382"/>
      <c r="AY19" s="382"/>
      <c r="AZ19" s="382"/>
      <c r="BA19" s="382"/>
      <c r="BB19" s="382"/>
      <c r="BC19" s="382"/>
      <c r="BD19" s="382"/>
      <c r="BE19" s="382"/>
      <c r="BF19" s="382"/>
      <c r="BG19" s="382"/>
      <c r="BH19" s="382"/>
      <c r="BI19" s="382"/>
      <c r="BJ19" s="382"/>
      <c r="BK19" s="382"/>
      <c r="BL19" s="382"/>
      <c r="BM19" s="382"/>
      <c r="BN19" s="382"/>
      <c r="BO19" s="382"/>
      <c r="BP19" s="382"/>
      <c r="BQ19" s="382"/>
      <c r="BR19" s="382"/>
      <c r="BS19" s="382"/>
      <c r="BT19" s="382"/>
      <c r="BU19" s="382"/>
      <c r="BV19" s="382"/>
      <c r="BW19" s="382"/>
      <c r="BX19" s="382"/>
      <c r="BY19" s="382"/>
      <c r="BZ19" s="382"/>
      <c r="CA19" s="382"/>
      <c r="CB19" s="382"/>
      <c r="CC19" s="382"/>
      <c r="CD19" s="382"/>
      <c r="CE19" s="382"/>
    </row>
    <row r="20" spans="1:83" s="360" customFormat="1" ht="15.75" customHeight="1" x14ac:dyDescent="0.25">
      <c r="A20" s="1"/>
      <c r="B20" s="331"/>
      <c r="C20" s="73"/>
      <c r="D20" s="73"/>
      <c r="E20" s="73"/>
      <c r="F20" s="289"/>
      <c r="G20" s="1"/>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382"/>
      <c r="AL20" s="382"/>
      <c r="AM20" s="382"/>
      <c r="AN20" s="382"/>
      <c r="AO20" s="382"/>
      <c r="AP20" s="382"/>
      <c r="AQ20" s="382"/>
      <c r="AR20" s="382"/>
      <c r="AS20" s="382"/>
      <c r="AT20" s="382"/>
      <c r="AU20" s="382"/>
      <c r="AV20" s="382"/>
      <c r="AW20" s="382"/>
      <c r="AX20" s="382"/>
      <c r="AY20" s="382"/>
      <c r="AZ20" s="382"/>
      <c r="BA20" s="382"/>
      <c r="BB20" s="382"/>
      <c r="BC20" s="382"/>
      <c r="BD20" s="382"/>
      <c r="BE20" s="382"/>
      <c r="BF20" s="382"/>
      <c r="BG20" s="382"/>
      <c r="BH20" s="382"/>
      <c r="BI20" s="382"/>
      <c r="BJ20" s="382"/>
      <c r="BK20" s="382"/>
      <c r="BL20" s="382"/>
      <c r="BM20" s="382"/>
      <c r="BN20" s="382"/>
      <c r="BO20" s="382"/>
      <c r="BP20" s="382"/>
      <c r="BQ20" s="382"/>
      <c r="BR20" s="382"/>
      <c r="BS20" s="382"/>
      <c r="BT20" s="382"/>
      <c r="BU20" s="382"/>
      <c r="BV20" s="382"/>
      <c r="BW20" s="382"/>
      <c r="BX20" s="382"/>
      <c r="BY20" s="382"/>
      <c r="BZ20" s="382"/>
      <c r="CA20" s="382"/>
      <c r="CB20" s="382"/>
      <c r="CC20" s="382"/>
      <c r="CD20" s="382"/>
      <c r="CE20" s="382"/>
    </row>
    <row r="21" spans="1:83" s="360" customFormat="1" ht="18" customHeight="1" x14ac:dyDescent="0.25">
      <c r="A21" s="1"/>
      <c r="B21" s="331" t="s">
        <v>360</v>
      </c>
      <c r="C21" s="439" t="s">
        <v>392</v>
      </c>
      <c r="D21" s="439"/>
      <c r="E21" s="439"/>
      <c r="F21" s="221"/>
      <c r="G21" s="1"/>
      <c r="H21" s="382"/>
      <c r="I21" s="382"/>
      <c r="J21" s="382"/>
      <c r="K21" s="382"/>
      <c r="L21" s="382"/>
      <c r="M21" s="382"/>
      <c r="N21" s="382"/>
      <c r="O21" s="382"/>
      <c r="P21" s="382"/>
      <c r="Q21" s="382"/>
      <c r="R21" s="382"/>
      <c r="S21" s="382"/>
      <c r="T21" s="382"/>
      <c r="U21" s="382"/>
      <c r="V21" s="382"/>
      <c r="W21" s="382"/>
      <c r="X21" s="382"/>
      <c r="Y21" s="382"/>
      <c r="Z21" s="382"/>
      <c r="AA21" s="382"/>
      <c r="AB21" s="382"/>
      <c r="AC21" s="382"/>
      <c r="AD21" s="382"/>
      <c r="AE21" s="382"/>
      <c r="AF21" s="382"/>
      <c r="AG21" s="382"/>
      <c r="AH21" s="382"/>
      <c r="AI21" s="382"/>
      <c r="AJ21" s="382"/>
      <c r="AK21" s="382"/>
      <c r="AL21" s="382"/>
      <c r="AM21" s="382"/>
      <c r="AN21" s="382"/>
      <c r="AO21" s="382"/>
      <c r="AP21" s="382"/>
      <c r="AQ21" s="382"/>
      <c r="AR21" s="382"/>
      <c r="AS21" s="382"/>
      <c r="AT21" s="382"/>
      <c r="AU21" s="382"/>
      <c r="AV21" s="382"/>
      <c r="AW21" s="382"/>
      <c r="AX21" s="382"/>
      <c r="AY21" s="382"/>
      <c r="AZ21" s="382"/>
      <c r="BA21" s="382"/>
      <c r="BB21" s="382"/>
      <c r="BC21" s="382"/>
      <c r="BD21" s="382"/>
      <c r="BE21" s="382"/>
      <c r="BF21" s="382"/>
      <c r="BG21" s="382"/>
      <c r="BH21" s="382"/>
      <c r="BI21" s="382"/>
      <c r="BJ21" s="382"/>
      <c r="BK21" s="382"/>
      <c r="BL21" s="382"/>
      <c r="BM21" s="382"/>
      <c r="BN21" s="382"/>
      <c r="BO21" s="382"/>
      <c r="BP21" s="382"/>
      <c r="BQ21" s="382"/>
      <c r="BR21" s="382"/>
      <c r="BS21" s="382"/>
      <c r="BT21" s="382"/>
      <c r="BU21" s="382"/>
      <c r="BV21" s="382"/>
      <c r="BW21" s="382"/>
      <c r="BX21" s="382"/>
      <c r="BY21" s="382"/>
      <c r="BZ21" s="382"/>
      <c r="CA21" s="382"/>
      <c r="CB21" s="382"/>
      <c r="CC21" s="382"/>
      <c r="CD21" s="382"/>
      <c r="CE21" s="382"/>
    </row>
    <row r="22" spans="1:83" s="360" customFormat="1" ht="15.75" x14ac:dyDescent="0.25">
      <c r="A22" s="1"/>
      <c r="B22" s="331"/>
      <c r="C22" s="291"/>
      <c r="D22" s="73"/>
      <c r="E22" s="285"/>
      <c r="F22" s="355"/>
      <c r="G22" s="1"/>
      <c r="H22" s="382"/>
      <c r="I22" s="382"/>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2"/>
      <c r="AL22" s="382"/>
      <c r="AM22" s="382"/>
      <c r="AN22" s="382"/>
      <c r="AO22" s="382"/>
      <c r="AP22" s="382"/>
      <c r="AQ22" s="382"/>
      <c r="AR22" s="382"/>
      <c r="AS22" s="382"/>
      <c r="AT22" s="382"/>
      <c r="AU22" s="382"/>
      <c r="AV22" s="382"/>
      <c r="AW22" s="382"/>
      <c r="AX22" s="382"/>
      <c r="AY22" s="382"/>
      <c r="AZ22" s="382"/>
      <c r="BA22" s="382"/>
      <c r="BB22" s="382"/>
      <c r="BC22" s="382"/>
      <c r="BD22" s="382"/>
      <c r="BE22" s="382"/>
      <c r="BF22" s="382"/>
      <c r="BG22" s="382"/>
      <c r="BH22" s="382"/>
      <c r="BI22" s="382"/>
      <c r="BJ22" s="382"/>
      <c r="BK22" s="382"/>
      <c r="BL22" s="382"/>
      <c r="BM22" s="382"/>
      <c r="BN22" s="382"/>
      <c r="BO22" s="382"/>
      <c r="BP22" s="382"/>
      <c r="BQ22" s="382"/>
      <c r="BR22" s="382"/>
      <c r="BS22" s="382"/>
      <c r="BT22" s="382"/>
      <c r="BU22" s="382"/>
      <c r="BV22" s="382"/>
      <c r="BW22" s="382"/>
      <c r="BX22" s="382"/>
      <c r="BY22" s="382"/>
      <c r="BZ22" s="382"/>
      <c r="CA22" s="382"/>
      <c r="CB22" s="382"/>
      <c r="CC22" s="382"/>
      <c r="CD22" s="382"/>
      <c r="CE22" s="382"/>
    </row>
    <row r="23" spans="1:83" s="360" customFormat="1" ht="30" customHeight="1" x14ac:dyDescent="0.25">
      <c r="A23" s="1"/>
      <c r="B23" s="331"/>
      <c r="C23" s="447" t="s">
        <v>390</v>
      </c>
      <c r="D23" s="447"/>
      <c r="E23" s="447"/>
      <c r="F23" s="222"/>
      <c r="G23" s="1"/>
      <c r="H23" s="382"/>
      <c r="I23" s="382"/>
      <c r="J23" s="382"/>
      <c r="K23" s="382"/>
      <c r="L23" s="382"/>
      <c r="M23" s="382"/>
      <c r="N23" s="382"/>
      <c r="O23" s="382"/>
      <c r="P23" s="382"/>
      <c r="Q23" s="382"/>
      <c r="R23" s="382"/>
      <c r="S23" s="382"/>
      <c r="T23" s="382"/>
      <c r="U23" s="382"/>
      <c r="V23" s="382"/>
      <c r="W23" s="382"/>
      <c r="X23" s="382"/>
      <c r="Y23" s="382"/>
      <c r="Z23" s="382"/>
      <c r="AA23" s="382"/>
      <c r="AB23" s="382"/>
      <c r="AC23" s="382"/>
      <c r="AD23" s="382"/>
      <c r="AE23" s="382"/>
      <c r="AF23" s="382"/>
      <c r="AG23" s="382"/>
      <c r="AH23" s="382"/>
      <c r="AI23" s="382"/>
      <c r="AJ23" s="382"/>
      <c r="AK23" s="382"/>
      <c r="AL23" s="382"/>
      <c r="AM23" s="382"/>
      <c r="AN23" s="382"/>
      <c r="AO23" s="382"/>
      <c r="AP23" s="382"/>
      <c r="AQ23" s="382"/>
      <c r="AR23" s="382"/>
      <c r="AS23" s="382"/>
      <c r="AT23" s="382"/>
      <c r="AU23" s="382"/>
      <c r="AV23" s="382"/>
      <c r="AW23" s="382"/>
      <c r="AX23" s="382"/>
      <c r="AY23" s="382"/>
      <c r="AZ23" s="382"/>
      <c r="BA23" s="382"/>
      <c r="BB23" s="382"/>
      <c r="BC23" s="382"/>
      <c r="BD23" s="382"/>
      <c r="BE23" s="382"/>
      <c r="BF23" s="382"/>
      <c r="BG23" s="382"/>
      <c r="BH23" s="382"/>
      <c r="BI23" s="382"/>
      <c r="BJ23" s="382"/>
      <c r="BK23" s="382"/>
      <c r="BL23" s="382"/>
      <c r="BM23" s="382"/>
      <c r="BN23" s="382"/>
      <c r="BO23" s="382"/>
      <c r="BP23" s="382"/>
      <c r="BQ23" s="382"/>
      <c r="BR23" s="382"/>
      <c r="BS23" s="382"/>
      <c r="BT23" s="382"/>
      <c r="BU23" s="382"/>
      <c r="BV23" s="382"/>
      <c r="BW23" s="382"/>
      <c r="BX23" s="382"/>
      <c r="BY23" s="382"/>
      <c r="BZ23" s="382"/>
      <c r="CA23" s="382"/>
      <c r="CB23" s="382"/>
      <c r="CC23" s="382"/>
      <c r="CD23" s="382"/>
      <c r="CE23" s="382"/>
    </row>
    <row r="24" spans="1:83" s="360" customFormat="1" ht="15.75" x14ac:dyDescent="0.25">
      <c r="A24" s="1"/>
      <c r="B24" s="331"/>
      <c r="C24" s="73"/>
      <c r="D24" s="73"/>
      <c r="E24" s="73"/>
      <c r="F24" s="289"/>
      <c r="G24" s="1"/>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2"/>
      <c r="AL24" s="382"/>
      <c r="AM24" s="382"/>
      <c r="AN24" s="382"/>
      <c r="AO24" s="382"/>
      <c r="AP24" s="382"/>
      <c r="AQ24" s="382"/>
      <c r="AR24" s="382"/>
      <c r="AS24" s="382"/>
      <c r="AT24" s="382"/>
      <c r="AU24" s="382"/>
      <c r="AV24" s="382"/>
      <c r="AW24" s="382"/>
      <c r="AX24" s="382"/>
      <c r="AY24" s="382"/>
      <c r="AZ24" s="382"/>
      <c r="BA24" s="382"/>
      <c r="BB24" s="382"/>
      <c r="BC24" s="382"/>
      <c r="BD24" s="382"/>
      <c r="BE24" s="382"/>
      <c r="BF24" s="382"/>
      <c r="BG24" s="382"/>
      <c r="BH24" s="382"/>
      <c r="BI24" s="382"/>
      <c r="BJ24" s="382"/>
      <c r="BK24" s="382"/>
      <c r="BL24" s="382"/>
      <c r="BM24" s="382"/>
      <c r="BN24" s="382"/>
      <c r="BO24" s="382"/>
      <c r="BP24" s="382"/>
      <c r="BQ24" s="382"/>
      <c r="BR24" s="382"/>
      <c r="BS24" s="382"/>
      <c r="BT24" s="382"/>
      <c r="BU24" s="382"/>
      <c r="BV24" s="382"/>
      <c r="BW24" s="382"/>
      <c r="BX24" s="382"/>
      <c r="BY24" s="382"/>
      <c r="BZ24" s="382"/>
      <c r="CA24" s="382"/>
      <c r="CB24" s="382"/>
      <c r="CC24" s="382"/>
      <c r="CD24" s="382"/>
      <c r="CE24" s="382"/>
    </row>
    <row r="25" spans="1:83" s="360" customFormat="1" ht="18" customHeight="1" x14ac:dyDescent="0.25">
      <c r="A25" s="1"/>
      <c r="B25" s="331" t="s">
        <v>455</v>
      </c>
      <c r="C25" s="439" t="s">
        <v>393</v>
      </c>
      <c r="D25" s="439"/>
      <c r="E25" s="439"/>
      <c r="F25" s="221"/>
      <c r="G25" s="1"/>
      <c r="H25" s="382"/>
      <c r="I25" s="382"/>
      <c r="J25" s="382"/>
      <c r="K25" s="382"/>
      <c r="L25" s="382"/>
      <c r="M25" s="382"/>
      <c r="N25" s="382"/>
      <c r="O25" s="382"/>
      <c r="P25" s="382"/>
      <c r="Q25" s="382"/>
      <c r="R25" s="382"/>
      <c r="S25" s="382"/>
      <c r="T25" s="382"/>
      <c r="U25" s="382"/>
      <c r="V25" s="382"/>
      <c r="W25" s="382"/>
      <c r="X25" s="382"/>
      <c r="Y25" s="382"/>
      <c r="Z25" s="382"/>
      <c r="AA25" s="382"/>
      <c r="AB25" s="382"/>
      <c r="AC25" s="382"/>
      <c r="AD25" s="382"/>
      <c r="AE25" s="382"/>
      <c r="AF25" s="382"/>
      <c r="AG25" s="382"/>
      <c r="AH25" s="382"/>
      <c r="AI25" s="382"/>
      <c r="AJ25" s="382"/>
      <c r="AK25" s="382"/>
      <c r="AL25" s="382"/>
      <c r="AM25" s="382"/>
      <c r="AN25" s="382"/>
      <c r="AO25" s="382"/>
      <c r="AP25" s="382"/>
      <c r="AQ25" s="382"/>
      <c r="AR25" s="382"/>
      <c r="AS25" s="382"/>
      <c r="AT25" s="382"/>
      <c r="AU25" s="382"/>
      <c r="AV25" s="382"/>
      <c r="AW25" s="382"/>
      <c r="AX25" s="382"/>
      <c r="AY25" s="382"/>
      <c r="AZ25" s="382"/>
      <c r="BA25" s="382"/>
      <c r="BB25" s="382"/>
      <c r="BC25" s="382"/>
      <c r="BD25" s="382"/>
      <c r="BE25" s="382"/>
      <c r="BF25" s="382"/>
      <c r="BG25" s="382"/>
      <c r="BH25" s="382"/>
      <c r="BI25" s="382"/>
      <c r="BJ25" s="382"/>
      <c r="BK25" s="382"/>
      <c r="BL25" s="382"/>
      <c r="BM25" s="382"/>
      <c r="BN25" s="382"/>
      <c r="BO25" s="382"/>
      <c r="BP25" s="382"/>
      <c r="BQ25" s="382"/>
      <c r="BR25" s="382"/>
      <c r="BS25" s="382"/>
      <c r="BT25" s="382"/>
      <c r="BU25" s="382"/>
      <c r="BV25" s="382"/>
      <c r="BW25" s="382"/>
      <c r="BX25" s="382"/>
      <c r="BY25" s="382"/>
      <c r="BZ25" s="382"/>
      <c r="CA25" s="382"/>
      <c r="CB25" s="382"/>
      <c r="CC25" s="382"/>
      <c r="CD25" s="382"/>
      <c r="CE25" s="382"/>
    </row>
    <row r="26" spans="1:83" s="360" customFormat="1" ht="15.75" x14ac:dyDescent="0.25">
      <c r="A26" s="1"/>
      <c r="B26" s="331"/>
      <c r="C26" s="291"/>
      <c r="D26" s="73"/>
      <c r="E26" s="285"/>
      <c r="F26" s="355"/>
      <c r="G26" s="1"/>
      <c r="H26" s="382"/>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2"/>
      <c r="AL26" s="382"/>
      <c r="AM26" s="382"/>
      <c r="AN26" s="382"/>
      <c r="AO26" s="382"/>
      <c r="AP26" s="382"/>
      <c r="AQ26" s="382"/>
      <c r="AR26" s="382"/>
      <c r="AS26" s="382"/>
      <c r="AT26" s="382"/>
      <c r="AU26" s="382"/>
      <c r="AV26" s="382"/>
      <c r="AW26" s="382"/>
      <c r="AX26" s="382"/>
      <c r="AY26" s="382"/>
      <c r="AZ26" s="382"/>
      <c r="BA26" s="382"/>
      <c r="BB26" s="382"/>
      <c r="BC26" s="382"/>
      <c r="BD26" s="382"/>
      <c r="BE26" s="382"/>
      <c r="BF26" s="382"/>
      <c r="BG26" s="382"/>
      <c r="BH26" s="382"/>
      <c r="BI26" s="382"/>
      <c r="BJ26" s="382"/>
      <c r="BK26" s="382"/>
      <c r="BL26" s="382"/>
      <c r="BM26" s="382"/>
      <c r="BN26" s="382"/>
      <c r="BO26" s="382"/>
      <c r="BP26" s="382"/>
      <c r="BQ26" s="382"/>
      <c r="BR26" s="382"/>
      <c r="BS26" s="382"/>
      <c r="BT26" s="382"/>
      <c r="BU26" s="382"/>
      <c r="BV26" s="382"/>
      <c r="BW26" s="382"/>
      <c r="BX26" s="382"/>
      <c r="BY26" s="382"/>
      <c r="BZ26" s="382"/>
      <c r="CA26" s="382"/>
      <c r="CB26" s="382"/>
      <c r="CC26" s="382"/>
      <c r="CD26" s="382"/>
      <c r="CE26" s="382"/>
    </row>
    <row r="27" spans="1:83" s="360" customFormat="1" ht="67.5" customHeight="1" x14ac:dyDescent="0.25">
      <c r="A27" s="1"/>
      <c r="B27" s="72"/>
      <c r="C27" s="454" t="s">
        <v>389</v>
      </c>
      <c r="D27" s="454"/>
      <c r="E27" s="454"/>
      <c r="F27" s="122"/>
      <c r="G27" s="1"/>
      <c r="H27" s="382"/>
      <c r="I27" s="382"/>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c r="AH27" s="382"/>
      <c r="AI27" s="382"/>
      <c r="AJ27" s="382"/>
      <c r="AK27" s="382"/>
      <c r="AL27" s="382"/>
      <c r="AM27" s="382"/>
      <c r="AN27" s="382"/>
      <c r="AO27" s="382"/>
      <c r="AP27" s="382"/>
      <c r="AQ27" s="382"/>
      <c r="AR27" s="382"/>
      <c r="AS27" s="382"/>
      <c r="AT27" s="382"/>
      <c r="AU27" s="382"/>
      <c r="AV27" s="382"/>
      <c r="AW27" s="382"/>
      <c r="AX27" s="382"/>
      <c r="AY27" s="382"/>
      <c r="AZ27" s="382"/>
      <c r="BA27" s="382"/>
      <c r="BB27" s="382"/>
      <c r="BC27" s="382"/>
      <c r="BD27" s="382"/>
      <c r="BE27" s="382"/>
      <c r="BF27" s="382"/>
      <c r="BG27" s="382"/>
      <c r="BH27" s="382"/>
      <c r="BI27" s="382"/>
      <c r="BJ27" s="382"/>
      <c r="BK27" s="382"/>
      <c r="BL27" s="382"/>
      <c r="BM27" s="382"/>
      <c r="BN27" s="382"/>
      <c r="BO27" s="382"/>
      <c r="BP27" s="382"/>
      <c r="BQ27" s="382"/>
      <c r="BR27" s="382"/>
      <c r="BS27" s="382"/>
      <c r="BT27" s="382"/>
      <c r="BU27" s="382"/>
      <c r="BV27" s="382"/>
      <c r="BW27" s="382"/>
      <c r="BX27" s="382"/>
      <c r="BY27" s="382"/>
      <c r="BZ27" s="382"/>
      <c r="CA27" s="382"/>
      <c r="CB27" s="382"/>
      <c r="CC27" s="382"/>
      <c r="CD27" s="382"/>
      <c r="CE27" s="382"/>
    </row>
    <row r="28" spans="1:83" s="360" customFormat="1" ht="15.75" x14ac:dyDescent="0.25">
      <c r="A28" s="161"/>
      <c r="B28" s="271"/>
      <c r="C28" s="328"/>
      <c r="D28" s="287"/>
      <c r="E28" s="328"/>
      <c r="F28" s="328"/>
      <c r="G28" s="161"/>
      <c r="H28" s="382"/>
      <c r="I28" s="382"/>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2"/>
      <c r="AL28" s="382"/>
      <c r="AM28" s="382"/>
      <c r="AN28" s="382"/>
      <c r="AO28" s="382"/>
      <c r="AP28" s="382"/>
      <c r="AQ28" s="382"/>
      <c r="AR28" s="382"/>
      <c r="AS28" s="382"/>
      <c r="AT28" s="382"/>
      <c r="AU28" s="382"/>
      <c r="AV28" s="382"/>
      <c r="AW28" s="382"/>
      <c r="AX28" s="382"/>
      <c r="AY28" s="382"/>
      <c r="AZ28" s="382"/>
      <c r="BA28" s="382"/>
      <c r="BB28" s="382"/>
      <c r="BC28" s="382"/>
      <c r="BD28" s="382"/>
      <c r="BE28" s="382"/>
      <c r="BF28" s="382"/>
      <c r="BG28" s="382"/>
      <c r="BH28" s="382"/>
      <c r="BI28" s="382"/>
      <c r="BJ28" s="382"/>
      <c r="BK28" s="382"/>
      <c r="BL28" s="382"/>
      <c r="BM28" s="382"/>
      <c r="BN28" s="382"/>
      <c r="BO28" s="382"/>
      <c r="BP28" s="382"/>
      <c r="BQ28" s="382"/>
      <c r="BR28" s="382"/>
      <c r="BS28" s="382"/>
      <c r="BT28" s="382"/>
      <c r="BU28" s="382"/>
      <c r="BV28" s="382"/>
      <c r="BW28" s="382"/>
      <c r="BX28" s="382"/>
      <c r="BY28" s="382"/>
      <c r="BZ28" s="382"/>
      <c r="CA28" s="382"/>
      <c r="CB28" s="382"/>
      <c r="CC28" s="382"/>
      <c r="CD28" s="382"/>
      <c r="CE28" s="382"/>
    </row>
    <row r="29" spans="1:83" s="360" customFormat="1" ht="15.75" x14ac:dyDescent="0.25">
      <c r="A29" s="161"/>
      <c r="B29" s="293"/>
      <c r="C29" s="288"/>
      <c r="D29" s="23"/>
      <c r="E29" s="23"/>
      <c r="F29" s="23"/>
      <c r="G29" s="23"/>
      <c r="H29" s="382"/>
      <c r="I29" s="382"/>
      <c r="J29" s="382"/>
      <c r="K29" s="382"/>
      <c r="L29" s="382"/>
      <c r="M29" s="382"/>
      <c r="N29" s="382"/>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382"/>
      <c r="AL29" s="382"/>
      <c r="AM29" s="382"/>
      <c r="AN29" s="382"/>
      <c r="AO29" s="382"/>
      <c r="AP29" s="382"/>
      <c r="AQ29" s="382"/>
      <c r="AR29" s="382"/>
      <c r="AS29" s="382"/>
      <c r="AT29" s="382"/>
      <c r="AU29" s="382"/>
      <c r="AV29" s="382"/>
      <c r="AW29" s="382"/>
      <c r="AX29" s="382"/>
      <c r="AY29" s="382"/>
      <c r="AZ29" s="382"/>
      <c r="BA29" s="382"/>
      <c r="BB29" s="382"/>
      <c r="BC29" s="382"/>
      <c r="BD29" s="382"/>
      <c r="BE29" s="382"/>
      <c r="BF29" s="382"/>
      <c r="BG29" s="382"/>
      <c r="BH29" s="382"/>
      <c r="BI29" s="382"/>
      <c r="BJ29" s="382"/>
      <c r="BK29" s="382"/>
      <c r="BL29" s="382"/>
      <c r="BM29" s="382"/>
      <c r="BN29" s="382"/>
      <c r="BO29" s="382"/>
      <c r="BP29" s="382"/>
      <c r="BQ29" s="382"/>
      <c r="BR29" s="382"/>
      <c r="BS29" s="382"/>
      <c r="BT29" s="382"/>
      <c r="BU29" s="382"/>
      <c r="BV29" s="382"/>
      <c r="BW29" s="382"/>
      <c r="BX29" s="382"/>
      <c r="BY29" s="382"/>
      <c r="BZ29" s="382"/>
      <c r="CA29" s="382"/>
      <c r="CB29" s="382"/>
      <c r="CC29" s="382"/>
      <c r="CD29" s="382"/>
      <c r="CE29" s="382"/>
    </row>
    <row r="30" spans="1:83" s="360" customFormat="1" ht="15.75" x14ac:dyDescent="0.25">
      <c r="A30" s="161"/>
      <c r="B30" s="288"/>
      <c r="C30" s="52" t="s">
        <v>33</v>
      </c>
      <c r="D30" s="23"/>
      <c r="E30" s="23"/>
      <c r="F30" s="23"/>
      <c r="G30" s="23"/>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2"/>
      <c r="AP30" s="382"/>
      <c r="AQ30" s="382"/>
      <c r="AR30" s="382"/>
      <c r="AS30" s="382"/>
      <c r="AT30" s="382"/>
      <c r="AU30" s="382"/>
      <c r="AV30" s="382"/>
      <c r="AW30" s="382"/>
      <c r="AX30" s="382"/>
      <c r="AY30" s="382"/>
      <c r="AZ30" s="382"/>
      <c r="BA30" s="382"/>
      <c r="BB30" s="382"/>
      <c r="BC30" s="382"/>
      <c r="BD30" s="382"/>
      <c r="BE30" s="382"/>
      <c r="BF30" s="382"/>
      <c r="BG30" s="382"/>
      <c r="BH30" s="382"/>
      <c r="BI30" s="382"/>
      <c r="BJ30" s="382"/>
      <c r="BK30" s="382"/>
      <c r="BL30" s="382"/>
      <c r="BM30" s="382"/>
      <c r="BN30" s="382"/>
      <c r="BO30" s="382"/>
      <c r="BP30" s="382"/>
      <c r="BQ30" s="382"/>
      <c r="BR30" s="382"/>
      <c r="BS30" s="382"/>
      <c r="BT30" s="382"/>
      <c r="BU30" s="382"/>
      <c r="BV30" s="382"/>
      <c r="BW30" s="382"/>
      <c r="BX30" s="382"/>
      <c r="BY30" s="382"/>
      <c r="BZ30" s="382"/>
      <c r="CA30" s="382"/>
      <c r="CB30" s="382"/>
      <c r="CC30" s="382"/>
      <c r="CD30" s="382"/>
      <c r="CE30" s="382"/>
    </row>
    <row r="31" spans="1:83" s="360" customFormat="1" ht="15.75" x14ac:dyDescent="0.25">
      <c r="A31" s="161"/>
      <c r="B31" s="288"/>
      <c r="C31" s="244" t="b">
        <f>IF(OR(ISBLANK(C12),ISBLANK(C16),ISBLANK(C22),ISBLANK(C26),ISBLANK(E12)),FALSE,TRUE)</f>
        <v>0</v>
      </c>
      <c r="D31" s="23"/>
      <c r="E31" s="23"/>
      <c r="F31" s="23"/>
      <c r="G31" s="23"/>
      <c r="H31" s="382"/>
      <c r="I31" s="382"/>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2"/>
      <c r="AM31" s="382"/>
      <c r="AN31" s="382"/>
      <c r="AO31" s="382"/>
      <c r="AP31" s="382"/>
      <c r="AQ31" s="382"/>
      <c r="AR31" s="382"/>
      <c r="AS31" s="382"/>
      <c r="AT31" s="382"/>
      <c r="AU31" s="382"/>
      <c r="AV31" s="382"/>
      <c r="AW31" s="382"/>
      <c r="AX31" s="382"/>
      <c r="AY31" s="382"/>
      <c r="AZ31" s="382"/>
      <c r="BA31" s="382"/>
      <c r="BB31" s="382"/>
      <c r="BC31" s="382"/>
      <c r="BD31" s="382"/>
      <c r="BE31" s="382"/>
      <c r="BF31" s="382"/>
      <c r="BG31" s="382"/>
      <c r="BH31" s="382"/>
      <c r="BI31" s="382"/>
      <c r="BJ31" s="382"/>
      <c r="BK31" s="382"/>
      <c r="BL31" s="382"/>
      <c r="BM31" s="382"/>
      <c r="BN31" s="382"/>
      <c r="BO31" s="382"/>
      <c r="BP31" s="382"/>
      <c r="BQ31" s="382"/>
      <c r="BR31" s="382"/>
      <c r="BS31" s="382"/>
      <c r="BT31" s="382"/>
      <c r="BU31" s="382"/>
      <c r="BV31" s="382"/>
      <c r="BW31" s="382"/>
      <c r="BX31" s="382"/>
      <c r="BY31" s="382"/>
      <c r="BZ31" s="382"/>
      <c r="CA31" s="382"/>
      <c r="CB31" s="382"/>
      <c r="CC31" s="382"/>
      <c r="CD31" s="382"/>
      <c r="CE31" s="382"/>
    </row>
    <row r="32" spans="1:83" s="360" customFormat="1" ht="15.75" x14ac:dyDescent="0.25">
      <c r="A32" s="161"/>
      <c r="B32" s="288"/>
      <c r="C32" s="288"/>
      <c r="D32" s="23"/>
      <c r="E32" s="23"/>
      <c r="F32" s="23"/>
      <c r="G32" s="23"/>
      <c r="H32" s="382"/>
      <c r="I32" s="382"/>
      <c r="J32" s="382"/>
      <c r="K32" s="382"/>
      <c r="L32" s="382"/>
      <c r="M32" s="382"/>
      <c r="N32" s="382"/>
      <c r="O32" s="382"/>
      <c r="P32" s="382"/>
      <c r="Q32" s="382"/>
      <c r="R32" s="382"/>
      <c r="S32" s="382"/>
      <c r="T32" s="382"/>
      <c r="U32" s="382"/>
      <c r="V32" s="382"/>
      <c r="W32" s="382"/>
      <c r="X32" s="382"/>
      <c r="Y32" s="382"/>
      <c r="Z32" s="382"/>
      <c r="AA32" s="382"/>
      <c r="AB32" s="382"/>
      <c r="AC32" s="382"/>
      <c r="AD32" s="382"/>
      <c r="AE32" s="382"/>
      <c r="AF32" s="382"/>
      <c r="AG32" s="382"/>
      <c r="AH32" s="382"/>
      <c r="AI32" s="382"/>
      <c r="AJ32" s="382"/>
      <c r="AK32" s="382"/>
      <c r="AL32" s="382"/>
      <c r="AM32" s="382"/>
      <c r="AN32" s="382"/>
      <c r="AO32" s="382"/>
      <c r="AP32" s="382"/>
      <c r="AQ32" s="382"/>
      <c r="AR32" s="382"/>
      <c r="AS32" s="382"/>
      <c r="AT32" s="382"/>
      <c r="AU32" s="382"/>
      <c r="AV32" s="382"/>
      <c r="AW32" s="382"/>
      <c r="AX32" s="382"/>
      <c r="AY32" s="382"/>
      <c r="AZ32" s="382"/>
      <c r="BA32" s="382"/>
      <c r="BB32" s="382"/>
      <c r="BC32" s="382"/>
      <c r="BD32" s="382"/>
      <c r="BE32" s="382"/>
      <c r="BF32" s="382"/>
      <c r="BG32" s="382"/>
      <c r="BH32" s="382"/>
      <c r="BI32" s="382"/>
      <c r="BJ32" s="382"/>
      <c r="BK32" s="382"/>
      <c r="BL32" s="382"/>
      <c r="BM32" s="382"/>
      <c r="BN32" s="382"/>
      <c r="BO32" s="382"/>
      <c r="BP32" s="382"/>
      <c r="BQ32" s="382"/>
      <c r="BR32" s="382"/>
      <c r="BS32" s="382"/>
      <c r="BT32" s="382"/>
      <c r="BU32" s="382"/>
      <c r="BV32" s="382"/>
      <c r="BW32" s="382"/>
      <c r="BX32" s="382"/>
      <c r="BY32" s="382"/>
      <c r="BZ32" s="382"/>
      <c r="CA32" s="382"/>
      <c r="CB32" s="382"/>
      <c r="CC32" s="382"/>
      <c r="CD32" s="382"/>
      <c r="CE32" s="382"/>
    </row>
    <row r="33" spans="1:83" s="360" customFormat="1" ht="15.75" x14ac:dyDescent="0.25">
      <c r="A33" s="382"/>
      <c r="B33" s="383"/>
      <c r="C33" s="383"/>
      <c r="D33" s="382"/>
      <c r="E33" s="382"/>
      <c r="F33" s="382"/>
      <c r="G33" s="382"/>
      <c r="H33" s="382"/>
      <c r="I33" s="382"/>
      <c r="J33" s="382"/>
      <c r="K33" s="382"/>
      <c r="L33" s="382"/>
      <c r="M33" s="382"/>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2"/>
      <c r="AL33" s="382"/>
      <c r="AM33" s="382"/>
      <c r="AN33" s="382"/>
      <c r="AO33" s="382"/>
      <c r="AP33" s="382"/>
      <c r="AQ33" s="382"/>
      <c r="AR33" s="382"/>
      <c r="AS33" s="382"/>
      <c r="AT33" s="382"/>
      <c r="AU33" s="382"/>
      <c r="AV33" s="382"/>
      <c r="AW33" s="382"/>
      <c r="AX33" s="382"/>
      <c r="AY33" s="382"/>
      <c r="AZ33" s="382"/>
      <c r="BA33" s="382"/>
      <c r="BB33" s="382"/>
      <c r="BC33" s="382"/>
      <c r="BD33" s="382"/>
      <c r="BE33" s="382"/>
      <c r="BF33" s="382"/>
      <c r="BG33" s="382"/>
      <c r="BH33" s="382"/>
      <c r="BI33" s="382"/>
      <c r="BJ33" s="382"/>
      <c r="BK33" s="382"/>
      <c r="BL33" s="382"/>
      <c r="BM33" s="382"/>
      <c r="BN33" s="382"/>
      <c r="BO33" s="382"/>
      <c r="BP33" s="382"/>
      <c r="BQ33" s="382"/>
      <c r="BR33" s="382"/>
      <c r="BS33" s="382"/>
      <c r="BT33" s="382"/>
      <c r="BU33" s="382"/>
      <c r="BV33" s="382"/>
      <c r="BW33" s="382"/>
      <c r="BX33" s="382"/>
      <c r="BY33" s="382"/>
      <c r="BZ33" s="382"/>
      <c r="CA33" s="382"/>
      <c r="CB33" s="382"/>
      <c r="CC33" s="382"/>
      <c r="CD33" s="382"/>
      <c r="CE33" s="382"/>
    </row>
    <row r="34" spans="1:83" s="360" customFormat="1" ht="15.75" x14ac:dyDescent="0.25">
      <c r="A34" s="382"/>
      <c r="B34" s="383"/>
      <c r="C34" s="383"/>
      <c r="D34" s="382"/>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2"/>
      <c r="AI34" s="382"/>
      <c r="AJ34" s="382"/>
      <c r="AK34" s="382"/>
      <c r="AL34" s="382"/>
      <c r="AM34" s="382"/>
      <c r="AN34" s="382"/>
      <c r="AO34" s="382"/>
      <c r="AP34" s="382"/>
      <c r="AQ34" s="382"/>
      <c r="AR34" s="382"/>
      <c r="AS34" s="382"/>
      <c r="AT34" s="382"/>
      <c r="AU34" s="382"/>
      <c r="AV34" s="382"/>
      <c r="AW34" s="382"/>
      <c r="AX34" s="382"/>
      <c r="AY34" s="382"/>
      <c r="AZ34" s="382"/>
      <c r="BA34" s="382"/>
      <c r="BB34" s="382"/>
      <c r="BC34" s="382"/>
      <c r="BD34" s="382"/>
      <c r="BE34" s="382"/>
      <c r="BF34" s="382"/>
      <c r="BG34" s="382"/>
      <c r="BH34" s="382"/>
      <c r="BI34" s="382"/>
      <c r="BJ34" s="382"/>
      <c r="BK34" s="382"/>
      <c r="BL34" s="382"/>
      <c r="BM34" s="382"/>
      <c r="BN34" s="382"/>
      <c r="BO34" s="382"/>
      <c r="BP34" s="382"/>
      <c r="BQ34" s="382"/>
      <c r="BR34" s="382"/>
      <c r="BS34" s="382"/>
      <c r="BT34" s="382"/>
      <c r="BU34" s="382"/>
      <c r="BV34" s="382"/>
      <c r="BW34" s="382"/>
      <c r="BX34" s="382"/>
      <c r="BY34" s="382"/>
      <c r="BZ34" s="382"/>
      <c r="CA34" s="382"/>
      <c r="CB34" s="382"/>
      <c r="CC34" s="382"/>
      <c r="CD34" s="382"/>
      <c r="CE34" s="382"/>
    </row>
    <row r="35" spans="1:83" s="360" customFormat="1" x14ac:dyDescent="0.25">
      <c r="A35" s="382"/>
      <c r="B35" s="382"/>
      <c r="C35" s="382"/>
      <c r="D35" s="382"/>
      <c r="E35" s="382"/>
      <c r="F35" s="382"/>
      <c r="G35" s="382"/>
      <c r="H35" s="382"/>
      <c r="I35" s="382"/>
      <c r="J35" s="382"/>
      <c r="K35" s="382"/>
      <c r="L35" s="382"/>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O35" s="382"/>
      <c r="AP35" s="382"/>
      <c r="AQ35" s="382"/>
      <c r="AR35" s="382"/>
      <c r="AS35" s="382"/>
      <c r="AT35" s="382"/>
      <c r="AU35" s="382"/>
      <c r="AV35" s="382"/>
      <c r="AW35" s="382"/>
      <c r="AX35" s="382"/>
      <c r="AY35" s="382"/>
      <c r="AZ35" s="382"/>
      <c r="BA35" s="382"/>
      <c r="BB35" s="382"/>
      <c r="BC35" s="382"/>
      <c r="BD35" s="382"/>
      <c r="BE35" s="382"/>
      <c r="BF35" s="382"/>
      <c r="BG35" s="382"/>
      <c r="BH35" s="382"/>
      <c r="BI35" s="382"/>
      <c r="BJ35" s="382"/>
      <c r="BK35" s="382"/>
      <c r="BL35" s="382"/>
      <c r="BM35" s="382"/>
      <c r="BN35" s="382"/>
      <c r="BO35" s="382"/>
      <c r="BP35" s="382"/>
      <c r="BQ35" s="382"/>
      <c r="BR35" s="382"/>
      <c r="BS35" s="382"/>
      <c r="BT35" s="382"/>
      <c r="BU35" s="382"/>
      <c r="BV35" s="382"/>
      <c r="BW35" s="382"/>
      <c r="BX35" s="382"/>
      <c r="BY35" s="382"/>
      <c r="BZ35" s="382"/>
      <c r="CA35" s="382"/>
      <c r="CB35" s="382"/>
      <c r="CC35" s="382"/>
      <c r="CD35" s="382"/>
      <c r="CE35" s="382"/>
    </row>
  </sheetData>
  <sheetProtection algorithmName="SHA-512" hashValue="u3Nmqu/TwzYdfhx+T8aDsLPlCyMAPwPIKUFvbtfnqkLgbPtquSZqwkuymGt19ZyWCVkt15eXIh7j3+Airi5myA==" saltValue="qc7JzCQgqZaOkMdqrdmXmw==" spinCount="100000" sheet="1" objects="1" scenarios="1"/>
  <mergeCells count="13">
    <mergeCell ref="C21:E21"/>
    <mergeCell ref="C25:E25"/>
    <mergeCell ref="C23:E23"/>
    <mergeCell ref="C27:E27"/>
    <mergeCell ref="C19:E19"/>
    <mergeCell ref="B4:C4"/>
    <mergeCell ref="C10:E10"/>
    <mergeCell ref="C13:E13"/>
    <mergeCell ref="C15:E15"/>
    <mergeCell ref="C17:E17"/>
    <mergeCell ref="B7:D7"/>
    <mergeCell ref="B6:F6"/>
    <mergeCell ref="B8:F8"/>
  </mergeCells>
  <conditionalFormatting sqref="C31">
    <cfRule type="cellIs" dxfId="60" priority="3" operator="equal">
      <formula>TRUE</formula>
    </cfRule>
    <cfRule type="cellIs" dxfId="59" priority="4" operator="equal">
      <formula>FALSE</formula>
    </cfRule>
  </conditionalFormatting>
  <dataValidations count="1">
    <dataValidation type="whole" operator="greaterThanOrEqual" allowBlank="1" showInputMessage="1" showErrorMessage="1" sqref="C12 C16 E12:F12 E16:F16">
      <formula1>0</formula1>
    </dataValidation>
  </dataValidations>
  <pageMargins left="0.7" right="0.7" top="0.75" bottom="0.75" header="0.3" footer="0.3"/>
  <pageSetup scale="8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8"/>
  <sheetViews>
    <sheetView zoomScaleNormal="100" workbookViewId="0"/>
  </sheetViews>
  <sheetFormatPr defaultRowHeight="15.75" x14ac:dyDescent="0.25"/>
  <cols>
    <col min="1" max="1" width="4.140625" style="382" customWidth="1"/>
    <col min="2" max="2" width="6.85546875" style="382" customWidth="1"/>
    <col min="3" max="3" width="65.85546875" style="384" customWidth="1"/>
    <col min="4" max="4" width="14.85546875" style="382" customWidth="1"/>
    <col min="5" max="5" width="14.28515625" style="382" customWidth="1"/>
    <col min="6" max="6" width="8" style="382" customWidth="1"/>
    <col min="7" max="7" width="4.140625" style="382" customWidth="1"/>
    <col min="8" max="19" width="9.140625" style="382" customWidth="1"/>
    <col min="20" max="20" width="4" style="382" customWidth="1"/>
    <col min="21" max="21" width="9.140625" style="382" customWidth="1"/>
    <col min="22" max="16384" width="9.140625" style="382"/>
  </cols>
  <sheetData>
    <row r="1" spans="1:20" s="360" customFormat="1" x14ac:dyDescent="0.25">
      <c r="A1" s="61"/>
      <c r="B1" s="61"/>
      <c r="C1" s="61"/>
      <c r="D1" s="61"/>
      <c r="E1" s="1"/>
      <c r="F1" s="1"/>
      <c r="G1" s="1"/>
      <c r="H1" s="382"/>
      <c r="I1" s="382"/>
      <c r="J1" s="382"/>
      <c r="K1" s="382"/>
      <c r="L1" s="382"/>
      <c r="M1" s="382"/>
      <c r="N1" s="382"/>
      <c r="O1" s="382"/>
      <c r="P1" s="382"/>
      <c r="Q1" s="382"/>
      <c r="R1" s="382"/>
      <c r="S1" s="382"/>
      <c r="T1" s="382"/>
    </row>
    <row r="2" spans="1:20" s="360" customFormat="1" ht="18.75" x14ac:dyDescent="0.25">
      <c r="A2" s="18"/>
      <c r="B2" s="81" t="str">
        <f>Instructions!B2</f>
        <v>Form QST-ASP</v>
      </c>
      <c r="C2" s="61"/>
      <c r="D2" s="61"/>
      <c r="E2" s="1"/>
      <c r="F2" s="1"/>
      <c r="G2" s="1"/>
      <c r="H2" s="382"/>
      <c r="I2" s="382"/>
      <c r="J2" s="382"/>
      <c r="K2" s="382"/>
      <c r="L2" s="382"/>
      <c r="M2" s="382"/>
      <c r="N2" s="382"/>
      <c r="O2" s="382"/>
      <c r="P2" s="382"/>
      <c r="Q2" s="382"/>
      <c r="R2" s="382"/>
      <c r="S2" s="382"/>
      <c r="T2" s="382"/>
    </row>
    <row r="3" spans="1:20" s="360" customFormat="1" ht="18.75" x14ac:dyDescent="0.25">
      <c r="A3" s="18"/>
      <c r="B3" s="61"/>
      <c r="C3" s="61"/>
      <c r="D3" s="61"/>
      <c r="E3" s="1"/>
      <c r="F3" s="1"/>
      <c r="G3" s="1"/>
      <c r="H3" s="382"/>
      <c r="I3" s="382"/>
      <c r="J3" s="382"/>
      <c r="K3" s="382"/>
      <c r="L3" s="382"/>
      <c r="M3" s="382"/>
      <c r="N3" s="382"/>
      <c r="O3" s="382"/>
      <c r="P3" s="382"/>
      <c r="Q3" s="382"/>
      <c r="R3" s="382"/>
      <c r="S3" s="382"/>
      <c r="T3" s="382"/>
    </row>
    <row r="4" spans="1:20" s="360" customFormat="1" ht="18.75" x14ac:dyDescent="0.25">
      <c r="A4" s="1"/>
      <c r="B4" s="412">
        <f>'General Information'!D22</f>
        <v>0</v>
      </c>
      <c r="C4" s="412"/>
      <c r="D4" s="1"/>
      <c r="E4" s="1"/>
      <c r="F4" s="1"/>
      <c r="G4" s="1"/>
      <c r="H4" s="382"/>
      <c r="I4" s="382"/>
      <c r="J4" s="382"/>
      <c r="K4" s="382"/>
      <c r="L4" s="382"/>
      <c r="M4" s="382"/>
      <c r="N4" s="382"/>
      <c r="O4" s="382"/>
      <c r="P4" s="382"/>
      <c r="Q4" s="382"/>
      <c r="R4" s="382"/>
      <c r="S4" s="382"/>
      <c r="T4" s="382"/>
    </row>
    <row r="5" spans="1:20" s="360" customFormat="1" ht="18.75" x14ac:dyDescent="0.25">
      <c r="A5" s="63"/>
      <c r="B5" s="63"/>
      <c r="C5" s="63"/>
      <c r="D5" s="63"/>
      <c r="E5" s="1"/>
      <c r="F5" s="76"/>
      <c r="G5" s="1"/>
      <c r="H5" s="382"/>
      <c r="I5" s="382"/>
      <c r="J5" s="382"/>
      <c r="K5" s="382"/>
      <c r="L5" s="382"/>
      <c r="M5" s="382"/>
      <c r="N5" s="382"/>
      <c r="O5" s="382"/>
      <c r="P5" s="382"/>
      <c r="Q5" s="382"/>
      <c r="R5" s="382"/>
      <c r="S5" s="382"/>
      <c r="T5" s="382"/>
    </row>
    <row r="6" spans="1:20" s="360" customFormat="1" ht="18.75" x14ac:dyDescent="0.25">
      <c r="A6" s="75"/>
      <c r="B6" s="403" t="s">
        <v>450</v>
      </c>
      <c r="C6" s="403"/>
      <c r="D6" s="403"/>
      <c r="E6" s="403"/>
      <c r="F6" s="403"/>
      <c r="G6" s="1"/>
      <c r="H6" s="382"/>
      <c r="I6" s="382"/>
      <c r="J6" s="382"/>
      <c r="K6" s="382"/>
      <c r="L6" s="382"/>
      <c r="M6" s="382"/>
      <c r="N6" s="382"/>
      <c r="O6" s="382"/>
      <c r="P6" s="382"/>
      <c r="Q6" s="382"/>
      <c r="R6" s="382"/>
      <c r="S6" s="382"/>
      <c r="T6" s="382"/>
    </row>
    <row r="7" spans="1:20" s="360" customFormat="1" ht="18.75" x14ac:dyDescent="0.25">
      <c r="A7" s="63"/>
      <c r="B7" s="461"/>
      <c r="C7" s="461"/>
      <c r="D7" s="461"/>
      <c r="E7" s="461"/>
      <c r="F7" s="461"/>
      <c r="G7" s="1"/>
      <c r="H7" s="382"/>
      <c r="I7" s="382"/>
      <c r="J7" s="382"/>
      <c r="K7" s="382"/>
      <c r="L7" s="382"/>
      <c r="M7" s="382"/>
      <c r="N7" s="382"/>
      <c r="O7" s="382"/>
      <c r="P7" s="382"/>
      <c r="Q7" s="382"/>
      <c r="R7" s="382"/>
      <c r="S7" s="382"/>
      <c r="T7" s="382"/>
    </row>
    <row r="8" spans="1:20" s="360" customFormat="1" ht="52.5" customHeight="1" x14ac:dyDescent="0.25">
      <c r="A8" s="63"/>
      <c r="B8" s="461" t="s">
        <v>344</v>
      </c>
      <c r="C8" s="461"/>
      <c r="D8" s="461"/>
      <c r="E8" s="461"/>
      <c r="F8" s="461"/>
      <c r="G8" s="1"/>
      <c r="H8" s="382"/>
      <c r="I8" s="382"/>
      <c r="J8" s="382"/>
      <c r="K8" s="382"/>
      <c r="L8" s="382"/>
      <c r="M8" s="382"/>
      <c r="N8" s="382"/>
      <c r="O8" s="382"/>
      <c r="P8" s="382"/>
      <c r="Q8" s="382"/>
      <c r="R8" s="382"/>
      <c r="S8" s="382"/>
      <c r="T8" s="382"/>
    </row>
    <row r="9" spans="1:20" s="360" customFormat="1" ht="18.75" customHeight="1" x14ac:dyDescent="0.25">
      <c r="A9" s="63"/>
      <c r="B9" s="63"/>
      <c r="C9" s="63"/>
      <c r="D9" s="235" t="s">
        <v>458</v>
      </c>
      <c r="E9" s="236" t="s">
        <v>459</v>
      </c>
      <c r="F9" s="17"/>
      <c r="G9" s="1"/>
      <c r="H9" s="382"/>
      <c r="I9" s="382"/>
      <c r="J9" s="382"/>
      <c r="K9" s="382"/>
      <c r="L9" s="382"/>
      <c r="M9" s="382"/>
      <c r="N9" s="382"/>
      <c r="O9" s="382"/>
      <c r="P9" s="382"/>
      <c r="Q9" s="382"/>
      <c r="R9" s="382"/>
      <c r="S9" s="382"/>
      <c r="T9" s="382"/>
    </row>
    <row r="10" spans="1:20" s="360" customFormat="1" ht="15" customHeight="1" x14ac:dyDescent="0.25">
      <c r="A10" s="1"/>
      <c r="B10" s="443">
        <v>1</v>
      </c>
      <c r="C10" s="445" t="s">
        <v>318</v>
      </c>
      <c r="D10" s="149"/>
      <c r="E10" s="149"/>
      <c r="F10" s="150"/>
      <c r="G10" s="1"/>
      <c r="H10" s="382"/>
      <c r="I10" s="382"/>
      <c r="J10" s="382"/>
      <c r="K10" s="382"/>
      <c r="L10" s="382"/>
      <c r="M10" s="382"/>
      <c r="N10" s="382"/>
      <c r="O10" s="382"/>
      <c r="P10" s="382"/>
      <c r="Q10" s="382"/>
      <c r="R10" s="382"/>
      <c r="S10" s="382"/>
      <c r="T10" s="382"/>
    </row>
    <row r="11" spans="1:20" s="360" customFormat="1" x14ac:dyDescent="0.25">
      <c r="A11" s="1"/>
      <c r="B11" s="457"/>
      <c r="C11" s="446"/>
      <c r="D11" s="137">
        <f>'General Information'!D17</f>
        <v>0</v>
      </c>
      <c r="E11" s="230">
        <v>43466</v>
      </c>
      <c r="F11" s="151"/>
      <c r="G11" s="1"/>
      <c r="H11" s="382"/>
      <c r="I11" s="357" t="s">
        <v>317</v>
      </c>
      <c r="J11" s="382"/>
      <c r="K11" s="382"/>
      <c r="L11" s="382"/>
      <c r="M11" s="382"/>
      <c r="N11" s="382"/>
      <c r="O11" s="382"/>
      <c r="P11" s="382"/>
      <c r="Q11" s="382"/>
      <c r="R11" s="382"/>
      <c r="S11" s="382"/>
      <c r="T11" s="382"/>
    </row>
    <row r="12" spans="1:20" s="360" customFormat="1" ht="7.5" customHeight="1" x14ac:dyDescent="0.25">
      <c r="A12" s="1"/>
      <c r="B12" s="152"/>
      <c r="C12" s="138"/>
      <c r="D12" s="138" t="s">
        <v>407</v>
      </c>
      <c r="E12" s="138" t="s">
        <v>407</v>
      </c>
      <c r="F12" s="151"/>
      <c r="G12" s="1"/>
      <c r="H12" s="382"/>
      <c r="I12" s="382"/>
      <c r="J12" s="382"/>
      <c r="K12" s="382"/>
      <c r="L12" s="382"/>
      <c r="M12" s="382"/>
      <c r="N12" s="382"/>
      <c r="O12" s="382"/>
      <c r="P12" s="382"/>
      <c r="Q12" s="382"/>
      <c r="R12" s="382"/>
      <c r="S12" s="382"/>
      <c r="T12" s="382"/>
    </row>
    <row r="13" spans="1:20" s="360" customFormat="1" x14ac:dyDescent="0.25">
      <c r="A13" s="1"/>
      <c r="B13" s="153"/>
      <c r="C13" s="140"/>
      <c r="D13" s="137">
        <f>'General Information'!D18</f>
        <v>0</v>
      </c>
      <c r="E13" s="137">
        <f>'General Information'!D18</f>
        <v>0</v>
      </c>
      <c r="F13" s="151"/>
      <c r="G13" s="1"/>
      <c r="H13" s="382"/>
      <c r="I13" s="382"/>
      <c r="J13" s="382"/>
      <c r="K13" s="382"/>
      <c r="L13" s="382"/>
      <c r="M13" s="382"/>
      <c r="N13" s="382"/>
      <c r="O13" s="382"/>
      <c r="P13" s="382"/>
      <c r="Q13" s="382"/>
      <c r="R13" s="382"/>
      <c r="S13" s="382"/>
      <c r="T13" s="382"/>
    </row>
    <row r="14" spans="1:20" s="360" customFormat="1" x14ac:dyDescent="0.25">
      <c r="A14" s="1"/>
      <c r="B14" s="153"/>
      <c r="C14" s="336" t="s">
        <v>319</v>
      </c>
      <c r="D14" s="175"/>
      <c r="E14" s="175"/>
      <c r="F14" s="154"/>
      <c r="G14" s="1"/>
      <c r="H14" s="382"/>
      <c r="I14" s="382"/>
      <c r="J14" s="382"/>
      <c r="K14" s="382"/>
      <c r="L14" s="382"/>
      <c r="M14" s="382"/>
      <c r="N14" s="382"/>
      <c r="O14" s="382"/>
      <c r="P14" s="382"/>
      <c r="Q14" s="382"/>
      <c r="R14" s="382"/>
      <c r="S14" s="382"/>
      <c r="T14" s="382"/>
    </row>
    <row r="15" spans="1:20" s="360" customFormat="1" ht="25.5" x14ac:dyDescent="0.25">
      <c r="A15" s="1"/>
      <c r="B15" s="153"/>
      <c r="C15" s="141" t="s">
        <v>320</v>
      </c>
      <c r="D15" s="176"/>
      <c r="E15" s="176"/>
      <c r="F15" s="154"/>
      <c r="G15" s="1"/>
      <c r="H15" s="382"/>
      <c r="I15" s="382"/>
      <c r="J15" s="382"/>
      <c r="K15" s="382"/>
      <c r="L15" s="382"/>
      <c r="M15" s="382"/>
      <c r="N15" s="382"/>
      <c r="O15" s="382"/>
      <c r="P15" s="382"/>
      <c r="Q15" s="382"/>
      <c r="R15" s="382"/>
      <c r="S15" s="382"/>
      <c r="T15" s="382"/>
    </row>
    <row r="16" spans="1:20" s="360" customFormat="1" x14ac:dyDescent="0.25">
      <c r="A16" s="1"/>
      <c r="B16" s="153"/>
      <c r="C16" s="336" t="s">
        <v>321</v>
      </c>
      <c r="D16" s="175"/>
      <c r="E16" s="175"/>
      <c r="F16" s="154"/>
      <c r="G16" s="1"/>
      <c r="H16" s="382"/>
      <c r="I16" s="382"/>
      <c r="J16" s="382"/>
      <c r="K16" s="382"/>
      <c r="L16" s="382"/>
      <c r="M16" s="382"/>
      <c r="N16" s="382"/>
      <c r="O16" s="382"/>
      <c r="P16" s="382"/>
      <c r="Q16" s="382"/>
      <c r="R16" s="382"/>
      <c r="S16" s="382"/>
      <c r="T16" s="382"/>
    </row>
    <row r="17" spans="1:20" s="360" customFormat="1" ht="11.25" customHeight="1" x14ac:dyDescent="0.25">
      <c r="A17" s="1"/>
      <c r="B17" s="153"/>
      <c r="C17" s="142"/>
      <c r="D17" s="177"/>
      <c r="E17" s="177"/>
      <c r="F17" s="151"/>
      <c r="G17" s="1"/>
      <c r="H17" s="382"/>
      <c r="I17" s="382"/>
      <c r="J17" s="382"/>
      <c r="K17" s="382"/>
      <c r="L17" s="382"/>
      <c r="M17" s="382"/>
      <c r="N17" s="382"/>
      <c r="O17" s="382"/>
      <c r="P17" s="382"/>
      <c r="Q17" s="382"/>
      <c r="R17" s="382"/>
      <c r="S17" s="382"/>
      <c r="T17" s="382"/>
    </row>
    <row r="18" spans="1:20" s="360" customFormat="1" x14ac:dyDescent="0.25">
      <c r="A18" s="1"/>
      <c r="B18" s="153"/>
      <c r="C18" s="336" t="s">
        <v>322</v>
      </c>
      <c r="D18" s="178">
        <f>D14-D16</f>
        <v>0</v>
      </c>
      <c r="E18" s="178">
        <f>E14-E16</f>
        <v>0</v>
      </c>
      <c r="F18" s="151"/>
      <c r="G18" s="64"/>
      <c r="H18" s="382"/>
      <c r="I18" s="382"/>
      <c r="J18" s="382"/>
      <c r="K18" s="382"/>
      <c r="L18" s="382"/>
      <c r="M18" s="382"/>
      <c r="N18" s="382"/>
      <c r="O18" s="382"/>
      <c r="P18" s="382"/>
      <c r="Q18" s="382"/>
      <c r="R18" s="382"/>
      <c r="S18" s="382"/>
      <c r="T18" s="382"/>
    </row>
    <row r="19" spans="1:20" s="360" customFormat="1" x14ac:dyDescent="0.25">
      <c r="A19" s="1"/>
      <c r="B19" s="153"/>
      <c r="C19" s="336" t="s">
        <v>323</v>
      </c>
      <c r="D19" s="175"/>
      <c r="E19" s="175"/>
      <c r="F19" s="151"/>
      <c r="G19" s="64"/>
      <c r="H19" s="382"/>
      <c r="I19" s="382"/>
      <c r="J19" s="382"/>
      <c r="K19" s="382"/>
      <c r="L19" s="382"/>
      <c r="M19" s="382"/>
      <c r="N19" s="382"/>
      <c r="O19" s="382"/>
      <c r="P19" s="382"/>
      <c r="Q19" s="382"/>
      <c r="R19" s="382"/>
      <c r="S19" s="382"/>
      <c r="T19" s="382"/>
    </row>
    <row r="20" spans="1:20" s="360" customFormat="1" ht="41.25" customHeight="1" x14ac:dyDescent="0.25">
      <c r="A20" s="1"/>
      <c r="B20" s="153"/>
      <c r="C20" s="143" t="s">
        <v>324</v>
      </c>
      <c r="D20" s="177" t="s">
        <v>325</v>
      </c>
      <c r="E20" s="177" t="s">
        <v>325</v>
      </c>
      <c r="F20" s="151"/>
      <c r="G20" s="64"/>
      <c r="H20" s="382"/>
      <c r="I20" s="382"/>
      <c r="J20" s="382"/>
      <c r="K20" s="382"/>
      <c r="L20" s="382"/>
      <c r="M20" s="382"/>
      <c r="N20" s="382"/>
      <c r="O20" s="382"/>
      <c r="P20" s="382"/>
      <c r="Q20" s="382"/>
      <c r="R20" s="382"/>
      <c r="S20" s="382"/>
      <c r="T20" s="382"/>
    </row>
    <row r="21" spans="1:20" s="360" customFormat="1" x14ac:dyDescent="0.25">
      <c r="A21" s="1"/>
      <c r="B21" s="153"/>
      <c r="C21" s="336" t="s">
        <v>326</v>
      </c>
      <c r="D21" s="175"/>
      <c r="E21" s="175"/>
      <c r="F21" s="151"/>
      <c r="G21" s="65"/>
      <c r="H21" s="382"/>
      <c r="I21" s="382"/>
      <c r="J21" s="382"/>
      <c r="K21" s="382"/>
      <c r="L21" s="382"/>
      <c r="M21" s="382"/>
      <c r="N21" s="382"/>
      <c r="O21" s="382"/>
      <c r="P21" s="382"/>
      <c r="Q21" s="382"/>
      <c r="R21" s="382"/>
      <c r="S21" s="382"/>
      <c r="T21" s="382"/>
    </row>
    <row r="22" spans="1:20" s="360" customFormat="1" ht="25.5" x14ac:dyDescent="0.25">
      <c r="A22" s="1"/>
      <c r="B22" s="153"/>
      <c r="C22" s="142" t="s">
        <v>327</v>
      </c>
      <c r="D22" s="177"/>
      <c r="E22" s="177"/>
      <c r="F22" s="151"/>
      <c r="G22" s="1"/>
      <c r="H22" s="382"/>
      <c r="I22" s="382"/>
      <c r="J22" s="382"/>
      <c r="K22" s="382"/>
      <c r="L22" s="382"/>
      <c r="M22" s="382"/>
      <c r="N22" s="382"/>
      <c r="O22" s="382"/>
      <c r="P22" s="382"/>
      <c r="Q22" s="382"/>
      <c r="R22" s="382"/>
      <c r="S22" s="382"/>
      <c r="T22" s="382"/>
    </row>
    <row r="23" spans="1:20" s="360" customFormat="1" x14ac:dyDescent="0.25">
      <c r="A23" s="1"/>
      <c r="B23" s="153"/>
      <c r="C23" s="336" t="s">
        <v>23</v>
      </c>
      <c r="D23" s="178">
        <f>D18+D19-D21</f>
        <v>0</v>
      </c>
      <c r="E23" s="178">
        <f>E18+E19-E21</f>
        <v>0</v>
      </c>
      <c r="F23" s="151"/>
      <c r="G23" s="1"/>
      <c r="H23" s="382"/>
      <c r="I23" s="382"/>
      <c r="J23" s="382"/>
      <c r="K23" s="382"/>
      <c r="L23" s="382"/>
      <c r="M23" s="382"/>
      <c r="N23" s="382"/>
      <c r="O23" s="382"/>
      <c r="P23" s="382"/>
      <c r="Q23" s="382"/>
      <c r="R23" s="382"/>
      <c r="S23" s="382"/>
      <c r="T23" s="382"/>
    </row>
    <row r="24" spans="1:20" s="360" customFormat="1" ht="15" x14ac:dyDescent="0.25">
      <c r="A24" s="1"/>
      <c r="B24" s="153"/>
      <c r="C24" s="144" t="s">
        <v>24</v>
      </c>
      <c r="D24" s="177"/>
      <c r="E24" s="177"/>
      <c r="F24" s="151"/>
      <c r="G24" s="1"/>
      <c r="H24" s="382"/>
      <c r="I24" s="382"/>
      <c r="J24" s="382"/>
      <c r="K24" s="382"/>
      <c r="L24" s="382"/>
      <c r="M24" s="382"/>
      <c r="N24" s="382"/>
      <c r="O24" s="382"/>
      <c r="P24" s="382"/>
      <c r="Q24" s="382"/>
      <c r="R24" s="382"/>
      <c r="S24" s="382"/>
      <c r="T24" s="382"/>
    </row>
    <row r="25" spans="1:20" s="360" customFormat="1" x14ac:dyDescent="0.25">
      <c r="A25" s="1"/>
      <c r="B25" s="153"/>
      <c r="C25" s="336" t="s">
        <v>328</v>
      </c>
      <c r="D25" s="175"/>
      <c r="E25" s="175"/>
      <c r="F25" s="151"/>
      <c r="G25" s="1"/>
      <c r="H25" s="382"/>
      <c r="I25" s="382"/>
      <c r="J25" s="382"/>
      <c r="K25" s="382"/>
      <c r="L25" s="382"/>
      <c r="M25" s="382"/>
      <c r="N25" s="382"/>
      <c r="O25" s="382"/>
      <c r="P25" s="382"/>
      <c r="Q25" s="382"/>
      <c r="R25" s="382"/>
      <c r="S25" s="382"/>
      <c r="T25" s="382"/>
    </row>
    <row r="26" spans="1:20" s="360" customFormat="1" ht="16.5" customHeight="1" x14ac:dyDescent="0.25">
      <c r="A26" s="1"/>
      <c r="B26" s="153"/>
      <c r="C26" s="143" t="s">
        <v>329</v>
      </c>
      <c r="D26" s="177"/>
      <c r="E26" s="177"/>
      <c r="F26" s="151"/>
      <c r="G26" s="1"/>
      <c r="H26" s="382"/>
      <c r="I26" s="382"/>
      <c r="J26" s="382"/>
      <c r="K26" s="382"/>
      <c r="L26" s="382"/>
      <c r="M26" s="382"/>
      <c r="N26" s="382"/>
      <c r="O26" s="382"/>
      <c r="P26" s="382"/>
      <c r="Q26" s="382"/>
      <c r="R26" s="382"/>
      <c r="S26" s="382"/>
      <c r="T26" s="382"/>
    </row>
    <row r="27" spans="1:20" s="360" customFormat="1" x14ac:dyDescent="0.25">
      <c r="A27" s="1"/>
      <c r="B27" s="153"/>
      <c r="C27" s="336" t="s">
        <v>330</v>
      </c>
      <c r="D27" s="175"/>
      <c r="E27" s="175"/>
      <c r="F27" s="151"/>
      <c r="G27" s="1"/>
      <c r="H27" s="382"/>
      <c r="I27" s="382"/>
      <c r="J27" s="382"/>
      <c r="K27" s="382"/>
      <c r="L27" s="382"/>
      <c r="M27" s="382"/>
      <c r="N27" s="382"/>
      <c r="O27" s="382"/>
      <c r="P27" s="382"/>
      <c r="Q27" s="382"/>
      <c r="R27" s="382"/>
      <c r="S27" s="382"/>
      <c r="T27" s="382"/>
    </row>
    <row r="28" spans="1:20" s="360" customFormat="1" ht="15" x14ac:dyDescent="0.25">
      <c r="A28" s="1"/>
      <c r="B28" s="153"/>
      <c r="C28" s="143" t="s">
        <v>331</v>
      </c>
      <c r="D28" s="177"/>
      <c r="E28" s="177"/>
      <c r="F28" s="151"/>
      <c r="G28" s="1"/>
      <c r="H28" s="382"/>
      <c r="I28" s="382"/>
      <c r="J28" s="382"/>
      <c r="K28" s="382"/>
      <c r="L28" s="382"/>
      <c r="M28" s="382"/>
      <c r="N28" s="382"/>
      <c r="O28" s="382"/>
      <c r="P28" s="382"/>
      <c r="Q28" s="382"/>
      <c r="R28" s="382"/>
      <c r="S28" s="382"/>
      <c r="T28" s="382"/>
    </row>
    <row r="29" spans="1:20" s="360" customFormat="1" ht="28.5" x14ac:dyDescent="0.25">
      <c r="A29" s="1"/>
      <c r="B29" s="153"/>
      <c r="C29" s="336" t="s">
        <v>332</v>
      </c>
      <c r="D29" s="175"/>
      <c r="E29" s="175"/>
      <c r="F29" s="151"/>
      <c r="G29" s="1"/>
      <c r="H29" s="382"/>
      <c r="I29" s="382"/>
      <c r="J29" s="382"/>
      <c r="K29" s="382"/>
      <c r="L29" s="382"/>
      <c r="M29" s="382"/>
      <c r="N29" s="382"/>
      <c r="O29" s="382"/>
      <c r="P29" s="382"/>
      <c r="Q29" s="382"/>
      <c r="R29" s="382"/>
      <c r="S29" s="382"/>
      <c r="T29" s="382"/>
    </row>
    <row r="30" spans="1:20" s="360" customFormat="1" x14ac:dyDescent="0.25">
      <c r="A30" s="1"/>
      <c r="B30" s="153"/>
      <c r="C30" s="336" t="s">
        <v>333</v>
      </c>
      <c r="D30" s="178">
        <f>D23+D25-D27+D29</f>
        <v>0</v>
      </c>
      <c r="E30" s="178">
        <f>E23+E25-E27+E29</f>
        <v>0</v>
      </c>
      <c r="F30" s="151"/>
      <c r="G30" s="1"/>
      <c r="H30" s="382"/>
      <c r="I30" s="382"/>
      <c r="J30" s="382"/>
      <c r="K30" s="382"/>
      <c r="L30" s="382"/>
      <c r="M30" s="382"/>
      <c r="N30" s="382"/>
      <c r="O30" s="382"/>
      <c r="P30" s="382"/>
      <c r="Q30" s="382"/>
      <c r="R30" s="382"/>
      <c r="S30" s="382"/>
      <c r="T30" s="382"/>
    </row>
    <row r="31" spans="1:20" s="360" customFormat="1" x14ac:dyDescent="0.25">
      <c r="A31" s="1"/>
      <c r="B31" s="155"/>
      <c r="C31" s="156"/>
      <c r="D31" s="157"/>
      <c r="E31" s="157"/>
      <c r="F31" s="158"/>
      <c r="G31" s="1"/>
      <c r="H31" s="382"/>
      <c r="I31" s="382"/>
      <c r="J31" s="382"/>
      <c r="K31" s="382"/>
      <c r="L31" s="382"/>
      <c r="M31" s="382"/>
      <c r="N31" s="382"/>
      <c r="O31" s="382"/>
      <c r="P31" s="382"/>
      <c r="Q31" s="382"/>
      <c r="R31" s="382"/>
      <c r="S31" s="382"/>
      <c r="T31" s="382"/>
    </row>
    <row r="32" spans="1:20" s="360" customFormat="1" x14ac:dyDescent="0.25">
      <c r="A32" s="1"/>
      <c r="B32" s="1"/>
      <c r="C32" s="62"/>
      <c r="D32" s="1"/>
      <c r="E32" s="1"/>
      <c r="F32" s="1"/>
      <c r="G32" s="1"/>
      <c r="H32" s="382"/>
      <c r="I32" s="382"/>
      <c r="J32" s="382"/>
      <c r="K32" s="382"/>
      <c r="L32" s="382"/>
      <c r="M32" s="382"/>
      <c r="N32" s="382"/>
      <c r="O32" s="382"/>
      <c r="P32" s="382"/>
      <c r="Q32" s="382"/>
      <c r="R32" s="382"/>
      <c r="S32" s="382"/>
      <c r="T32" s="382"/>
    </row>
    <row r="33" spans="1:20" s="360" customFormat="1" ht="15" x14ac:dyDescent="0.25">
      <c r="A33" s="148"/>
      <c r="B33" s="443">
        <v>2</v>
      </c>
      <c r="C33" s="445" t="s">
        <v>25</v>
      </c>
      <c r="D33" s="445"/>
      <c r="E33" s="459"/>
      <c r="F33" s="150"/>
      <c r="G33" s="1"/>
      <c r="H33" s="382"/>
      <c r="I33" s="382"/>
      <c r="J33" s="382"/>
      <c r="K33" s="382"/>
      <c r="L33" s="382"/>
      <c r="M33" s="382"/>
      <c r="N33" s="382"/>
      <c r="O33" s="382"/>
      <c r="P33" s="382"/>
      <c r="Q33" s="382"/>
      <c r="R33" s="382"/>
      <c r="S33" s="382"/>
      <c r="T33" s="382"/>
    </row>
    <row r="34" spans="1:20" s="360" customFormat="1" ht="15" x14ac:dyDescent="0.25">
      <c r="A34" s="139"/>
      <c r="B34" s="457"/>
      <c r="C34" s="458"/>
      <c r="D34" s="458"/>
      <c r="E34" s="460"/>
      <c r="F34" s="151"/>
      <c r="G34" s="1"/>
      <c r="H34" s="382"/>
      <c r="I34" s="382"/>
      <c r="J34" s="382"/>
      <c r="K34" s="382"/>
      <c r="L34" s="382"/>
      <c r="M34" s="382"/>
      <c r="N34" s="382"/>
      <c r="O34" s="382"/>
      <c r="P34" s="382"/>
      <c r="Q34" s="382"/>
      <c r="R34" s="382"/>
      <c r="S34" s="382"/>
      <c r="T34" s="382"/>
    </row>
    <row r="35" spans="1:20" s="360" customFormat="1" x14ac:dyDescent="0.25">
      <c r="A35" s="139"/>
      <c r="B35" s="152"/>
      <c r="C35" s="142"/>
      <c r="D35" s="235" t="s">
        <v>458</v>
      </c>
      <c r="E35" s="146"/>
      <c r="F35" s="151"/>
      <c r="G35" s="1"/>
      <c r="H35" s="382"/>
      <c r="I35" s="382"/>
      <c r="J35" s="382"/>
      <c r="K35" s="382"/>
      <c r="L35" s="382"/>
      <c r="M35" s="382"/>
      <c r="N35" s="382"/>
      <c r="O35" s="382"/>
      <c r="P35" s="382"/>
      <c r="Q35" s="382"/>
      <c r="R35" s="382"/>
      <c r="S35" s="382"/>
      <c r="T35" s="382"/>
    </row>
    <row r="36" spans="1:20" s="360" customFormat="1" x14ac:dyDescent="0.25">
      <c r="A36" s="139"/>
      <c r="B36" s="153"/>
      <c r="C36" s="140"/>
      <c r="D36" s="147">
        <f>'General Information'!D17</f>
        <v>0</v>
      </c>
      <c r="E36" s="146"/>
      <c r="F36" s="151"/>
      <c r="G36" s="1"/>
      <c r="H36" s="382"/>
      <c r="I36" s="382"/>
      <c r="J36" s="382"/>
      <c r="K36" s="382"/>
      <c r="L36" s="382"/>
      <c r="M36" s="382"/>
      <c r="N36" s="382"/>
      <c r="O36" s="382"/>
      <c r="P36" s="382"/>
      <c r="Q36" s="382"/>
      <c r="R36" s="382"/>
      <c r="S36" s="382"/>
      <c r="T36" s="382"/>
    </row>
    <row r="37" spans="1:20" s="360" customFormat="1" x14ac:dyDescent="0.25">
      <c r="A37" s="139"/>
      <c r="B37" s="153"/>
      <c r="C37" s="336" t="s">
        <v>334</v>
      </c>
      <c r="D37" s="175"/>
      <c r="E37" s="146"/>
      <c r="F37" s="151"/>
      <c r="G37" s="1"/>
      <c r="H37" s="382"/>
      <c r="I37" s="382"/>
      <c r="J37" s="382"/>
      <c r="K37" s="382"/>
      <c r="L37" s="382"/>
      <c r="M37" s="382"/>
      <c r="N37" s="382"/>
      <c r="O37" s="382"/>
      <c r="P37" s="382"/>
      <c r="Q37" s="382"/>
      <c r="R37" s="382"/>
      <c r="S37" s="382"/>
      <c r="T37" s="382"/>
    </row>
    <row r="38" spans="1:20" s="360" customFormat="1" x14ac:dyDescent="0.25">
      <c r="A38" s="139"/>
      <c r="B38" s="153"/>
      <c r="C38" s="336" t="s">
        <v>335</v>
      </c>
      <c r="D38" s="175"/>
      <c r="E38" s="146"/>
      <c r="F38" s="151"/>
      <c r="G38" s="1"/>
      <c r="H38" s="382"/>
      <c r="I38" s="382"/>
      <c r="J38" s="382"/>
      <c r="K38" s="382"/>
      <c r="L38" s="382"/>
      <c r="M38" s="382"/>
      <c r="N38" s="382"/>
      <c r="O38" s="382"/>
      <c r="P38" s="382"/>
      <c r="Q38" s="382"/>
      <c r="R38" s="382"/>
      <c r="S38" s="382"/>
      <c r="T38" s="382"/>
    </row>
    <row r="39" spans="1:20" s="360" customFormat="1" x14ac:dyDescent="0.25">
      <c r="A39" s="139"/>
      <c r="B39" s="153"/>
      <c r="C39" s="336"/>
      <c r="D39" s="179"/>
      <c r="E39" s="146"/>
      <c r="F39" s="151"/>
      <c r="G39" s="1"/>
      <c r="H39" s="382"/>
      <c r="I39" s="382"/>
      <c r="J39" s="382"/>
      <c r="K39" s="382"/>
      <c r="L39" s="382"/>
      <c r="M39" s="382"/>
      <c r="N39" s="382"/>
      <c r="O39" s="382"/>
      <c r="P39" s="382"/>
      <c r="Q39" s="382"/>
      <c r="R39" s="382"/>
      <c r="S39" s="382"/>
      <c r="T39" s="382"/>
    </row>
    <row r="40" spans="1:20" s="360" customFormat="1" x14ac:dyDescent="0.25">
      <c r="A40" s="139"/>
      <c r="B40" s="153"/>
      <c r="C40" s="336" t="s">
        <v>26</v>
      </c>
      <c r="D40" s="178">
        <f>D37+D38</f>
        <v>0</v>
      </c>
      <c r="E40" s="146"/>
      <c r="F40" s="151"/>
      <c r="G40" s="1"/>
      <c r="H40" s="382"/>
      <c r="I40" s="382"/>
      <c r="J40" s="382"/>
      <c r="K40" s="382"/>
      <c r="L40" s="382"/>
      <c r="M40" s="382"/>
      <c r="N40" s="382"/>
      <c r="O40" s="382"/>
      <c r="P40" s="382"/>
      <c r="Q40" s="382"/>
      <c r="R40" s="382"/>
      <c r="S40" s="382"/>
      <c r="T40" s="382"/>
    </row>
    <row r="41" spans="1:20" s="360" customFormat="1" x14ac:dyDescent="0.25">
      <c r="A41" s="139"/>
      <c r="B41" s="153"/>
      <c r="C41" s="140"/>
      <c r="D41" s="180"/>
      <c r="E41" s="146"/>
      <c r="F41" s="151"/>
      <c r="G41" s="1"/>
      <c r="H41" s="382"/>
      <c r="I41" s="382"/>
      <c r="J41" s="382"/>
      <c r="K41" s="382"/>
      <c r="L41" s="382"/>
      <c r="M41" s="382"/>
      <c r="N41" s="382"/>
      <c r="O41" s="382"/>
      <c r="P41" s="382"/>
      <c r="Q41" s="382"/>
      <c r="R41" s="382"/>
      <c r="S41" s="382"/>
      <c r="T41" s="382"/>
    </row>
    <row r="42" spans="1:20" s="360" customFormat="1" x14ac:dyDescent="0.25">
      <c r="A42" s="139"/>
      <c r="B42" s="153"/>
      <c r="C42" s="336" t="s">
        <v>336</v>
      </c>
      <c r="D42" s="175"/>
      <c r="E42" s="146"/>
      <c r="F42" s="151"/>
      <c r="G42" s="1"/>
      <c r="H42" s="382"/>
      <c r="I42" s="382"/>
      <c r="J42" s="382"/>
      <c r="K42" s="382"/>
      <c r="L42" s="382"/>
      <c r="M42" s="382"/>
      <c r="N42" s="382"/>
      <c r="O42" s="382"/>
      <c r="P42" s="382"/>
      <c r="Q42" s="382"/>
      <c r="R42" s="382"/>
      <c r="S42" s="382"/>
      <c r="T42" s="382"/>
    </row>
    <row r="43" spans="1:20" s="360" customFormat="1" x14ac:dyDescent="0.25">
      <c r="A43" s="139"/>
      <c r="B43" s="153"/>
      <c r="C43" s="336" t="s">
        <v>337</v>
      </c>
      <c r="D43" s="175"/>
      <c r="E43" s="146"/>
      <c r="F43" s="151"/>
      <c r="G43" s="1"/>
      <c r="H43" s="382"/>
      <c r="I43" s="382"/>
      <c r="J43" s="382"/>
      <c r="K43" s="382"/>
      <c r="L43" s="382"/>
      <c r="M43" s="382"/>
      <c r="N43" s="382"/>
      <c r="O43" s="382"/>
      <c r="P43" s="382"/>
      <c r="Q43" s="382"/>
      <c r="R43" s="382"/>
      <c r="S43" s="382"/>
      <c r="T43" s="382"/>
    </row>
    <row r="44" spans="1:20" s="360" customFormat="1" x14ac:dyDescent="0.25">
      <c r="A44" s="139"/>
      <c r="B44" s="153"/>
      <c r="C44" s="336" t="s">
        <v>27</v>
      </c>
      <c r="D44" s="178">
        <f>D42+D43</f>
        <v>0</v>
      </c>
      <c r="E44" s="146"/>
      <c r="F44" s="151"/>
      <c r="G44" s="1"/>
      <c r="H44" s="382"/>
      <c r="I44" s="382"/>
      <c r="J44" s="382"/>
      <c r="K44" s="382"/>
      <c r="L44" s="382"/>
      <c r="M44" s="382"/>
      <c r="N44" s="382"/>
      <c r="O44" s="382"/>
      <c r="P44" s="382"/>
      <c r="Q44" s="382"/>
      <c r="R44" s="382"/>
      <c r="S44" s="382"/>
      <c r="T44" s="382"/>
    </row>
    <row r="45" spans="1:20" s="360" customFormat="1" x14ac:dyDescent="0.25">
      <c r="A45" s="139"/>
      <c r="B45" s="153"/>
      <c r="C45" s="336"/>
      <c r="D45" s="179"/>
      <c r="E45" s="146"/>
      <c r="F45" s="151"/>
      <c r="G45" s="1"/>
      <c r="H45" s="382"/>
      <c r="I45" s="382"/>
      <c r="J45" s="382"/>
      <c r="K45" s="382"/>
      <c r="L45" s="382"/>
      <c r="M45" s="382"/>
      <c r="N45" s="382"/>
      <c r="O45" s="382"/>
      <c r="P45" s="382"/>
      <c r="Q45" s="382"/>
      <c r="R45" s="382"/>
      <c r="S45" s="382"/>
      <c r="T45" s="382"/>
    </row>
    <row r="46" spans="1:20" s="360" customFormat="1" x14ac:dyDescent="0.25">
      <c r="A46" s="139"/>
      <c r="B46" s="153"/>
      <c r="C46" s="336" t="s">
        <v>338</v>
      </c>
      <c r="D46" s="175"/>
      <c r="E46" s="146"/>
      <c r="F46" s="151"/>
      <c r="G46" s="1"/>
      <c r="H46" s="382"/>
      <c r="I46" s="382"/>
      <c r="J46" s="382"/>
      <c r="K46" s="382"/>
      <c r="L46" s="382"/>
      <c r="M46" s="382"/>
      <c r="N46" s="382"/>
      <c r="O46" s="382"/>
      <c r="P46" s="382"/>
      <c r="Q46" s="382"/>
      <c r="R46" s="382"/>
      <c r="S46" s="382"/>
      <c r="T46" s="382"/>
    </row>
    <row r="47" spans="1:20" s="360" customFormat="1" x14ac:dyDescent="0.25">
      <c r="A47" s="139"/>
      <c r="B47" s="153"/>
      <c r="C47" s="336" t="s">
        <v>339</v>
      </c>
      <c r="D47" s="175"/>
      <c r="E47" s="146"/>
      <c r="F47" s="151"/>
      <c r="G47" s="1"/>
      <c r="H47" s="382"/>
      <c r="I47" s="382"/>
      <c r="J47" s="382"/>
      <c r="K47" s="382"/>
      <c r="L47" s="382"/>
      <c r="M47" s="382"/>
      <c r="N47" s="382"/>
      <c r="O47" s="382"/>
      <c r="P47" s="382"/>
      <c r="Q47" s="382"/>
      <c r="R47" s="382"/>
      <c r="S47" s="382"/>
      <c r="T47" s="382"/>
    </row>
    <row r="48" spans="1:20" s="360" customFormat="1" x14ac:dyDescent="0.25">
      <c r="A48" s="139"/>
      <c r="B48" s="153"/>
      <c r="C48" s="336" t="s">
        <v>340</v>
      </c>
      <c r="D48" s="175"/>
      <c r="E48" s="146"/>
      <c r="F48" s="151"/>
      <c r="G48" s="1"/>
      <c r="H48" s="382"/>
      <c r="I48" s="382"/>
      <c r="J48" s="382"/>
      <c r="K48" s="382"/>
      <c r="L48" s="382"/>
      <c r="M48" s="382"/>
      <c r="N48" s="382"/>
      <c r="O48" s="382"/>
      <c r="P48" s="382"/>
      <c r="Q48" s="382"/>
      <c r="R48" s="382"/>
      <c r="S48" s="382"/>
      <c r="T48" s="382"/>
    </row>
    <row r="49" spans="1:20" s="360" customFormat="1" x14ac:dyDescent="0.25">
      <c r="A49" s="139"/>
      <c r="B49" s="153"/>
      <c r="C49" s="336" t="s">
        <v>341</v>
      </c>
      <c r="D49" s="175"/>
      <c r="E49" s="146"/>
      <c r="F49" s="151"/>
      <c r="G49" s="1"/>
      <c r="H49" s="382"/>
      <c r="I49" s="382"/>
      <c r="J49" s="382"/>
      <c r="K49" s="382"/>
      <c r="L49" s="382"/>
      <c r="M49" s="382"/>
      <c r="N49" s="382"/>
      <c r="O49" s="382"/>
      <c r="P49" s="382"/>
      <c r="Q49" s="382"/>
      <c r="R49" s="382"/>
      <c r="S49" s="382"/>
      <c r="T49" s="382"/>
    </row>
    <row r="50" spans="1:20" s="360" customFormat="1" ht="25.5" x14ac:dyDescent="0.25">
      <c r="A50" s="139"/>
      <c r="B50" s="153"/>
      <c r="C50" s="141" t="s">
        <v>342</v>
      </c>
      <c r="D50" s="181"/>
      <c r="E50" s="146"/>
      <c r="F50" s="151"/>
      <c r="G50" s="1"/>
      <c r="H50" s="382"/>
      <c r="I50" s="382"/>
      <c r="J50" s="382"/>
      <c r="K50" s="382"/>
      <c r="L50" s="382"/>
      <c r="M50" s="382"/>
      <c r="N50" s="382"/>
      <c r="O50" s="382"/>
      <c r="P50" s="382"/>
      <c r="Q50" s="382"/>
      <c r="R50" s="382"/>
      <c r="S50" s="382"/>
      <c r="T50" s="382"/>
    </row>
    <row r="51" spans="1:20" s="360" customFormat="1" x14ac:dyDescent="0.25">
      <c r="A51" s="139"/>
      <c r="B51" s="153"/>
      <c r="C51" s="336" t="s">
        <v>28</v>
      </c>
      <c r="D51" s="178">
        <f>D46+D47+D48+D49</f>
        <v>0</v>
      </c>
      <c r="E51" s="146"/>
      <c r="F51" s="151"/>
      <c r="G51" s="1"/>
      <c r="H51" s="382"/>
      <c r="I51" s="382"/>
      <c r="J51" s="382"/>
      <c r="K51" s="382"/>
      <c r="L51" s="382"/>
      <c r="M51" s="382"/>
      <c r="N51" s="382"/>
      <c r="O51" s="382"/>
      <c r="P51" s="382"/>
      <c r="Q51" s="382"/>
      <c r="R51" s="382"/>
      <c r="S51" s="382"/>
      <c r="T51" s="382"/>
    </row>
    <row r="52" spans="1:20" s="360" customFormat="1" x14ac:dyDescent="0.25">
      <c r="A52" s="139"/>
      <c r="B52" s="153"/>
      <c r="C52" s="140"/>
      <c r="D52" s="180"/>
      <c r="E52" s="146"/>
      <c r="F52" s="151"/>
      <c r="G52" s="1"/>
      <c r="H52" s="382"/>
      <c r="I52" s="382"/>
      <c r="J52" s="382"/>
      <c r="K52" s="382"/>
      <c r="L52" s="382"/>
      <c r="M52" s="382"/>
      <c r="N52" s="382"/>
      <c r="O52" s="382"/>
      <c r="P52" s="382"/>
      <c r="Q52" s="382"/>
      <c r="R52" s="382"/>
      <c r="S52" s="382"/>
      <c r="T52" s="382"/>
    </row>
    <row r="53" spans="1:20" s="360" customFormat="1" x14ac:dyDescent="0.25">
      <c r="A53" s="139"/>
      <c r="B53" s="153"/>
      <c r="C53" s="336" t="s">
        <v>343</v>
      </c>
      <c r="D53" s="178">
        <f>D44+D51</f>
        <v>0</v>
      </c>
      <c r="E53" s="146"/>
      <c r="F53" s="151"/>
      <c r="G53" s="1"/>
      <c r="H53" s="382"/>
      <c r="I53" s="382"/>
      <c r="J53" s="382"/>
      <c r="K53" s="382"/>
      <c r="L53" s="382"/>
      <c r="M53" s="382"/>
      <c r="N53" s="382"/>
      <c r="O53" s="382"/>
      <c r="P53" s="382"/>
      <c r="Q53" s="382"/>
      <c r="R53" s="382"/>
      <c r="S53" s="382"/>
      <c r="T53" s="382"/>
    </row>
    <row r="54" spans="1:20" s="360" customFormat="1" x14ac:dyDescent="0.25">
      <c r="A54" s="145"/>
      <c r="B54" s="155"/>
      <c r="C54" s="156"/>
      <c r="D54" s="157"/>
      <c r="E54" s="159"/>
      <c r="F54" s="158"/>
      <c r="G54" s="1"/>
      <c r="H54" s="382"/>
      <c r="I54" s="382"/>
      <c r="J54" s="382"/>
      <c r="K54" s="382"/>
      <c r="L54" s="382"/>
      <c r="M54" s="382"/>
      <c r="N54" s="382"/>
      <c r="O54" s="382"/>
      <c r="P54" s="382"/>
      <c r="Q54" s="382"/>
      <c r="R54" s="382"/>
      <c r="S54" s="382"/>
      <c r="T54" s="382"/>
    </row>
    <row r="55" spans="1:20" s="360" customFormat="1" x14ac:dyDescent="0.25">
      <c r="A55" s="1"/>
      <c r="B55" s="1"/>
      <c r="C55" s="62"/>
      <c r="D55" s="1"/>
      <c r="E55" s="1"/>
      <c r="F55" s="1"/>
      <c r="G55" s="1"/>
      <c r="H55" s="382"/>
      <c r="I55" s="382"/>
      <c r="J55" s="382"/>
      <c r="K55" s="382"/>
      <c r="L55" s="382"/>
      <c r="M55" s="382"/>
      <c r="N55" s="382"/>
      <c r="O55" s="382"/>
      <c r="P55" s="382"/>
      <c r="Q55" s="382"/>
      <c r="R55" s="382"/>
      <c r="S55" s="382"/>
      <c r="T55" s="382"/>
    </row>
    <row r="56" spans="1:20" s="360" customFormat="1" ht="15" customHeight="1" x14ac:dyDescent="0.25">
      <c r="A56" s="1"/>
      <c r="B56" s="336"/>
      <c r="C56" s="77" t="s">
        <v>33</v>
      </c>
      <c r="D56" s="136"/>
      <c r="E56" s="336"/>
      <c r="F56" s="66"/>
      <c r="G56" s="1"/>
      <c r="H56" s="382"/>
      <c r="I56" s="382"/>
      <c r="J56" s="382"/>
      <c r="K56" s="382"/>
      <c r="L56" s="382"/>
      <c r="M56" s="382"/>
      <c r="N56" s="382"/>
      <c r="O56" s="382"/>
      <c r="P56" s="382"/>
      <c r="Q56" s="382"/>
      <c r="R56" s="382"/>
      <c r="S56" s="382"/>
      <c r="T56" s="382"/>
    </row>
    <row r="57" spans="1:20" s="360" customFormat="1" x14ac:dyDescent="0.25">
      <c r="A57" s="1"/>
      <c r="B57" s="67"/>
      <c r="C57" s="53" t="b">
        <f>IF(OR(ISBLANK(D14),ISBLANK(E14),ISBLANK(D16),ISBLANK(E16),ISBLANK(D18),ISBLANK(E18),ISBLANK(D19),ISBLANK(E19),ISBLANK(D21),ISBLANK(E21),ISBLANK(D23),ISBLANK(E23),ISBLANK(D25),ISBLANK(E25),ISBLANK(D27),ISBLANK(E27),ISBLANK(D29),ISBLANK(E29),ISBLANK(D30),ISBLANK(E30),ISBLANK(D37),ISBLANK(D38),ISBLANK(D40),ISBLANK(D42),ISBLANK(D43),ISBLANK(D44),ISBLANK(D46),ISBLANK(D47),ISBLANK(D48),ISBLANK(D49),ISBLANK(D51),ISBLANK(D53)),FALSE,TRUE)</f>
        <v>0</v>
      </c>
      <c r="D57" s="136"/>
      <c r="E57" s="136"/>
      <c r="F57" s="66"/>
      <c r="G57" s="1"/>
      <c r="H57" s="382"/>
      <c r="I57" s="382"/>
      <c r="J57" s="382"/>
      <c r="K57" s="382"/>
      <c r="L57" s="382"/>
      <c r="M57" s="382"/>
      <c r="N57" s="382"/>
      <c r="O57" s="382"/>
      <c r="P57" s="382"/>
      <c r="Q57" s="382"/>
      <c r="R57" s="382"/>
      <c r="S57" s="382"/>
      <c r="T57" s="382"/>
    </row>
    <row r="58" spans="1:20" s="360" customFormat="1" x14ac:dyDescent="0.25">
      <c r="A58" s="1"/>
      <c r="B58" s="68"/>
      <c r="C58" s="69"/>
      <c r="D58" s="69"/>
      <c r="E58" s="66"/>
      <c r="F58" s="66"/>
      <c r="G58" s="1"/>
      <c r="H58" s="382"/>
      <c r="I58" s="382"/>
      <c r="J58" s="382"/>
      <c r="K58" s="382"/>
      <c r="L58" s="382"/>
      <c r="M58" s="382"/>
      <c r="N58" s="382"/>
      <c r="O58" s="382"/>
      <c r="P58" s="382"/>
      <c r="Q58" s="382"/>
      <c r="R58" s="382"/>
      <c r="S58" s="382"/>
      <c r="T58" s="382"/>
    </row>
  </sheetData>
  <sheetProtection algorithmName="SHA-512" hashValue="BM1q2p9ABiRGOZ65e0mimglviZWJ+ZDBliPVRasK00ZL6/oen3YFaGy1+/RjUHJcgKdXDdY4RO5+gcHfT0WgiQ==" saltValue="d0j23pvdmjqGbVDhILRgbw==" spinCount="100000" sheet="1" objects="1" scenarios="1"/>
  <mergeCells count="9">
    <mergeCell ref="B33:B34"/>
    <mergeCell ref="C33:D34"/>
    <mergeCell ref="E33:E34"/>
    <mergeCell ref="B4:C4"/>
    <mergeCell ref="B6:F6"/>
    <mergeCell ref="B8:F8"/>
    <mergeCell ref="B10:B11"/>
    <mergeCell ref="C10:C11"/>
    <mergeCell ref="B7:F7"/>
  </mergeCells>
  <conditionalFormatting sqref="C57">
    <cfRule type="cellIs" dxfId="58" priority="1" operator="equal">
      <formula>TRUE</formula>
    </cfRule>
    <cfRule type="cellIs" dxfId="57" priority="2" operator="equal">
      <formula>FALSE</formula>
    </cfRule>
  </conditionalFormatting>
  <dataValidations count="3">
    <dataValidation operator="greaterThanOrEqual" allowBlank="1" showInputMessage="1" showErrorMessage="1" sqref="D48:E49"/>
    <dataValidation type="whole" operator="greaterThanOrEqual" allowBlank="1" showInputMessage="1" showErrorMessage="1" sqref="D14:E14 D19:E19 D37:E38 D42:E43 D46:E47">
      <formula1>0</formula1>
    </dataValidation>
    <dataValidation type="whole" operator="greaterThanOrEqual" allowBlank="1" showInputMessage="1" showErrorMessage="1" promptTitle="Input data" prompt="Insert non-negative integer value" sqref="D16:E16 D21:E21 D27:E27 D25:E25">
      <formula1>0</formula1>
    </dataValidation>
  </dataValidations>
  <pageMargins left="0.7" right="0.7" top="0.75" bottom="0.75" header="0.3" footer="0.3"/>
  <pageSetup scale="88" fitToHeight="0" orientation="landscape" r:id="rId1"/>
  <rowBreaks count="1" manualBreakCount="1">
    <brk id="31" max="6" man="1"/>
  </rowBreaks>
  <colBreaks count="1" manualBreakCount="1">
    <brk id="7"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Normal="100" workbookViewId="0"/>
  </sheetViews>
  <sheetFormatPr defaultColWidth="9.140625" defaultRowHeight="15" x14ac:dyDescent="0.25"/>
  <cols>
    <col min="1" max="1" width="2.7109375" style="365" customWidth="1"/>
    <col min="2" max="2" width="5.42578125" style="385" customWidth="1"/>
    <col min="3" max="3" width="31.140625" style="386" customWidth="1"/>
    <col min="4" max="4" width="79.85546875" style="365" customWidth="1"/>
    <col min="5" max="5" width="2.7109375" style="365" customWidth="1"/>
    <col min="6" max="16384" width="9.140625" style="365"/>
  </cols>
  <sheetData>
    <row r="1" spans="1:5" ht="21" x14ac:dyDescent="0.25">
      <c r="A1" s="203"/>
      <c r="B1" s="200"/>
      <c r="C1" s="200"/>
      <c r="D1" s="200"/>
      <c r="E1" s="203"/>
    </row>
    <row r="2" spans="1:5" ht="21" x14ac:dyDescent="0.25">
      <c r="A2" s="203"/>
      <c r="B2" s="200" t="str">
        <f>Instructions!B2</f>
        <v>Form QST-ASP</v>
      </c>
      <c r="C2" s="202"/>
      <c r="D2" s="203"/>
      <c r="E2" s="203"/>
    </row>
    <row r="3" spans="1:5" x14ac:dyDescent="0.25">
      <c r="A3" s="203"/>
      <c r="B3" s="201"/>
      <c r="C3" s="202"/>
      <c r="D3" s="203"/>
      <c r="E3" s="203"/>
    </row>
    <row r="4" spans="1:5" ht="22.5" customHeight="1" x14ac:dyDescent="0.25">
      <c r="A4" s="203"/>
      <c r="B4" s="201"/>
      <c r="C4" s="202"/>
      <c r="D4" s="203"/>
      <c r="E4" s="203"/>
    </row>
    <row r="5" spans="1:5" ht="18.75" x14ac:dyDescent="0.25">
      <c r="A5" s="203"/>
      <c r="B5" s="403" t="s">
        <v>429</v>
      </c>
      <c r="C5" s="403"/>
      <c r="D5" s="403"/>
      <c r="E5" s="203"/>
    </row>
    <row r="6" spans="1:5" x14ac:dyDescent="0.25">
      <c r="A6" s="203"/>
      <c r="B6" s="201"/>
      <c r="C6" s="202"/>
      <c r="D6" s="203"/>
      <c r="E6" s="203"/>
    </row>
    <row r="7" spans="1:5" ht="15.75" x14ac:dyDescent="0.25">
      <c r="A7" s="203"/>
      <c r="B7" s="294" t="s">
        <v>430</v>
      </c>
      <c r="C7" s="295" t="s">
        <v>431</v>
      </c>
      <c r="D7" s="295" t="s">
        <v>432</v>
      </c>
      <c r="E7" s="203"/>
    </row>
    <row r="8" spans="1:5" x14ac:dyDescent="0.25">
      <c r="A8" s="203"/>
      <c r="B8" s="201"/>
      <c r="C8" s="204"/>
      <c r="D8" s="204"/>
      <c r="E8" s="203"/>
    </row>
    <row r="9" spans="1:5" ht="63" x14ac:dyDescent="0.25">
      <c r="A9" s="203"/>
      <c r="B9" s="205" t="s">
        <v>433</v>
      </c>
      <c r="C9" s="206" t="s">
        <v>434</v>
      </c>
      <c r="D9" s="86" t="s">
        <v>435</v>
      </c>
      <c r="E9" s="203"/>
    </row>
    <row r="10" spans="1:5" x14ac:dyDescent="0.25">
      <c r="A10" s="203"/>
      <c r="B10" s="207"/>
      <c r="C10" s="208"/>
      <c r="D10" s="203"/>
      <c r="E10" s="203"/>
    </row>
  </sheetData>
  <sheetProtection algorithmName="SHA-512" hashValue="+IVOB5Vi9TYgC3HpwLlkZgOgXrsv3hlLYab+jFMvkeC6zRP14xNROzzYjzMS6hiAyZaBiIRaarZHIOu7YTjVMw==" saltValue="qaqr1hjv321XANtKIy40yg==" spinCount="100000" sheet="1" objects="1" scenarios="1"/>
  <mergeCells count="1">
    <mergeCell ref="B5:D5"/>
  </mergeCells>
  <pageMargins left="0.7" right="0.7" top="0.75" bottom="0.75" header="0.3" footer="0.3"/>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25</vt:i4>
      </vt:variant>
    </vt:vector>
  </HeadingPairs>
  <TitlesOfParts>
    <vt:vector size="36" baseType="lpstr">
      <vt:lpstr>Instructions</vt:lpstr>
      <vt:lpstr>General Information</vt:lpstr>
      <vt:lpstr>Section A</vt:lpstr>
      <vt:lpstr>Section B</vt:lpstr>
      <vt:lpstr>Section C</vt:lpstr>
      <vt:lpstr>Section D</vt:lpstr>
      <vt:lpstr>Section E</vt:lpstr>
      <vt:lpstr>Section F</vt:lpstr>
      <vt:lpstr>Definitions</vt:lpstr>
      <vt:lpstr>Validation Tests</vt:lpstr>
      <vt:lpstr>Allowed Values</vt:lpstr>
      <vt:lpstr>countries</vt:lpstr>
      <vt:lpstr>GeneralInfo</vt:lpstr>
      <vt:lpstr>GenInfo</vt:lpstr>
      <vt:lpstr>LastRefDate</vt:lpstr>
      <vt:lpstr>List_Countries</vt:lpstr>
      <vt:lpstr>'Allowed Values'!Print_Area</vt:lpstr>
      <vt:lpstr>'General Information'!Print_Area</vt:lpstr>
      <vt:lpstr>Instructions!Print_Area</vt:lpstr>
      <vt:lpstr>'Section A'!Print_Area</vt:lpstr>
      <vt:lpstr>'Section B'!Print_Area</vt:lpstr>
      <vt:lpstr>'Section C'!Print_Area</vt:lpstr>
      <vt:lpstr>'Section D'!Print_Area</vt:lpstr>
      <vt:lpstr>'Section E'!Print_Area</vt:lpstr>
      <vt:lpstr>'Section F'!Print_Area</vt:lpstr>
      <vt:lpstr>'Validation Tests'!Print_Area</vt:lpstr>
      <vt:lpstr>'Allowed Values'!Print_Titles</vt:lpstr>
      <vt:lpstr>'Section A'!Print_Titles</vt:lpstr>
      <vt:lpstr>SecA</vt:lpstr>
      <vt:lpstr>SecB</vt:lpstr>
      <vt:lpstr>SecC</vt:lpstr>
      <vt:lpstr>SecD</vt:lpstr>
      <vt:lpstr>SecE</vt:lpstr>
      <vt:lpstr>SecF</vt:lpstr>
      <vt:lpstr>yn</vt:lpstr>
      <vt:lpstr>ynna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Evi Gavriel</dc:creator>
  <cp:lastModifiedBy>ichristodoulou</cp:lastModifiedBy>
  <cp:lastPrinted>2019-04-05T07:49:21Z</cp:lastPrinted>
  <dcterms:created xsi:type="dcterms:W3CDTF">2017-01-25T13:18:44Z</dcterms:created>
  <dcterms:modified xsi:type="dcterms:W3CDTF">2019-04-05T07:51:16Z</dcterms:modified>
</cp:coreProperties>
</file>