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A62D5E56-8E3F-49D6-9180-9A336B9AAFF1}" xr6:coauthVersionLast="47" xr6:coauthVersionMax="47" xr10:uidLastSave="{00000000-0000-0000-0000-000000000000}"/>
  <workbookProtection workbookAlgorithmName="SHA-512" workbookHashValue="FDZMAKMGMkS7QDweOqX7WPwsTstHLrJNyWazNGukuO2un57AF4Hx2KCnG5hYQTLs3ueONRhcZ8g4gITd5lymGw==" workbookSaltValue="uhnzEtO0vX5buOaQsRkqgQ==" workbookSpinCount="100000" lockStructure="1"/>
  <bookViews>
    <workbookView xWindow="-120" yWindow="-120" windowWidth="29040" windowHeight="15720" tabRatio="571" xr2:uid="{00000000-000D-0000-FFFF-FFFF00000000}"/>
  </bookViews>
  <sheets>
    <sheet name="Index" sheetId="6" r:id="rId1"/>
    <sheet name="Instructions" sheetId="22" r:id="rId2"/>
    <sheet name="Data Validation" sheetId="16" r:id="rId3"/>
    <sheet name="Template 0" sheetId="15" r:id="rId4"/>
    <sheet name="Template 1" sheetId="7" r:id="rId5"/>
    <sheet name="Template 2" sheetId="8" r:id="rId6"/>
    <sheet name="Template 2.2 " sheetId="14" r:id="rId7"/>
    <sheet name="Template 3" sheetId="2" r:id="rId8"/>
    <sheet name="Template 4" sheetId="1" r:id="rId9"/>
    <sheet name="Template 5" sheetId="4" r:id="rId10"/>
    <sheet name="Template 6" sheetId="3" r:id="rId11"/>
    <sheet name="Template 7.1" sheetId="17" r:id="rId12"/>
    <sheet name="Template 7.2" sheetId="18" r:id="rId13"/>
    <sheet name="Definitions" sheetId="19" r:id="rId14"/>
    <sheet name="Prime location of RE" sheetId="20" r:id="rId15"/>
    <sheet name="List" sheetId="12" state="hidden" r:id="rId16"/>
  </sheets>
  <externalReferences>
    <externalReference r:id="rId17"/>
  </externalReferences>
  <definedNames>
    <definedName name="_xlnm._FilterDatabase" localSheetId="2" hidden="1">'Data Validation'!$B$5:$G$1017</definedName>
    <definedName name="_xlnm._FilterDatabase" localSheetId="13" hidden="1">Definitions!$B$2:$E$52</definedName>
    <definedName name="_xlnm._FilterDatabase" localSheetId="14" hidden="1">'Prime location of RE'!$B$3:$G$3</definedName>
    <definedName name="_xlnm._FilterDatabase" localSheetId="3" hidden="1">'Template 0'!$D$8:$F$13</definedName>
    <definedName name="Equity_funds__IPEQU">List!$D$33</definedName>
    <definedName name="Error_Threshold">'[1]Helper Tab'!$M$3</definedName>
    <definedName name="Insurance_Company">List!$B$33:$B$36</definedName>
    <definedName name="Investment_Fund">List!$C$33:$C$38</definedName>
    <definedName name="Pension_Fund">List!$D$33:$D$34</definedName>
    <definedName name="_xlnm.Print_Area" localSheetId="2">'Data Validation'!$A$1:$I$404</definedName>
    <definedName name="_xlnm.Print_Area" localSheetId="13">Definitions!$A$1:$E$56</definedName>
    <definedName name="_xlnm.Print_Area" localSheetId="0">Index!$A$1:$I$48</definedName>
    <definedName name="_xlnm.Print_Area" localSheetId="4">'Template 1'!$A$3:$S$48</definedName>
    <definedName name="_xlnm.Print_Area" localSheetId="5">'Template 2'!$B$1:$AM$56</definedName>
    <definedName name="_xlnm.Print_Area" localSheetId="6">'Template 2.2 '!$B$1:$AK$41</definedName>
    <definedName name="_xlnm.Print_Area" localSheetId="7">'Template 3'!$B$4:$H$37</definedName>
    <definedName name="_xlnm.Print_Area" localSheetId="8">'Template 4'!$B$4:$U$41</definedName>
    <definedName name="_xlnm.Print_Area" localSheetId="9">'Template 5'!$B$4:$AL$67</definedName>
    <definedName name="_xlnm.Print_Area" localSheetId="10">'Template 6'!$B$4:$R$31</definedName>
    <definedName name="_xlnm.Print_Area" localSheetId="11">'Template 7.1'!$A$5:$I$67</definedName>
    <definedName name="_xlnm.Print_Area" localSheetId="12">'Template 7.2'!$A$6:$I$35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6" l="1"/>
  <c r="F12" i="15"/>
  <c r="F13" i="15"/>
  <c r="I7" i="15"/>
  <c r="D20" i="6" s="1"/>
  <c r="E8" i="15"/>
  <c r="E21" i="6"/>
  <c r="E29" i="6"/>
  <c r="E28" i="6"/>
  <c r="E27" i="6"/>
  <c r="E26" i="6"/>
  <c r="E24" i="6"/>
  <c r="E25" i="6"/>
  <c r="E23" i="6"/>
  <c r="E22" i="6"/>
  <c r="A3" i="3" l="1"/>
  <c r="A3" i="4"/>
  <c r="A3" i="1"/>
  <c r="A3" i="14"/>
  <c r="A3" i="8"/>
  <c r="F9" i="15"/>
  <c r="A30" i="2" l="1"/>
  <c r="A31" i="2"/>
  <c r="A32" i="2"/>
  <c r="A33" i="2"/>
  <c r="A34" i="2"/>
  <c r="A35" i="2"/>
  <c r="A36" i="2"/>
  <c r="A37" i="2"/>
  <c r="A29" i="2"/>
  <c r="A63" i="4" l="1"/>
  <c r="A64" i="4"/>
  <c r="A65" i="4"/>
  <c r="A66" i="4"/>
  <c r="A62" i="4"/>
  <c r="A59" i="8"/>
  <c r="A60" i="8"/>
  <c r="A61" i="8"/>
  <c r="A62" i="8"/>
  <c r="A58" i="8"/>
  <c r="E4" i="6" l="1"/>
  <c r="D4" i="6"/>
  <c r="D3" i="6"/>
  <c r="A3" i="6"/>
  <c r="AH15" i="4" l="1"/>
  <c r="AH14" i="4"/>
  <c r="AJ27" i="8"/>
  <c r="AG50" i="8"/>
  <c r="G117" i="16" s="1"/>
  <c r="R10" i="1"/>
  <c r="AH42" i="4"/>
  <c r="AG42" i="4"/>
  <c r="AM27" i="4"/>
  <c r="AH22" i="4"/>
  <c r="AG21" i="4"/>
  <c r="AG12" i="4"/>
  <c r="R30" i="1"/>
  <c r="L45" i="1"/>
  <c r="R19" i="1"/>
  <c r="AH39" i="8"/>
  <c r="AG39" i="8"/>
  <c r="AH38" i="8"/>
  <c r="AG38" i="8"/>
  <c r="AG28" i="8"/>
  <c r="AH27" i="8"/>
  <c r="AH21" i="8"/>
  <c r="AM21" i="8"/>
  <c r="AI21" i="8"/>
  <c r="AG27" i="8"/>
  <c r="AG13" i="8"/>
  <c r="P11" i="7"/>
  <c r="S34" i="7"/>
  <c r="S27" i="7"/>
  <c r="S26" i="7"/>
  <c r="R26" i="7"/>
  <c r="N43" i="7"/>
  <c r="R27" i="7"/>
  <c r="M40" i="7"/>
  <c r="P33" i="7"/>
  <c r="S28" i="7"/>
  <c r="Q27" i="7"/>
  <c r="P27" i="7"/>
  <c r="R23" i="7"/>
  <c r="P20" i="7"/>
  <c r="N40" i="7"/>
  <c r="M42" i="7"/>
  <c r="L43" i="7"/>
  <c r="K43" i="7"/>
  <c r="L40" i="7"/>
  <c r="K40" i="7"/>
  <c r="J43" i="7"/>
  <c r="I42" i="7"/>
  <c r="I43" i="7"/>
  <c r="E40" i="7"/>
  <c r="G41" i="7"/>
  <c r="S31" i="1"/>
  <c r="S32" i="1"/>
  <c r="S33" i="1"/>
  <c r="S34" i="1"/>
  <c r="S35" i="1"/>
  <c r="S36" i="1"/>
  <c r="S37" i="1"/>
  <c r="S38" i="1"/>
  <c r="S30" i="1"/>
  <c r="M43" i="7" l="1"/>
  <c r="U10" i="1"/>
  <c r="A2" i="18"/>
  <c r="A2" i="17"/>
  <c r="A2" i="3"/>
  <c r="A2" i="4"/>
  <c r="A2" i="1"/>
  <c r="A2" i="2"/>
  <c r="A2" i="14"/>
  <c r="A2" i="8"/>
  <c r="A2" i="7"/>
  <c r="A2" i="15"/>
  <c r="A3" i="18" l="1"/>
  <c r="A12" i="18"/>
  <c r="A13" i="18"/>
  <c r="A14" i="18"/>
  <c r="A15" i="18"/>
  <c r="A16" i="18"/>
  <c r="A17" i="18"/>
  <c r="A18" i="18"/>
  <c r="A19" i="18"/>
  <c r="A20" i="18"/>
  <c r="A21" i="18"/>
  <c r="A23" i="18"/>
  <c r="A24" i="18"/>
  <c r="A25" i="18"/>
  <c r="A26" i="18"/>
  <c r="A27" i="18"/>
  <c r="A28" i="18"/>
  <c r="A29" i="18"/>
  <c r="A30" i="18"/>
  <c r="A31" i="18"/>
  <c r="A32" i="18"/>
  <c r="A33" i="18"/>
  <c r="A11" i="18"/>
  <c r="H2" i="18"/>
  <c r="G2" i="18"/>
  <c r="F2" i="18"/>
  <c r="E2" i="18"/>
  <c r="A3" i="17"/>
  <c r="A45" i="17"/>
  <c r="A46" i="17"/>
  <c r="A47" i="17"/>
  <c r="A48" i="17"/>
  <c r="A49" i="17"/>
  <c r="A50" i="17"/>
  <c r="A51" i="17"/>
  <c r="A52" i="17"/>
  <c r="A53" i="17"/>
  <c r="A44" i="17"/>
  <c r="A56" i="17"/>
  <c r="A57" i="17"/>
  <c r="A58" i="17"/>
  <c r="A59" i="17"/>
  <c r="A60" i="17"/>
  <c r="A61" i="17"/>
  <c r="A62" i="17"/>
  <c r="A63" i="17"/>
  <c r="A64" i="17"/>
  <c r="A55" i="17"/>
  <c r="A34" i="17"/>
  <c r="A35" i="17"/>
  <c r="A36" i="17"/>
  <c r="A37" i="17"/>
  <c r="A38" i="17"/>
  <c r="A39" i="17"/>
  <c r="A40" i="17"/>
  <c r="A41" i="17"/>
  <c r="A42" i="17"/>
  <c r="A33" i="17"/>
  <c r="A23" i="17"/>
  <c r="A24" i="17"/>
  <c r="A25" i="17"/>
  <c r="A26" i="17"/>
  <c r="A27" i="17"/>
  <c r="A28" i="17"/>
  <c r="A29" i="17"/>
  <c r="A30" i="17"/>
  <c r="A31" i="17"/>
  <c r="A22" i="17"/>
  <c r="A12" i="17"/>
  <c r="A13" i="17"/>
  <c r="A14" i="17"/>
  <c r="A15" i="17"/>
  <c r="A16" i="17"/>
  <c r="A17" i="17"/>
  <c r="A18" i="17"/>
  <c r="A19" i="17"/>
  <c r="A20" i="17"/>
  <c r="A11" i="17"/>
  <c r="F2" i="17"/>
  <c r="G2" i="17"/>
  <c r="H2" i="17"/>
  <c r="E2" i="17"/>
  <c r="L2" i="3"/>
  <c r="M2" i="3"/>
  <c r="N2" i="3"/>
  <c r="O2" i="3"/>
  <c r="P2" i="3"/>
  <c r="F2" i="3"/>
  <c r="G2" i="3"/>
  <c r="H2" i="3"/>
  <c r="E2" i="3"/>
  <c r="A12" i="3"/>
  <c r="A13" i="3"/>
  <c r="A14" i="3"/>
  <c r="A15" i="3"/>
  <c r="A16" i="3"/>
  <c r="A17" i="3"/>
  <c r="A18" i="3"/>
  <c r="A19" i="3"/>
  <c r="A11" i="3"/>
  <c r="A52" i="4"/>
  <c r="A53" i="4"/>
  <c r="A54" i="4"/>
  <c r="A41" i="4"/>
  <c r="A42" i="4"/>
  <c r="A43" i="4"/>
  <c r="A30" i="4"/>
  <c r="A31" i="4"/>
  <c r="A32" i="4"/>
  <c r="A22" i="4"/>
  <c r="A23" i="4"/>
  <c r="A25" i="4"/>
  <c r="A26" i="4"/>
  <c r="A27" i="4"/>
  <c r="A21" i="4"/>
  <c r="A15" i="4"/>
  <c r="O2" i="4"/>
  <c r="L2" i="4"/>
  <c r="H2" i="4"/>
  <c r="I2" i="4"/>
  <c r="P2" i="1"/>
  <c r="N2" i="1"/>
  <c r="A20" i="1"/>
  <c r="A21" i="1"/>
  <c r="A23" i="1"/>
  <c r="A24" i="1"/>
  <c r="A25" i="1"/>
  <c r="A13" i="1"/>
  <c r="A48" i="2"/>
  <c r="A49" i="2"/>
  <c r="A50" i="2"/>
  <c r="A51" i="2"/>
  <c r="A52" i="2"/>
  <c r="A53" i="2"/>
  <c r="A54" i="2"/>
  <c r="A55" i="2"/>
  <c r="A56" i="2"/>
  <c r="A47" i="2"/>
  <c r="E41" i="2"/>
  <c r="A42" i="2"/>
  <c r="A24" i="2"/>
  <c r="A34" i="14"/>
  <c r="A32" i="14"/>
  <c r="A33" i="14"/>
  <c r="A26" i="14"/>
  <c r="A27" i="14"/>
  <c r="A28" i="14"/>
  <c r="A22" i="14"/>
  <c r="A23" i="14"/>
  <c r="A21" i="14"/>
  <c r="A19" i="14"/>
  <c r="A16" i="14"/>
  <c r="A17" i="14"/>
  <c r="L2" i="14"/>
  <c r="H2" i="14"/>
  <c r="I2" i="14"/>
  <c r="O2" i="8"/>
  <c r="L2" i="8"/>
  <c r="H2" i="8"/>
  <c r="I2" i="8"/>
  <c r="A48" i="8"/>
  <c r="A49" i="8"/>
  <c r="A50" i="8"/>
  <c r="A37" i="8"/>
  <c r="A38" i="8"/>
  <c r="A39" i="8"/>
  <c r="A26" i="8"/>
  <c r="A27" i="8"/>
  <c r="A28" i="8"/>
  <c r="A22" i="8"/>
  <c r="A23" i="8"/>
  <c r="A21" i="8"/>
  <c r="A13" i="8"/>
  <c r="A14" i="8"/>
  <c r="A15" i="8"/>
  <c r="A16" i="8"/>
  <c r="A17" i="8"/>
  <c r="A18" i="8"/>
  <c r="A19" i="8"/>
  <c r="N2" i="7"/>
  <c r="J2" i="7"/>
  <c r="K2" i="7"/>
  <c r="L2" i="7"/>
  <c r="A35" i="7"/>
  <c r="A36" i="7"/>
  <c r="A37" i="7"/>
  <c r="A38" i="7"/>
  <c r="A21" i="7"/>
  <c r="A22" i="7"/>
  <c r="A13" i="7"/>
  <c r="A3" i="15"/>
  <c r="A9" i="15"/>
  <c r="A10" i="15"/>
  <c r="A11" i="15"/>
  <c r="A12" i="15"/>
  <c r="A13" i="15"/>
  <c r="A8" i="15"/>
  <c r="F2" i="15"/>
  <c r="E2" i="15"/>
  <c r="A8" i="6"/>
  <c r="A9" i="6"/>
  <c r="A10" i="6"/>
  <c r="A11" i="6"/>
  <c r="A12" i="6"/>
  <c r="A13" i="6"/>
  <c r="A14" i="6"/>
  <c r="A15" i="6"/>
  <c r="A16" i="6"/>
  <c r="A7" i="6"/>
  <c r="AG62" i="8" l="1"/>
  <c r="AG61" i="8"/>
  <c r="AG60" i="8"/>
  <c r="AG58" i="8"/>
  <c r="AG56" i="8"/>
  <c r="AG55" i="8"/>
  <c r="AG54" i="8"/>
  <c r="AG53" i="8"/>
  <c r="AG52" i="8"/>
  <c r="AG51" i="8"/>
  <c r="AG49" i="8"/>
  <c r="AG47" i="8"/>
  <c r="AG45" i="8"/>
  <c r="AG44" i="8"/>
  <c r="AG43" i="8"/>
  <c r="AG42" i="8"/>
  <c r="AG41" i="8"/>
  <c r="AG40" i="8"/>
  <c r="AG36" i="8"/>
  <c r="AG34" i="8"/>
  <c r="AG33" i="8"/>
  <c r="AG32" i="8"/>
  <c r="AG31" i="8"/>
  <c r="AG30" i="8"/>
  <c r="AG29" i="8"/>
  <c r="AG23" i="8"/>
  <c r="AG22" i="8"/>
  <c r="AG21" i="8"/>
  <c r="AH23" i="4"/>
  <c r="AH21" i="4"/>
  <c r="AH27" i="4"/>
  <c r="AH26" i="4"/>
  <c r="AH25" i="4"/>
  <c r="AH66" i="4"/>
  <c r="AH65" i="4"/>
  <c r="AH64" i="4"/>
  <c r="AH62" i="4"/>
  <c r="AH60" i="4"/>
  <c r="AH59" i="4"/>
  <c r="AH58" i="4"/>
  <c r="AH57" i="4"/>
  <c r="AH56" i="4"/>
  <c r="AH55" i="4"/>
  <c r="AH54" i="4"/>
  <c r="AH53" i="4"/>
  <c r="AH51" i="4"/>
  <c r="AH49" i="4"/>
  <c r="AH48" i="4"/>
  <c r="AH47" i="4"/>
  <c r="AH46" i="4"/>
  <c r="AH45" i="4"/>
  <c r="AH44" i="4"/>
  <c r="AH43" i="4"/>
  <c r="AH40" i="4"/>
  <c r="AH38" i="4"/>
  <c r="AH37" i="4"/>
  <c r="AH36" i="4"/>
  <c r="AH35" i="4"/>
  <c r="AH34" i="4"/>
  <c r="AH33" i="4"/>
  <c r="AH32" i="4"/>
  <c r="AH31" i="4"/>
  <c r="AH29" i="4"/>
  <c r="G137" i="16" l="1"/>
  <c r="G128" i="16"/>
  <c r="G127" i="16"/>
  <c r="G126" i="16"/>
  <c r="G124" i="16"/>
  <c r="G123" i="16"/>
  <c r="G122" i="16"/>
  <c r="G121" i="16"/>
  <c r="G120" i="16"/>
  <c r="G119" i="16"/>
  <c r="G118" i="16"/>
  <c r="G116" i="16"/>
  <c r="G114" i="16"/>
  <c r="G113" i="16"/>
  <c r="G112" i="16"/>
  <c r="G111" i="16"/>
  <c r="G110" i="16"/>
  <c r="G109" i="16"/>
  <c r="G108" i="16"/>
  <c r="G107" i="16"/>
  <c r="G106" i="16"/>
  <c r="G104" i="16"/>
  <c r="G103" i="16"/>
  <c r="G102" i="16"/>
  <c r="G101" i="16"/>
  <c r="G100" i="16"/>
  <c r="G99" i="16"/>
  <c r="G98" i="16"/>
  <c r="G97" i="16"/>
  <c r="G96" i="16"/>
  <c r="G93" i="16"/>
  <c r="G92" i="16"/>
  <c r="G91" i="16"/>
  <c r="G986" i="16"/>
  <c r="G976" i="16"/>
  <c r="G966" i="16"/>
  <c r="G956" i="16"/>
  <c r="G937" i="16"/>
  <c r="G927" i="16"/>
  <c r="G917" i="16"/>
  <c r="G907" i="16"/>
  <c r="G888" i="16"/>
  <c r="G878" i="16"/>
  <c r="G868" i="16"/>
  <c r="G858" i="16"/>
  <c r="G839" i="16"/>
  <c r="G829" i="16"/>
  <c r="G819" i="16"/>
  <c r="G809" i="16"/>
  <c r="G790" i="16"/>
  <c r="G780" i="16"/>
  <c r="G770" i="16"/>
  <c r="G760" i="16"/>
  <c r="G744" i="16"/>
  <c r="G743" i="16"/>
  <c r="G742" i="16"/>
  <c r="G741" i="16"/>
  <c r="G740" i="16"/>
  <c r="G739" i="16"/>
  <c r="G738" i="16"/>
  <c r="G737" i="16"/>
  <c r="G736" i="16"/>
  <c r="G735" i="16"/>
  <c r="G734" i="16"/>
  <c r="G733" i="16"/>
  <c r="G732" i="16"/>
  <c r="G731" i="16"/>
  <c r="G730" i="16"/>
  <c r="G729" i="16"/>
  <c r="G728" i="16"/>
  <c r="G727" i="16"/>
  <c r="G726" i="16"/>
  <c r="G725" i="16"/>
  <c r="G724" i="16"/>
  <c r="G723" i="16"/>
  <c r="G722" i="16"/>
  <c r="G721" i="16"/>
  <c r="G720" i="16"/>
  <c r="G719" i="16"/>
  <c r="G718" i="16"/>
  <c r="G717" i="16"/>
  <c r="G716" i="16"/>
  <c r="G715" i="16"/>
  <c r="G714" i="16"/>
  <c r="G713" i="16"/>
  <c r="G712" i="16"/>
  <c r="G711" i="16"/>
  <c r="G710" i="16"/>
  <c r="G709" i="16"/>
  <c r="G708" i="16"/>
  <c r="G707" i="16"/>
  <c r="G706" i="16"/>
  <c r="G705" i="16"/>
  <c r="G704" i="16"/>
  <c r="G692" i="16"/>
  <c r="G682" i="16"/>
  <c r="G672" i="16"/>
  <c r="G662" i="16"/>
  <c r="G601" i="16"/>
  <c r="G602" i="16"/>
  <c r="G603" i="16"/>
  <c r="G604" i="16"/>
  <c r="G605" i="16"/>
  <c r="G607" i="16"/>
  <c r="G608" i="16"/>
  <c r="G609" i="16"/>
  <c r="G568" i="16"/>
  <c r="E68" i="17" l="1"/>
  <c r="G990" i="16" s="1"/>
  <c r="G548" i="16" l="1"/>
  <c r="G543" i="16"/>
  <c r="G527" i="16"/>
  <c r="G522" i="16"/>
  <c r="G509" i="16"/>
  <c r="G505" i="16"/>
  <c r="G501" i="16"/>
  <c r="G485" i="16"/>
  <c r="G480" i="16"/>
  <c r="B7" i="16"/>
  <c r="B8" i="16" s="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B240" i="16" s="1"/>
  <c r="B241" i="16" s="1"/>
  <c r="B242" i="16" s="1"/>
  <c r="B243" i="16" s="1"/>
  <c r="B244" i="16" s="1"/>
  <c r="B245" i="16" s="1"/>
  <c r="B246" i="16" s="1"/>
  <c r="B247" i="16" s="1"/>
  <c r="B248" i="16" s="1"/>
  <c r="B249" i="16" s="1"/>
  <c r="B250" i="16" s="1"/>
  <c r="B251" i="16" s="1"/>
  <c r="B252" i="16" s="1"/>
  <c r="B253" i="16" s="1"/>
  <c r="B254" i="16" s="1"/>
  <c r="B255" i="16" s="1"/>
  <c r="B256" i="16" s="1"/>
  <c r="B257" i="16" s="1"/>
  <c r="B258" i="16" s="1"/>
  <c r="B259" i="16" s="1"/>
  <c r="B260" i="16" s="1"/>
  <c r="B261" i="16" s="1"/>
  <c r="B262" i="16" s="1"/>
  <c r="B263" i="16" s="1"/>
  <c r="B264" i="16" s="1"/>
  <c r="B265" i="16" s="1"/>
  <c r="B266" i="16" s="1"/>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B346" i="16" s="1"/>
  <c r="B347" i="16" s="1"/>
  <c r="B348" i="16" s="1"/>
  <c r="B349" i="16" s="1"/>
  <c r="B350" i="16" s="1"/>
  <c r="B351" i="16" s="1"/>
  <c r="B352" i="16" s="1"/>
  <c r="B353" i="16" s="1"/>
  <c r="B354" i="16" s="1"/>
  <c r="B355" i="16" s="1"/>
  <c r="B356" i="16" s="1"/>
  <c r="B357" i="16" s="1"/>
  <c r="B358" i="16" s="1"/>
  <c r="B359" i="16" s="1"/>
  <c r="B360" i="16" s="1"/>
  <c r="B361" i="16" s="1"/>
  <c r="B362" i="16" s="1"/>
  <c r="B363" i="16" s="1"/>
  <c r="B364" i="16" s="1"/>
  <c r="B365" i="16" s="1"/>
  <c r="B366" i="16" s="1"/>
  <c r="B367" i="16" s="1"/>
  <c r="B368" i="16" s="1"/>
  <c r="B369" i="16" s="1"/>
  <c r="B370" i="16" s="1"/>
  <c r="B371" i="16" s="1"/>
  <c r="B372" i="16" s="1"/>
  <c r="B373" i="16" s="1"/>
  <c r="B374" i="16" s="1"/>
  <c r="B375" i="16" s="1"/>
  <c r="B376" i="16" s="1"/>
  <c r="B377" i="16" s="1"/>
  <c r="B378" i="16" s="1"/>
  <c r="B379" i="16" s="1"/>
  <c r="B380" i="16" s="1"/>
  <c r="B381" i="16" s="1"/>
  <c r="B382" i="16" s="1"/>
  <c r="B383" i="16" s="1"/>
  <c r="B384" i="16" s="1"/>
  <c r="B385" i="16" s="1"/>
  <c r="B386" i="16" s="1"/>
  <c r="B387" i="16" s="1"/>
  <c r="B388" i="16" s="1"/>
  <c r="B389" i="16" s="1"/>
  <c r="B390" i="16" s="1"/>
  <c r="B391" i="16" s="1"/>
  <c r="B392" i="16" s="1"/>
  <c r="B393" i="16" s="1"/>
  <c r="B394" i="16" s="1"/>
  <c r="B395" i="16" s="1"/>
  <c r="B396" i="16" s="1"/>
  <c r="B397" i="16" s="1"/>
  <c r="B398" i="16" s="1"/>
  <c r="B399" i="16" s="1"/>
  <c r="B400" i="16" s="1"/>
  <c r="B401" i="16" s="1"/>
  <c r="B402" i="16" s="1"/>
  <c r="B403" i="16" s="1"/>
  <c r="B404" i="16" s="1"/>
  <c r="B405" i="16" s="1"/>
  <c r="B406" i="16" s="1"/>
  <c r="B407" i="16" s="1"/>
  <c r="B408" i="16" s="1"/>
  <c r="B409" i="16" s="1"/>
  <c r="B410" i="16" s="1"/>
  <c r="B411" i="16" s="1"/>
  <c r="B412" i="16" s="1"/>
  <c r="B413" i="16" s="1"/>
  <c r="B414" i="16" s="1"/>
  <c r="B415" i="16" s="1"/>
  <c r="B416" i="16" s="1"/>
  <c r="B417" i="16" s="1"/>
  <c r="B418" i="16" s="1"/>
  <c r="B419" i="16" s="1"/>
  <c r="B420" i="16" s="1"/>
  <c r="B421" i="16" s="1"/>
  <c r="B422" i="16" s="1"/>
  <c r="B423" i="16" s="1"/>
  <c r="B424" i="16" s="1"/>
  <c r="B425" i="16" s="1"/>
  <c r="B426" i="16" s="1"/>
  <c r="B427" i="16" s="1"/>
  <c r="B428" i="16" s="1"/>
  <c r="B429" i="16" s="1"/>
  <c r="B430" i="16" s="1"/>
  <c r="B431" i="16" s="1"/>
  <c r="B432" i="16" s="1"/>
  <c r="B433" i="16" s="1"/>
  <c r="B434" i="16" s="1"/>
  <c r="B435" i="16" s="1"/>
  <c r="B436" i="16" s="1"/>
  <c r="B437" i="16" s="1"/>
  <c r="B438" i="16" s="1"/>
  <c r="B439" i="16" s="1"/>
  <c r="B440" i="16" s="1"/>
  <c r="B441" i="16" s="1"/>
  <c r="B442" i="16" s="1"/>
  <c r="B443" i="16" s="1"/>
  <c r="B444" i="16" s="1"/>
  <c r="B445" i="16" s="1"/>
  <c r="B446" i="16" s="1"/>
  <c r="B447" i="16" s="1"/>
  <c r="B448" i="16" s="1"/>
  <c r="B449" i="16" s="1"/>
  <c r="B450" i="16" s="1"/>
  <c r="B451" i="16" s="1"/>
  <c r="B452" i="16" s="1"/>
  <c r="B453" i="16" s="1"/>
  <c r="B454" i="16" s="1"/>
  <c r="B455" i="16" s="1"/>
  <c r="B456" i="16" s="1"/>
  <c r="B457" i="16" s="1"/>
  <c r="B458" i="16" s="1"/>
  <c r="B459" i="16" s="1"/>
  <c r="B460" i="16" s="1"/>
  <c r="B461" i="16" s="1"/>
  <c r="B462" i="16" s="1"/>
  <c r="B463" i="16" s="1"/>
  <c r="B464" i="16" s="1"/>
  <c r="B465" i="16" s="1"/>
  <c r="B466" i="16" s="1"/>
  <c r="B467" i="16" s="1"/>
  <c r="B468" i="16" s="1"/>
  <c r="B469" i="16" s="1"/>
  <c r="B470" i="16" s="1"/>
  <c r="B471" i="16" s="1"/>
  <c r="B472" i="16" s="1"/>
  <c r="B473" i="16" s="1"/>
  <c r="B474" i="16" s="1"/>
  <c r="B475" i="16" s="1"/>
  <c r="B476" i="16" s="1"/>
  <c r="B477" i="16" s="1"/>
  <c r="B478" i="16" s="1"/>
  <c r="B479" i="16" s="1"/>
  <c r="B480" i="16" s="1"/>
  <c r="B481" i="16" s="1"/>
  <c r="B482" i="16" s="1"/>
  <c r="B483" i="16" s="1"/>
  <c r="B484" i="16" s="1"/>
  <c r="B485" i="16" s="1"/>
  <c r="B486" i="16" s="1"/>
  <c r="B487" i="16" s="1"/>
  <c r="B488" i="16" s="1"/>
  <c r="B489" i="16" s="1"/>
  <c r="B490" i="16" s="1"/>
  <c r="B491" i="16" s="1"/>
  <c r="B492" i="16" s="1"/>
  <c r="B493" i="16" s="1"/>
  <c r="B494" i="16" s="1"/>
  <c r="B495" i="16" s="1"/>
  <c r="B496" i="16" s="1"/>
  <c r="B497" i="16" s="1"/>
  <c r="B498" i="16" s="1"/>
  <c r="B499" i="16" s="1"/>
  <c r="B500" i="16" s="1"/>
  <c r="B501" i="16" s="1"/>
  <c r="B502" i="16" s="1"/>
  <c r="B503" i="16" s="1"/>
  <c r="B504" i="16" s="1"/>
  <c r="B505" i="16" s="1"/>
  <c r="B506" i="16" s="1"/>
  <c r="B507" i="16" s="1"/>
  <c r="B508" i="16" s="1"/>
  <c r="B509" i="16" s="1"/>
  <c r="B510" i="16" s="1"/>
  <c r="B511" i="16" s="1"/>
  <c r="B512" i="16" s="1"/>
  <c r="B513" i="16" s="1"/>
  <c r="B514" i="16" s="1"/>
  <c r="B515" i="16" s="1"/>
  <c r="B516" i="16" s="1"/>
  <c r="B517" i="16" s="1"/>
  <c r="B518" i="16" s="1"/>
  <c r="B519" i="16" s="1"/>
  <c r="B520" i="16" s="1"/>
  <c r="B521" i="16" s="1"/>
  <c r="B522" i="16" s="1"/>
  <c r="B523" i="16" s="1"/>
  <c r="B524" i="16" s="1"/>
  <c r="B525" i="16" s="1"/>
  <c r="B526" i="16" s="1"/>
  <c r="B527" i="16" s="1"/>
  <c r="B528" i="16" s="1"/>
  <c r="B529" i="16" s="1"/>
  <c r="B530" i="16" s="1"/>
  <c r="B531" i="16" s="1"/>
  <c r="B532" i="16" s="1"/>
  <c r="B533" i="16" s="1"/>
  <c r="B534" i="16" s="1"/>
  <c r="B535" i="16" s="1"/>
  <c r="B536" i="16" s="1"/>
  <c r="B537" i="16" s="1"/>
  <c r="B538" i="16" s="1"/>
  <c r="B539" i="16" s="1"/>
  <c r="B540" i="16" s="1"/>
  <c r="B541" i="16" s="1"/>
  <c r="B542" i="16" s="1"/>
  <c r="B543" i="16" s="1"/>
  <c r="B544" i="16" s="1"/>
  <c r="B545" i="16" s="1"/>
  <c r="B546" i="16" s="1"/>
  <c r="B547" i="16" s="1"/>
  <c r="B548" i="16" s="1"/>
  <c r="B549" i="16" s="1"/>
  <c r="B550" i="16" s="1"/>
  <c r="B551" i="16" s="1"/>
  <c r="B552" i="16" s="1"/>
  <c r="B553" i="16" s="1"/>
  <c r="B554" i="16" s="1"/>
  <c r="B555" i="16" s="1"/>
  <c r="B556" i="16" s="1"/>
  <c r="B557" i="16" s="1"/>
  <c r="B558" i="16" s="1"/>
  <c r="B559" i="16" s="1"/>
  <c r="B560" i="16" s="1"/>
  <c r="B561" i="16" s="1"/>
  <c r="B562" i="16" s="1"/>
  <c r="B563" i="16" s="1"/>
  <c r="B564" i="16" s="1"/>
  <c r="B565" i="16" s="1"/>
  <c r="B566" i="16" s="1"/>
  <c r="B567" i="16" s="1"/>
  <c r="B568" i="16" s="1"/>
  <c r="B569" i="16" s="1"/>
  <c r="B570" i="16" s="1"/>
  <c r="B571" i="16" s="1"/>
  <c r="B572" i="16" s="1"/>
  <c r="B573" i="16" s="1"/>
  <c r="B574" i="16" s="1"/>
  <c r="B575" i="16" s="1"/>
  <c r="B576" i="16" s="1"/>
  <c r="B577" i="16" s="1"/>
  <c r="B578" i="16" s="1"/>
  <c r="B579" i="16" s="1"/>
  <c r="B580" i="16" s="1"/>
  <c r="B581" i="16" s="1"/>
  <c r="B582" i="16" s="1"/>
  <c r="B583" i="16" s="1"/>
  <c r="B584" i="16" s="1"/>
  <c r="B585" i="16" s="1"/>
  <c r="B586" i="16" s="1"/>
  <c r="B587" i="16" s="1"/>
  <c r="B588" i="16" s="1"/>
  <c r="B589" i="16" s="1"/>
  <c r="B590" i="16" s="1"/>
  <c r="B591" i="16" s="1"/>
  <c r="B592" i="16" s="1"/>
  <c r="B593" i="16" s="1"/>
  <c r="B594" i="16" s="1"/>
  <c r="B595" i="16" s="1"/>
  <c r="B596" i="16" s="1"/>
  <c r="B597" i="16" s="1"/>
  <c r="B598" i="16" s="1"/>
  <c r="B599" i="16" s="1"/>
  <c r="B600" i="16" s="1"/>
  <c r="B601" i="16" s="1"/>
  <c r="B602" i="16" s="1"/>
  <c r="B603" i="16" s="1"/>
  <c r="B604" i="16" s="1"/>
  <c r="B605" i="16" s="1"/>
  <c r="B606" i="16" s="1"/>
  <c r="B607" i="16" s="1"/>
  <c r="B608" i="16" s="1"/>
  <c r="B609" i="16" s="1"/>
  <c r="B610" i="16" s="1"/>
  <c r="B611" i="16" s="1"/>
  <c r="B612" i="16" s="1"/>
  <c r="B613" i="16" s="1"/>
  <c r="B614" i="16" s="1"/>
  <c r="B615" i="16" s="1"/>
  <c r="B616" i="16" s="1"/>
  <c r="B617" i="16" s="1"/>
  <c r="B618" i="16" s="1"/>
  <c r="B619" i="16" s="1"/>
  <c r="B620" i="16" s="1"/>
  <c r="B621" i="16" s="1"/>
  <c r="B622" i="16" s="1"/>
  <c r="B623" i="16" s="1"/>
  <c r="B624" i="16" s="1"/>
  <c r="B625" i="16" s="1"/>
  <c r="B626" i="16" s="1"/>
  <c r="B627" i="16" s="1"/>
  <c r="B628" i="16" s="1"/>
  <c r="B629" i="16" s="1"/>
  <c r="B630" i="16" s="1"/>
  <c r="B631" i="16" s="1"/>
  <c r="B632" i="16" s="1"/>
  <c r="B633" i="16" s="1"/>
  <c r="B634" i="16" s="1"/>
  <c r="B635" i="16" s="1"/>
  <c r="B636" i="16" s="1"/>
  <c r="B637" i="16" s="1"/>
  <c r="B638" i="16" s="1"/>
  <c r="B639" i="16" s="1"/>
  <c r="B640" i="16" s="1"/>
  <c r="B641" i="16" s="1"/>
  <c r="B642" i="16" s="1"/>
  <c r="B643" i="16" s="1"/>
  <c r="B644" i="16" s="1"/>
  <c r="B645" i="16" s="1"/>
  <c r="B646" i="16" s="1"/>
  <c r="B647" i="16" s="1"/>
  <c r="B648" i="16" s="1"/>
  <c r="B649" i="16" s="1"/>
  <c r="B650" i="16" s="1"/>
  <c r="B651" i="16" s="1"/>
  <c r="B652" i="16" s="1"/>
  <c r="B653" i="16" s="1"/>
  <c r="B654" i="16" s="1"/>
  <c r="B655" i="16" s="1"/>
  <c r="B656" i="16" s="1"/>
  <c r="B657" i="16" s="1"/>
  <c r="B658" i="16" s="1"/>
  <c r="B659" i="16" s="1"/>
  <c r="B660" i="16" s="1"/>
  <c r="B661" i="16" s="1"/>
  <c r="B662" i="16" s="1"/>
  <c r="B663" i="16" s="1"/>
  <c r="B664" i="16" s="1"/>
  <c r="B665" i="16" s="1"/>
  <c r="B666" i="16" s="1"/>
  <c r="B667" i="16" s="1"/>
  <c r="B668" i="16" s="1"/>
  <c r="B669" i="16" s="1"/>
  <c r="B670" i="16" s="1"/>
  <c r="B671" i="16" s="1"/>
  <c r="B672" i="16" s="1"/>
  <c r="B673" i="16" s="1"/>
  <c r="B674" i="16" s="1"/>
  <c r="B675" i="16" s="1"/>
  <c r="B676" i="16" s="1"/>
  <c r="B677" i="16" s="1"/>
  <c r="B678" i="16" s="1"/>
  <c r="B679" i="16" s="1"/>
  <c r="B680" i="16" s="1"/>
  <c r="B681" i="16" s="1"/>
  <c r="B682" i="16" s="1"/>
  <c r="B683" i="16" s="1"/>
  <c r="B684" i="16" s="1"/>
  <c r="B685" i="16" s="1"/>
  <c r="B686" i="16" s="1"/>
  <c r="B687" i="16" s="1"/>
  <c r="B688" i="16" s="1"/>
  <c r="B689" i="16" s="1"/>
  <c r="B690" i="16" s="1"/>
  <c r="B691" i="16" s="1"/>
  <c r="B692" i="16" s="1"/>
  <c r="B693" i="16" s="1"/>
  <c r="B694" i="16" s="1"/>
  <c r="B695" i="16" s="1"/>
  <c r="B696" i="16" s="1"/>
  <c r="B697" i="16" s="1"/>
  <c r="B698" i="16" s="1"/>
  <c r="B699" i="16" s="1"/>
  <c r="B700" i="16" s="1"/>
  <c r="B701" i="16" s="1"/>
  <c r="B702" i="16" s="1"/>
  <c r="B703" i="16" s="1"/>
  <c r="B704" i="16" s="1"/>
  <c r="B705" i="16" s="1"/>
  <c r="B706" i="16" s="1"/>
  <c r="B707" i="16" s="1"/>
  <c r="B708" i="16" s="1"/>
  <c r="B709" i="16" s="1"/>
  <c r="B710" i="16" s="1"/>
  <c r="B711" i="16" s="1"/>
  <c r="B712" i="16" s="1"/>
  <c r="B713" i="16" s="1"/>
  <c r="B714" i="16" s="1"/>
  <c r="B715" i="16" s="1"/>
  <c r="B716" i="16" s="1"/>
  <c r="B717" i="16" s="1"/>
  <c r="B718" i="16" s="1"/>
  <c r="B719" i="16" s="1"/>
  <c r="B720" i="16" s="1"/>
  <c r="B721" i="16" s="1"/>
  <c r="B722" i="16" s="1"/>
  <c r="B723" i="16" s="1"/>
  <c r="B724" i="16" s="1"/>
  <c r="B725" i="16" s="1"/>
  <c r="B726" i="16" s="1"/>
  <c r="B727" i="16" s="1"/>
  <c r="B728" i="16" s="1"/>
  <c r="B729" i="16" s="1"/>
  <c r="B730" i="16" s="1"/>
  <c r="B731" i="16" s="1"/>
  <c r="B732" i="16" s="1"/>
  <c r="B733" i="16" s="1"/>
  <c r="B734" i="16" s="1"/>
  <c r="B735" i="16" s="1"/>
  <c r="B736" i="16" s="1"/>
  <c r="B737" i="16" s="1"/>
  <c r="B738" i="16" s="1"/>
  <c r="B739" i="16" s="1"/>
  <c r="B740" i="16" s="1"/>
  <c r="B741" i="16" s="1"/>
  <c r="B742" i="16" s="1"/>
  <c r="B743" i="16" s="1"/>
  <c r="B744" i="16" s="1"/>
  <c r="B745" i="16" s="1"/>
  <c r="B746" i="16" s="1"/>
  <c r="B747" i="16" s="1"/>
  <c r="B748" i="16" s="1"/>
  <c r="B749" i="16" s="1"/>
  <c r="B750" i="16" s="1"/>
  <c r="B751" i="16" s="1"/>
  <c r="B752" i="16" s="1"/>
  <c r="B753" i="16" s="1"/>
  <c r="B754" i="16" s="1"/>
  <c r="B755" i="16" s="1"/>
  <c r="B756" i="16" s="1"/>
  <c r="B757" i="16" s="1"/>
  <c r="B758" i="16" s="1"/>
  <c r="B759" i="16" s="1"/>
  <c r="B760" i="16" s="1"/>
  <c r="B761" i="16" s="1"/>
  <c r="B762" i="16" s="1"/>
  <c r="B763" i="16" s="1"/>
  <c r="B764" i="16" s="1"/>
  <c r="B765" i="16" s="1"/>
  <c r="B766" i="16" s="1"/>
  <c r="B767" i="16" s="1"/>
  <c r="B768" i="16" s="1"/>
  <c r="B769" i="16" s="1"/>
  <c r="B770" i="16" s="1"/>
  <c r="B771" i="16" s="1"/>
  <c r="B772" i="16" s="1"/>
  <c r="B773" i="16" s="1"/>
  <c r="B774" i="16" s="1"/>
  <c r="B775" i="16" s="1"/>
  <c r="B776" i="16" s="1"/>
  <c r="B777" i="16" s="1"/>
  <c r="B778" i="16" s="1"/>
  <c r="B779" i="16" s="1"/>
  <c r="B780" i="16" s="1"/>
  <c r="B781" i="16" s="1"/>
  <c r="B782" i="16" s="1"/>
  <c r="B783" i="16" s="1"/>
  <c r="B784" i="16" s="1"/>
  <c r="B785" i="16" s="1"/>
  <c r="B786" i="16" s="1"/>
  <c r="B787" i="16" s="1"/>
  <c r="B788" i="16" s="1"/>
  <c r="B789" i="16" s="1"/>
  <c r="B790" i="16" s="1"/>
  <c r="B791" i="16" s="1"/>
  <c r="B792" i="16" s="1"/>
  <c r="B793" i="16" s="1"/>
  <c r="B794" i="16" s="1"/>
  <c r="B795" i="16" s="1"/>
  <c r="B796" i="16" s="1"/>
  <c r="B797" i="16" s="1"/>
  <c r="B798" i="16" s="1"/>
  <c r="B799" i="16" s="1"/>
  <c r="B800" i="16" s="1"/>
  <c r="B801" i="16" s="1"/>
  <c r="B802" i="16" s="1"/>
  <c r="B803" i="16" s="1"/>
  <c r="B804" i="16" s="1"/>
  <c r="B805" i="16" s="1"/>
  <c r="B806" i="16" s="1"/>
  <c r="B807" i="16" s="1"/>
  <c r="B808" i="16" s="1"/>
  <c r="B809" i="16" s="1"/>
  <c r="B810" i="16" s="1"/>
  <c r="B811" i="16" s="1"/>
  <c r="B812" i="16" s="1"/>
  <c r="B813" i="16" s="1"/>
  <c r="B814" i="16" s="1"/>
  <c r="B815" i="16" s="1"/>
  <c r="B816" i="16" s="1"/>
  <c r="B817" i="16" s="1"/>
  <c r="B818" i="16" s="1"/>
  <c r="B819" i="16" s="1"/>
  <c r="B820" i="16" s="1"/>
  <c r="B821" i="16" s="1"/>
  <c r="B822" i="16" s="1"/>
  <c r="B823" i="16" s="1"/>
  <c r="B824" i="16" s="1"/>
  <c r="B825" i="16" s="1"/>
  <c r="B826" i="16" s="1"/>
  <c r="B827" i="16" s="1"/>
  <c r="B828" i="16" s="1"/>
  <c r="B829" i="16" s="1"/>
  <c r="B830" i="16" s="1"/>
  <c r="B831" i="16" s="1"/>
  <c r="B832" i="16" s="1"/>
  <c r="B833" i="16" s="1"/>
  <c r="B834" i="16" s="1"/>
  <c r="B835" i="16" s="1"/>
  <c r="B836" i="16" s="1"/>
  <c r="B837" i="16" s="1"/>
  <c r="B838" i="16" s="1"/>
  <c r="B839" i="16" s="1"/>
  <c r="B840" i="16" s="1"/>
  <c r="B841" i="16" s="1"/>
  <c r="B842" i="16" s="1"/>
  <c r="B843" i="16" s="1"/>
  <c r="B844" i="16" s="1"/>
  <c r="B845" i="16" s="1"/>
  <c r="B846" i="16" s="1"/>
  <c r="B847" i="16" s="1"/>
  <c r="B848" i="16" s="1"/>
  <c r="B849" i="16" s="1"/>
  <c r="B850" i="16" s="1"/>
  <c r="B851" i="16" s="1"/>
  <c r="B852" i="16" s="1"/>
  <c r="B853" i="16" s="1"/>
  <c r="B854" i="16" s="1"/>
  <c r="B855" i="16" s="1"/>
  <c r="B856" i="16" s="1"/>
  <c r="B857" i="16" s="1"/>
  <c r="B858" i="16" s="1"/>
  <c r="B859" i="16" s="1"/>
  <c r="B860" i="16" s="1"/>
  <c r="B861" i="16" s="1"/>
  <c r="B862" i="16" s="1"/>
  <c r="B863" i="16" s="1"/>
  <c r="B864" i="16" s="1"/>
  <c r="B865" i="16" s="1"/>
  <c r="B866" i="16" s="1"/>
  <c r="B867" i="16" s="1"/>
  <c r="B868" i="16" s="1"/>
  <c r="B869" i="16" s="1"/>
  <c r="B870" i="16" s="1"/>
  <c r="B871" i="16" s="1"/>
  <c r="B872" i="16" s="1"/>
  <c r="B873" i="16" s="1"/>
  <c r="B874" i="16" s="1"/>
  <c r="B875" i="16" s="1"/>
  <c r="B876" i="16" s="1"/>
  <c r="B877" i="16" s="1"/>
  <c r="B878" i="16" s="1"/>
  <c r="B879" i="16" s="1"/>
  <c r="B880" i="16" s="1"/>
  <c r="B881" i="16" s="1"/>
  <c r="B882" i="16" s="1"/>
  <c r="B883" i="16" s="1"/>
  <c r="B884" i="16" s="1"/>
  <c r="B885" i="16" s="1"/>
  <c r="B886" i="16" s="1"/>
  <c r="B887" i="16" s="1"/>
  <c r="B888" i="16" s="1"/>
  <c r="B889" i="16" s="1"/>
  <c r="B890" i="16" s="1"/>
  <c r="B891" i="16" s="1"/>
  <c r="B892" i="16" s="1"/>
  <c r="B893" i="16" s="1"/>
  <c r="B894" i="16" s="1"/>
  <c r="B895" i="16" s="1"/>
  <c r="B896" i="16" s="1"/>
  <c r="B897" i="16" s="1"/>
  <c r="B898" i="16" s="1"/>
  <c r="B899" i="16" s="1"/>
  <c r="B900" i="16" s="1"/>
  <c r="B901" i="16" s="1"/>
  <c r="B902" i="16" s="1"/>
  <c r="B903" i="16" s="1"/>
  <c r="B904" i="16" s="1"/>
  <c r="B905" i="16" s="1"/>
  <c r="B906" i="16" s="1"/>
  <c r="B907" i="16" s="1"/>
  <c r="B908" i="16" s="1"/>
  <c r="B909" i="16" s="1"/>
  <c r="B910" i="16" s="1"/>
  <c r="B911" i="16" s="1"/>
  <c r="B912" i="16" s="1"/>
  <c r="B913" i="16" s="1"/>
  <c r="B914" i="16" s="1"/>
  <c r="B915" i="16" s="1"/>
  <c r="B916" i="16" s="1"/>
  <c r="B917" i="16" s="1"/>
  <c r="B918" i="16" s="1"/>
  <c r="B919" i="16" s="1"/>
  <c r="B920" i="16" s="1"/>
  <c r="B921" i="16" s="1"/>
  <c r="B922" i="16" s="1"/>
  <c r="B923" i="16" s="1"/>
  <c r="B924" i="16" s="1"/>
  <c r="B925" i="16" s="1"/>
  <c r="B926" i="16" s="1"/>
  <c r="B927" i="16" s="1"/>
  <c r="B928" i="16" s="1"/>
  <c r="B929" i="16" s="1"/>
  <c r="B930" i="16" s="1"/>
  <c r="B931" i="16" s="1"/>
  <c r="B932" i="16" s="1"/>
  <c r="B933" i="16" s="1"/>
  <c r="B934" i="16" s="1"/>
  <c r="B935" i="16" s="1"/>
  <c r="B936" i="16" s="1"/>
  <c r="B937" i="16" s="1"/>
  <c r="B938" i="16" s="1"/>
  <c r="B939" i="16" s="1"/>
  <c r="B940" i="16" s="1"/>
  <c r="B941" i="16" s="1"/>
  <c r="B942" i="16" s="1"/>
  <c r="B943" i="16" s="1"/>
  <c r="B944" i="16" s="1"/>
  <c r="B945" i="16" s="1"/>
  <c r="B946" i="16" s="1"/>
  <c r="B947" i="16" s="1"/>
  <c r="B948" i="16" s="1"/>
  <c r="B949" i="16" s="1"/>
  <c r="B950" i="16" s="1"/>
  <c r="B951" i="16" s="1"/>
  <c r="B952" i="16" s="1"/>
  <c r="B953" i="16" s="1"/>
  <c r="B954" i="16" s="1"/>
  <c r="B955" i="16" s="1"/>
  <c r="B956" i="16" s="1"/>
  <c r="B957" i="16" s="1"/>
  <c r="B958" i="16" s="1"/>
  <c r="B959" i="16" s="1"/>
  <c r="B960" i="16" s="1"/>
  <c r="B961" i="16" s="1"/>
  <c r="B962" i="16" s="1"/>
  <c r="B963" i="16" s="1"/>
  <c r="B964" i="16" s="1"/>
  <c r="B965" i="16" s="1"/>
  <c r="B966" i="16" s="1"/>
  <c r="B967" i="16" s="1"/>
  <c r="B968" i="16" s="1"/>
  <c r="B969" i="16" s="1"/>
  <c r="B970" i="16" s="1"/>
  <c r="B971" i="16" s="1"/>
  <c r="B972" i="16" s="1"/>
  <c r="B973" i="16" s="1"/>
  <c r="B974" i="16" s="1"/>
  <c r="B975" i="16" s="1"/>
  <c r="B976" i="16" s="1"/>
  <c r="B977" i="16" s="1"/>
  <c r="B978" i="16" s="1"/>
  <c r="B979" i="16" s="1"/>
  <c r="B980" i="16" s="1"/>
  <c r="B981" i="16" s="1"/>
  <c r="B982" i="16" s="1"/>
  <c r="B983" i="16" s="1"/>
  <c r="B984" i="16" s="1"/>
  <c r="B985" i="16" s="1"/>
  <c r="B986" i="16" s="1"/>
  <c r="B987" i="16" s="1"/>
  <c r="B988" i="16" s="1"/>
  <c r="B989" i="16" s="1"/>
  <c r="B990" i="16" s="1"/>
  <c r="B991" i="16" s="1"/>
  <c r="B992" i="16" s="1"/>
  <c r="B993" i="16" s="1"/>
  <c r="B994" i="16" s="1"/>
  <c r="B995" i="16" s="1"/>
  <c r="B996" i="16" s="1"/>
  <c r="B997" i="16" s="1"/>
  <c r="B998" i="16" s="1"/>
  <c r="B999" i="16" s="1"/>
  <c r="B1000" i="16" s="1"/>
  <c r="B1001" i="16" s="1"/>
  <c r="B1002" i="16" s="1"/>
  <c r="B1003" i="16" s="1"/>
  <c r="B1004" i="16" s="1"/>
  <c r="B1005" i="16" s="1"/>
  <c r="B1006" i="16" s="1"/>
  <c r="B1007" i="16" s="1"/>
  <c r="B1008" i="16" s="1"/>
  <c r="B1009" i="16" s="1"/>
  <c r="B1010" i="16" s="1"/>
  <c r="B1011" i="16" s="1"/>
  <c r="B1012" i="16" s="1"/>
  <c r="B1013" i="16" s="1"/>
  <c r="B1014" i="16" s="1"/>
  <c r="B1015" i="16" s="1"/>
  <c r="B1016" i="16" s="1"/>
  <c r="B1017" i="16" s="1"/>
  <c r="G464" i="16"/>
  <c r="G459" i="16"/>
  <c r="AJ12" i="8" l="1"/>
  <c r="G221" i="16" s="1"/>
  <c r="G43" i="7"/>
  <c r="G76" i="16" s="1"/>
  <c r="P10" i="7"/>
  <c r="G6" i="16" s="1"/>
  <c r="AL12" i="8" l="1"/>
  <c r="G313" i="16" s="1"/>
  <c r="AH12" i="8" l="1"/>
  <c r="G129" i="16" s="1"/>
  <c r="AG12" i="8"/>
  <c r="G83" i="16" s="1"/>
  <c r="F10" i="15" l="1"/>
  <c r="P21" i="7" l="1"/>
  <c r="G15" i="16" s="1"/>
  <c r="P22" i="7"/>
  <c r="G16" i="16" s="1"/>
  <c r="G14" i="16"/>
  <c r="F11" i="15" l="1"/>
  <c r="A29" i="3" l="1"/>
  <c r="AM65" i="4" l="1"/>
  <c r="G988" i="16" s="1"/>
  <c r="AM66" i="4"/>
  <c r="G989" i="16" s="1"/>
  <c r="AM54" i="4"/>
  <c r="G978" i="16" s="1"/>
  <c r="AM55" i="4"/>
  <c r="G979" i="16" s="1"/>
  <c r="AM56" i="4"/>
  <c r="G980" i="16" s="1"/>
  <c r="AM57" i="4"/>
  <c r="G981" i="16" s="1"/>
  <c r="AM58" i="4"/>
  <c r="G982" i="16" s="1"/>
  <c r="AM59" i="4"/>
  <c r="G983" i="16" s="1"/>
  <c r="AM60" i="4"/>
  <c r="G984" i="16" s="1"/>
  <c r="AM53" i="4"/>
  <c r="G977" i="16" s="1"/>
  <c r="AM43" i="4"/>
  <c r="G968" i="16" s="1"/>
  <c r="AM44" i="4"/>
  <c r="G969" i="16" s="1"/>
  <c r="AM45" i="4"/>
  <c r="G970" i="16" s="1"/>
  <c r="AM46" i="4"/>
  <c r="G971" i="16" s="1"/>
  <c r="AM47" i="4"/>
  <c r="G972" i="16" s="1"/>
  <c r="AM48" i="4"/>
  <c r="G973" i="16" s="1"/>
  <c r="AM49" i="4"/>
  <c r="G974" i="16" s="1"/>
  <c r="AM64" i="4"/>
  <c r="G987" i="16" s="1"/>
  <c r="AM62" i="4"/>
  <c r="G985" i="16" s="1"/>
  <c r="AM51" i="4"/>
  <c r="G975" i="16" s="1"/>
  <c r="AM42" i="4"/>
  <c r="G967" i="16" s="1"/>
  <c r="AM32" i="4"/>
  <c r="G958" i="16" s="1"/>
  <c r="AM33" i="4"/>
  <c r="G959" i="16" s="1"/>
  <c r="AM34" i="4"/>
  <c r="G960" i="16" s="1"/>
  <c r="AM35" i="4"/>
  <c r="G961" i="16" s="1"/>
  <c r="AM36" i="4"/>
  <c r="G962" i="16" s="1"/>
  <c r="AM37" i="4"/>
  <c r="G963" i="16" s="1"/>
  <c r="AM38" i="4"/>
  <c r="G964" i="16" s="1"/>
  <c r="AM40" i="4"/>
  <c r="G965" i="16" s="1"/>
  <c r="AM31" i="4"/>
  <c r="G957" i="16" s="1"/>
  <c r="AM29" i="4"/>
  <c r="G955" i="16" s="1"/>
  <c r="AM26" i="4"/>
  <c r="G953" i="16" s="1"/>
  <c r="G954" i="16"/>
  <c r="AM25" i="4"/>
  <c r="G952" i="16" s="1"/>
  <c r="AM22" i="4"/>
  <c r="G950" i="16" s="1"/>
  <c r="AM23" i="4"/>
  <c r="G951" i="16" s="1"/>
  <c r="AM21" i="4"/>
  <c r="G949" i="16" s="1"/>
  <c r="AM13" i="4"/>
  <c r="G942" i="16" s="1"/>
  <c r="AM14" i="4"/>
  <c r="G943" i="16" s="1"/>
  <c r="AM15" i="4"/>
  <c r="G944" i="16" s="1"/>
  <c r="AM16" i="4"/>
  <c r="G945" i="16" s="1"/>
  <c r="AM17" i="4"/>
  <c r="G946" i="16" s="1"/>
  <c r="AM18" i="4"/>
  <c r="G947" i="16" s="1"/>
  <c r="AM19" i="4"/>
  <c r="G948" i="16" s="1"/>
  <c r="AM12" i="4"/>
  <c r="G941" i="16" s="1"/>
  <c r="AL65" i="4"/>
  <c r="G939" i="16" s="1"/>
  <c r="AL66" i="4"/>
  <c r="G940" i="16" s="1"/>
  <c r="AL64" i="4"/>
  <c r="G938" i="16" s="1"/>
  <c r="AK65" i="4"/>
  <c r="G890" i="16" s="1"/>
  <c r="AK66" i="4"/>
  <c r="G891" i="16" s="1"/>
  <c r="AK64" i="4"/>
  <c r="G889" i="16" s="1"/>
  <c r="AL62" i="4"/>
  <c r="G936" i="16" s="1"/>
  <c r="AK62" i="4"/>
  <c r="G887" i="16" s="1"/>
  <c r="AK54" i="4"/>
  <c r="G880" i="16" s="1"/>
  <c r="AL54" i="4"/>
  <c r="G929" i="16" s="1"/>
  <c r="AK55" i="4"/>
  <c r="G881" i="16" s="1"/>
  <c r="AL55" i="4"/>
  <c r="G930" i="16" s="1"/>
  <c r="AK56" i="4"/>
  <c r="G882" i="16" s="1"/>
  <c r="AL56" i="4"/>
  <c r="G931" i="16" s="1"/>
  <c r="AK57" i="4"/>
  <c r="G883" i="16" s="1"/>
  <c r="AL57" i="4"/>
  <c r="G932" i="16" s="1"/>
  <c r="AK58" i="4"/>
  <c r="G884" i="16" s="1"/>
  <c r="AL58" i="4"/>
  <c r="G933" i="16" s="1"/>
  <c r="AK59" i="4"/>
  <c r="G885" i="16" s="1"/>
  <c r="AL59" i="4"/>
  <c r="G934" i="16" s="1"/>
  <c r="AK60" i="4"/>
  <c r="G886" i="16" s="1"/>
  <c r="AL60" i="4"/>
  <c r="G935" i="16" s="1"/>
  <c r="AL53" i="4"/>
  <c r="G928" i="16" s="1"/>
  <c r="AK53" i="4"/>
  <c r="G879" i="16" s="1"/>
  <c r="AL51" i="4"/>
  <c r="G926" i="16" s="1"/>
  <c r="AK51" i="4"/>
  <c r="G877" i="16" s="1"/>
  <c r="AK43" i="4"/>
  <c r="G870" i="16" s="1"/>
  <c r="AL43" i="4"/>
  <c r="G919" i="16" s="1"/>
  <c r="AK44" i="4"/>
  <c r="G871" i="16" s="1"/>
  <c r="AL44" i="4"/>
  <c r="G920" i="16" s="1"/>
  <c r="AK45" i="4"/>
  <c r="G872" i="16" s="1"/>
  <c r="AL45" i="4"/>
  <c r="G921" i="16" s="1"/>
  <c r="AK46" i="4"/>
  <c r="G873" i="16" s="1"/>
  <c r="AL46" i="4"/>
  <c r="G922" i="16" s="1"/>
  <c r="AK47" i="4"/>
  <c r="G874" i="16" s="1"/>
  <c r="AL47" i="4"/>
  <c r="G923" i="16" s="1"/>
  <c r="AK48" i="4"/>
  <c r="G875" i="16" s="1"/>
  <c r="AL48" i="4"/>
  <c r="G924" i="16" s="1"/>
  <c r="AK49" i="4"/>
  <c r="G876" i="16" s="1"/>
  <c r="AL49" i="4"/>
  <c r="G925" i="16" s="1"/>
  <c r="AL42" i="4"/>
  <c r="G918" i="16" s="1"/>
  <c r="AK42" i="4"/>
  <c r="G869" i="16" s="1"/>
  <c r="AL40" i="4"/>
  <c r="G916" i="16" s="1"/>
  <c r="AK40" i="4"/>
  <c r="G867" i="16" s="1"/>
  <c r="AL32" i="4"/>
  <c r="G909" i="16" s="1"/>
  <c r="AL33" i="4"/>
  <c r="G910" i="16" s="1"/>
  <c r="AL34" i="4"/>
  <c r="G911" i="16" s="1"/>
  <c r="AL35" i="4"/>
  <c r="G912" i="16" s="1"/>
  <c r="AL36" i="4"/>
  <c r="G913" i="16" s="1"/>
  <c r="AL37" i="4"/>
  <c r="G914" i="16" s="1"/>
  <c r="AL38" i="4"/>
  <c r="G915" i="16" s="1"/>
  <c r="AL31" i="4"/>
  <c r="G908" i="16" s="1"/>
  <c r="AK32" i="4"/>
  <c r="G860" i="16" s="1"/>
  <c r="AK33" i="4"/>
  <c r="G861" i="16" s="1"/>
  <c r="AK34" i="4"/>
  <c r="G862" i="16" s="1"/>
  <c r="AK35" i="4"/>
  <c r="G863" i="16" s="1"/>
  <c r="AK36" i="4"/>
  <c r="G864" i="16" s="1"/>
  <c r="AK37" i="4"/>
  <c r="G865" i="16" s="1"/>
  <c r="AK38" i="4"/>
  <c r="G866" i="16" s="1"/>
  <c r="AK31" i="4"/>
  <c r="G859" i="16" s="1"/>
  <c r="AL29" i="4"/>
  <c r="G906" i="16" s="1"/>
  <c r="AK29" i="4"/>
  <c r="G857" i="16" s="1"/>
  <c r="AK26" i="4"/>
  <c r="G855" i="16" s="1"/>
  <c r="AL26" i="4"/>
  <c r="G904" i="16" s="1"/>
  <c r="AK27" i="4"/>
  <c r="G856" i="16" s="1"/>
  <c r="AL27" i="4"/>
  <c r="G905" i="16" s="1"/>
  <c r="AL25" i="4"/>
  <c r="G903" i="16" s="1"/>
  <c r="AK25" i="4"/>
  <c r="G854" i="16" s="1"/>
  <c r="AL22" i="4"/>
  <c r="G901" i="16" s="1"/>
  <c r="AL23" i="4"/>
  <c r="G902" i="16" s="1"/>
  <c r="AL21" i="4"/>
  <c r="G900" i="16" s="1"/>
  <c r="AK22" i="4"/>
  <c r="G852" i="16" s="1"/>
  <c r="AK23" i="4"/>
  <c r="G853" i="16" s="1"/>
  <c r="AK21" i="4"/>
  <c r="G851" i="16" s="1"/>
  <c r="AL13" i="4"/>
  <c r="G893" i="16" s="1"/>
  <c r="AL14" i="4"/>
  <c r="G894" i="16" s="1"/>
  <c r="AL15" i="4"/>
  <c r="G895" i="16" s="1"/>
  <c r="AL16" i="4"/>
  <c r="G896" i="16" s="1"/>
  <c r="AL17" i="4"/>
  <c r="G897" i="16" s="1"/>
  <c r="AL18" i="4"/>
  <c r="G898" i="16" s="1"/>
  <c r="AL19" i="4"/>
  <c r="G899" i="16" s="1"/>
  <c r="AL12" i="4"/>
  <c r="G892" i="16" s="1"/>
  <c r="AK13" i="4"/>
  <c r="G844" i="16" s="1"/>
  <c r="AK14" i="4"/>
  <c r="G845" i="16" s="1"/>
  <c r="AK15" i="4"/>
  <c r="G846" i="16" s="1"/>
  <c r="AK16" i="4"/>
  <c r="G847" i="16" s="1"/>
  <c r="AK17" i="4"/>
  <c r="G848" i="16" s="1"/>
  <c r="AK18" i="4"/>
  <c r="G849" i="16" s="1"/>
  <c r="AK19" i="4"/>
  <c r="G850" i="16" s="1"/>
  <c r="AK12" i="4"/>
  <c r="G843" i="16" s="1"/>
  <c r="AJ64" i="4"/>
  <c r="G840" i="16" s="1"/>
  <c r="AJ65" i="4"/>
  <c r="G841" i="16" s="1"/>
  <c r="AJ66" i="4"/>
  <c r="G842" i="16" s="1"/>
  <c r="AJ62" i="4"/>
  <c r="G838" i="16" s="1"/>
  <c r="AJ53" i="4"/>
  <c r="G830" i="16" s="1"/>
  <c r="AJ54" i="4"/>
  <c r="G831" i="16" s="1"/>
  <c r="AJ55" i="4"/>
  <c r="G832" i="16" s="1"/>
  <c r="AJ56" i="4"/>
  <c r="G833" i="16" s="1"/>
  <c r="AJ57" i="4"/>
  <c r="G834" i="16" s="1"/>
  <c r="AJ58" i="4"/>
  <c r="G835" i="16" s="1"/>
  <c r="AJ59" i="4"/>
  <c r="G836" i="16" s="1"/>
  <c r="AJ60" i="4"/>
  <c r="G837" i="16" s="1"/>
  <c r="AJ51" i="4"/>
  <c r="G828" i="16" s="1"/>
  <c r="AJ42" i="4"/>
  <c r="G820" i="16" s="1"/>
  <c r="AJ43" i="4"/>
  <c r="G821" i="16" s="1"/>
  <c r="AJ44" i="4"/>
  <c r="G822" i="16" s="1"/>
  <c r="AJ45" i="4"/>
  <c r="G823" i="16" s="1"/>
  <c r="AJ46" i="4"/>
  <c r="G824" i="16" s="1"/>
  <c r="AJ47" i="4"/>
  <c r="G825" i="16" s="1"/>
  <c r="AJ48" i="4"/>
  <c r="G826" i="16" s="1"/>
  <c r="AJ49" i="4"/>
  <c r="G827" i="16" s="1"/>
  <c r="AJ40" i="4"/>
  <c r="G818" i="16" s="1"/>
  <c r="AJ31" i="4"/>
  <c r="G810" i="16" s="1"/>
  <c r="AJ32" i="4"/>
  <c r="G811" i="16" s="1"/>
  <c r="AJ33" i="4"/>
  <c r="G812" i="16" s="1"/>
  <c r="AJ34" i="4"/>
  <c r="G813" i="16" s="1"/>
  <c r="AJ35" i="4"/>
  <c r="G814" i="16" s="1"/>
  <c r="AJ36" i="4"/>
  <c r="G815" i="16" s="1"/>
  <c r="AJ37" i="4"/>
  <c r="G816" i="16" s="1"/>
  <c r="AJ38" i="4"/>
  <c r="G817" i="16" s="1"/>
  <c r="AJ29" i="4"/>
  <c r="G808" i="16" s="1"/>
  <c r="AJ26" i="4"/>
  <c r="G806" i="16" s="1"/>
  <c r="AJ27" i="4"/>
  <c r="G807" i="16" s="1"/>
  <c r="AJ25" i="4"/>
  <c r="G805" i="16" s="1"/>
  <c r="AJ22" i="4"/>
  <c r="G803" i="16" s="1"/>
  <c r="AJ23" i="4"/>
  <c r="G804" i="16" s="1"/>
  <c r="AJ21" i="4"/>
  <c r="G802" i="16" s="1"/>
  <c r="AJ13" i="4"/>
  <c r="G795" i="16" s="1"/>
  <c r="AJ14" i="4"/>
  <c r="G796" i="16" s="1"/>
  <c r="AJ15" i="4"/>
  <c r="G797" i="16" s="1"/>
  <c r="AJ16" i="4"/>
  <c r="G798" i="16" s="1"/>
  <c r="AJ17" i="4"/>
  <c r="G799" i="16" s="1"/>
  <c r="AJ18" i="4"/>
  <c r="G800" i="16" s="1"/>
  <c r="AJ19" i="4"/>
  <c r="G801" i="16" s="1"/>
  <c r="AJ12" i="4"/>
  <c r="G794" i="16" s="1"/>
  <c r="AI64" i="4"/>
  <c r="G791" i="16" s="1"/>
  <c r="AI65" i="4"/>
  <c r="G792" i="16" s="1"/>
  <c r="AI66" i="4"/>
  <c r="G793" i="16" s="1"/>
  <c r="AI62" i="4"/>
  <c r="G789" i="16" s="1"/>
  <c r="AI53" i="4"/>
  <c r="G781" i="16" s="1"/>
  <c r="AI54" i="4"/>
  <c r="G782" i="16" s="1"/>
  <c r="AI55" i="4"/>
  <c r="G783" i="16" s="1"/>
  <c r="AI56" i="4"/>
  <c r="G784" i="16" s="1"/>
  <c r="AI57" i="4"/>
  <c r="G785" i="16" s="1"/>
  <c r="AI58" i="4"/>
  <c r="G786" i="16" s="1"/>
  <c r="AI59" i="4"/>
  <c r="G787" i="16" s="1"/>
  <c r="AI60" i="4"/>
  <c r="G788" i="16" s="1"/>
  <c r="AI51" i="4"/>
  <c r="G779" i="16" s="1"/>
  <c r="AI42" i="4"/>
  <c r="G771" i="16" s="1"/>
  <c r="AI43" i="4"/>
  <c r="G772" i="16" s="1"/>
  <c r="AI44" i="4"/>
  <c r="G773" i="16" s="1"/>
  <c r="AI45" i="4"/>
  <c r="G774" i="16" s="1"/>
  <c r="AI46" i="4"/>
  <c r="G775" i="16" s="1"/>
  <c r="AI47" i="4"/>
  <c r="G776" i="16" s="1"/>
  <c r="AI48" i="4"/>
  <c r="G777" i="16" s="1"/>
  <c r="AI49" i="4"/>
  <c r="G778" i="16" s="1"/>
  <c r="AI40" i="4"/>
  <c r="G769" i="16" s="1"/>
  <c r="AI31" i="4"/>
  <c r="G761" i="16" s="1"/>
  <c r="AI32" i="4"/>
  <c r="G762" i="16" s="1"/>
  <c r="AI33" i="4"/>
  <c r="G763" i="16" s="1"/>
  <c r="AI34" i="4"/>
  <c r="G764" i="16" s="1"/>
  <c r="AI35" i="4"/>
  <c r="G765" i="16" s="1"/>
  <c r="AI36" i="4"/>
  <c r="G766" i="16" s="1"/>
  <c r="AI37" i="4"/>
  <c r="G767" i="16" s="1"/>
  <c r="AI38" i="4"/>
  <c r="G768" i="16" s="1"/>
  <c r="AI29" i="4"/>
  <c r="G759" i="16" s="1"/>
  <c r="AI26" i="4"/>
  <c r="G757" i="16" s="1"/>
  <c r="AI27" i="4"/>
  <c r="G758" i="16" s="1"/>
  <c r="AI25" i="4"/>
  <c r="G756" i="16" s="1"/>
  <c r="AI22" i="4"/>
  <c r="G754" i="16" s="1"/>
  <c r="AI23" i="4"/>
  <c r="G755" i="16" s="1"/>
  <c r="AI21" i="4"/>
  <c r="G753" i="16" s="1"/>
  <c r="AI13" i="4"/>
  <c r="G746" i="16" s="1"/>
  <c r="AI14" i="4"/>
  <c r="G747" i="16" s="1"/>
  <c r="AI15" i="4"/>
  <c r="G748" i="16" s="1"/>
  <c r="AI16" i="4"/>
  <c r="G749" i="16" s="1"/>
  <c r="AI17" i="4"/>
  <c r="G750" i="16" s="1"/>
  <c r="AI18" i="4"/>
  <c r="G751" i="16" s="1"/>
  <c r="AI19" i="4"/>
  <c r="G752" i="16" s="1"/>
  <c r="AI12" i="4"/>
  <c r="G745" i="16" s="1"/>
  <c r="AH13" i="4"/>
  <c r="G697" i="16" s="1"/>
  <c r="G698" i="16"/>
  <c r="G699" i="16"/>
  <c r="AH16" i="4"/>
  <c r="G700" i="16" s="1"/>
  <c r="AH17" i="4"/>
  <c r="G701" i="16" s="1"/>
  <c r="AH18" i="4"/>
  <c r="G702" i="16" s="1"/>
  <c r="AH19" i="4"/>
  <c r="G703" i="16" s="1"/>
  <c r="AH12" i="4"/>
  <c r="G696" i="16" s="1"/>
  <c r="AG25" i="4"/>
  <c r="G658" i="16" s="1"/>
  <c r="AG26" i="4"/>
  <c r="G659" i="16" s="1"/>
  <c r="AG27" i="4"/>
  <c r="G660" i="16" s="1"/>
  <c r="AG64" i="4"/>
  <c r="G693" i="16" s="1"/>
  <c r="AG65" i="4"/>
  <c r="G694" i="16" s="1"/>
  <c r="AG66" i="4"/>
  <c r="G695" i="16" s="1"/>
  <c r="AG62" i="4"/>
  <c r="G691" i="16" s="1"/>
  <c r="AG53" i="4"/>
  <c r="G683" i="16" s="1"/>
  <c r="AG54" i="4"/>
  <c r="G684" i="16" s="1"/>
  <c r="AG55" i="4"/>
  <c r="G685" i="16" s="1"/>
  <c r="AG56" i="4"/>
  <c r="G686" i="16" s="1"/>
  <c r="AG57" i="4"/>
  <c r="G687" i="16" s="1"/>
  <c r="AG58" i="4"/>
  <c r="G688" i="16" s="1"/>
  <c r="AG59" i="4"/>
  <c r="G689" i="16" s="1"/>
  <c r="AG60" i="4"/>
  <c r="G690" i="16" s="1"/>
  <c r="AG51" i="4"/>
  <c r="G681" i="16" s="1"/>
  <c r="AG43" i="4"/>
  <c r="G674" i="16" s="1"/>
  <c r="AG44" i="4"/>
  <c r="G675" i="16" s="1"/>
  <c r="AG45" i="4"/>
  <c r="G676" i="16" s="1"/>
  <c r="AG46" i="4"/>
  <c r="G677" i="16" s="1"/>
  <c r="AG47" i="4"/>
  <c r="G678" i="16" s="1"/>
  <c r="AG48" i="4"/>
  <c r="G679" i="16" s="1"/>
  <c r="AG49" i="4"/>
  <c r="G680" i="16" s="1"/>
  <c r="G673" i="16"/>
  <c r="AG40" i="4"/>
  <c r="G671" i="16" s="1"/>
  <c r="AG31" i="4"/>
  <c r="G663" i="16" s="1"/>
  <c r="AG32" i="4"/>
  <c r="G664" i="16" s="1"/>
  <c r="AG33" i="4"/>
  <c r="G665" i="16" s="1"/>
  <c r="AG34" i="4"/>
  <c r="G666" i="16" s="1"/>
  <c r="AG35" i="4"/>
  <c r="G667" i="16" s="1"/>
  <c r="AG36" i="4"/>
  <c r="G668" i="16" s="1"/>
  <c r="AG37" i="4"/>
  <c r="G669" i="16" s="1"/>
  <c r="AG38" i="4"/>
  <c r="G670" i="16" s="1"/>
  <c r="AG29" i="4"/>
  <c r="G661" i="16" s="1"/>
  <c r="AG22" i="4"/>
  <c r="G656" i="16" s="1"/>
  <c r="AG23" i="4"/>
  <c r="G657" i="16" s="1"/>
  <c r="G655" i="16"/>
  <c r="AG13" i="4"/>
  <c r="G648" i="16" s="1"/>
  <c r="AG14" i="4"/>
  <c r="G649" i="16" s="1"/>
  <c r="AG15" i="4"/>
  <c r="G650" i="16" s="1"/>
  <c r="AG16" i="4"/>
  <c r="G651" i="16" s="1"/>
  <c r="AG17" i="4"/>
  <c r="G652" i="16" s="1"/>
  <c r="AG18" i="4"/>
  <c r="G653" i="16" s="1"/>
  <c r="AG19" i="4"/>
  <c r="G654" i="16" s="1"/>
  <c r="G647" i="16"/>
  <c r="U38" i="1"/>
  <c r="G606" i="16" s="1"/>
  <c r="U32" i="1"/>
  <c r="G600" i="16" s="1"/>
  <c r="U31" i="1"/>
  <c r="G599" i="16" s="1"/>
  <c r="U30" i="1"/>
  <c r="G598" i="16" s="1"/>
  <c r="T34" i="1"/>
  <c r="G592" i="16" s="1"/>
  <c r="T35" i="1"/>
  <c r="G593" i="16" s="1"/>
  <c r="T36" i="1"/>
  <c r="G594" i="16" s="1"/>
  <c r="T37" i="1"/>
  <c r="G595" i="16" s="1"/>
  <c r="T38" i="1"/>
  <c r="G596" i="16" s="1"/>
  <c r="T33" i="1"/>
  <c r="G591" i="16" s="1"/>
  <c r="T32" i="1"/>
  <c r="G590" i="16" s="1"/>
  <c r="T31" i="1"/>
  <c r="G589" i="16" s="1"/>
  <c r="T30" i="1"/>
  <c r="G588" i="16" s="1"/>
  <c r="G582" i="16"/>
  <c r="G583" i="16"/>
  <c r="G584" i="16"/>
  <c r="G585" i="16"/>
  <c r="G586" i="16"/>
  <c r="G581" i="16"/>
  <c r="G580" i="16"/>
  <c r="G579" i="16"/>
  <c r="G578" i="16"/>
  <c r="R34" i="1"/>
  <c r="G572" i="16" s="1"/>
  <c r="R35" i="1"/>
  <c r="G573" i="16" s="1"/>
  <c r="R36" i="1"/>
  <c r="G574" i="16" s="1"/>
  <c r="R37" i="1"/>
  <c r="G575" i="16" s="1"/>
  <c r="R38" i="1"/>
  <c r="G576" i="16" s="1"/>
  <c r="R33" i="1"/>
  <c r="G571" i="16" s="1"/>
  <c r="R32" i="1"/>
  <c r="G570" i="16" s="1"/>
  <c r="R31" i="1"/>
  <c r="G569" i="16" s="1"/>
  <c r="U27" i="1"/>
  <c r="G597" i="16" s="1"/>
  <c r="T27" i="1"/>
  <c r="G587" i="16" s="1"/>
  <c r="S27" i="1"/>
  <c r="G577" i="16" s="1"/>
  <c r="R27" i="1"/>
  <c r="G567" i="16" s="1"/>
  <c r="R25" i="1"/>
  <c r="G566" i="16" s="1"/>
  <c r="R24" i="1"/>
  <c r="G565" i="16" s="1"/>
  <c r="R23" i="1"/>
  <c r="G564" i="16" s="1"/>
  <c r="R20" i="1"/>
  <c r="G562" i="16" s="1"/>
  <c r="R21" i="1"/>
  <c r="G563" i="16" s="1"/>
  <c r="G561" i="16"/>
  <c r="R11" i="1"/>
  <c r="G554" i="16" s="1"/>
  <c r="R12" i="1"/>
  <c r="G555" i="16" s="1"/>
  <c r="R13" i="1"/>
  <c r="G556" i="16" s="1"/>
  <c r="R14" i="1"/>
  <c r="G557" i="16" s="1"/>
  <c r="R15" i="1"/>
  <c r="G558" i="16" s="1"/>
  <c r="R16" i="1"/>
  <c r="G559" i="16" s="1"/>
  <c r="R17" i="1"/>
  <c r="G560" i="16" s="1"/>
  <c r="G553" i="16"/>
  <c r="AJ34" i="14"/>
  <c r="G529" i="16" s="1"/>
  <c r="AJ35" i="14"/>
  <c r="G530" i="16" s="1"/>
  <c r="AJ33" i="14"/>
  <c r="G528" i="16" s="1"/>
  <c r="AI34" i="14"/>
  <c r="G507" i="16" s="1"/>
  <c r="AI35" i="14"/>
  <c r="G508" i="16" s="1"/>
  <c r="AI33" i="14"/>
  <c r="G506" i="16" s="1"/>
  <c r="AH34" i="14"/>
  <c r="G487" i="16" s="1"/>
  <c r="AH35" i="14"/>
  <c r="G488" i="16" s="1"/>
  <c r="AH33" i="14"/>
  <c r="G486" i="16" s="1"/>
  <c r="AG34" i="14"/>
  <c r="G466" i="16" s="1"/>
  <c r="AG35" i="14"/>
  <c r="G467" i="16" s="1"/>
  <c r="AG33" i="14"/>
  <c r="G465" i="16" s="1"/>
  <c r="AJ31" i="14"/>
  <c r="G526" i="16" s="1"/>
  <c r="AI31" i="14"/>
  <c r="AH31" i="14"/>
  <c r="G484" i="16" s="1"/>
  <c r="AG31" i="14"/>
  <c r="G463" i="16" s="1"/>
  <c r="AJ28" i="14"/>
  <c r="G524" i="16" s="1"/>
  <c r="AJ29" i="14"/>
  <c r="G525" i="16" s="1"/>
  <c r="AJ27" i="14"/>
  <c r="G523" i="16" s="1"/>
  <c r="AI28" i="14"/>
  <c r="G503" i="16" s="1"/>
  <c r="AI29" i="14"/>
  <c r="G504" i="16" s="1"/>
  <c r="AI27" i="14"/>
  <c r="G502" i="16" s="1"/>
  <c r="AG28" i="14"/>
  <c r="G461" i="16" s="1"/>
  <c r="AH28" i="14"/>
  <c r="G482" i="16" s="1"/>
  <c r="AG29" i="14"/>
  <c r="G462" i="16" s="1"/>
  <c r="AH29" i="14"/>
  <c r="G483" i="16" s="1"/>
  <c r="AH27" i="14"/>
  <c r="G481" i="16" s="1"/>
  <c r="AG27" i="14"/>
  <c r="G460" i="16" s="1"/>
  <c r="AJ25" i="14"/>
  <c r="G521" i="16" s="1"/>
  <c r="AI25" i="14"/>
  <c r="G500" i="16" s="1"/>
  <c r="AH25" i="14"/>
  <c r="G479" i="16" s="1"/>
  <c r="AG25" i="14"/>
  <c r="G458" i="16" s="1"/>
  <c r="AG22" i="14"/>
  <c r="G456" i="16" s="1"/>
  <c r="AH22" i="14"/>
  <c r="G477" i="16" s="1"/>
  <c r="AI22" i="14"/>
  <c r="G498" i="16" s="1"/>
  <c r="AJ22" i="14"/>
  <c r="G519" i="16" s="1"/>
  <c r="AG23" i="14"/>
  <c r="G457" i="16" s="1"/>
  <c r="AH23" i="14"/>
  <c r="G478" i="16" s="1"/>
  <c r="AI23" i="14"/>
  <c r="G499" i="16" s="1"/>
  <c r="AJ23" i="14"/>
  <c r="G520" i="16" s="1"/>
  <c r="AJ21" i="14"/>
  <c r="G518" i="16" s="1"/>
  <c r="AI21" i="14"/>
  <c r="G497" i="16" s="1"/>
  <c r="AH21" i="14"/>
  <c r="G476" i="16" s="1"/>
  <c r="AG21" i="14"/>
  <c r="G455" i="16" s="1"/>
  <c r="AF22" i="14"/>
  <c r="G435" i="16" s="1"/>
  <c r="AF23" i="14"/>
  <c r="G436" i="16" s="1"/>
  <c r="AF21" i="14"/>
  <c r="G434" i="16" s="1"/>
  <c r="AF25" i="14"/>
  <c r="G437" i="16" s="1"/>
  <c r="AF28" i="14"/>
  <c r="G440" i="16" s="1"/>
  <c r="AF29" i="14"/>
  <c r="G441" i="16" s="1"/>
  <c r="AF27" i="14"/>
  <c r="G439" i="16" s="1"/>
  <c r="AF31" i="14"/>
  <c r="G442" i="16" s="1"/>
  <c r="AF34" i="14"/>
  <c r="G445" i="16" s="1"/>
  <c r="AF35" i="14"/>
  <c r="G446" i="16" s="1"/>
  <c r="AF33" i="14"/>
  <c r="G444" i="16" s="1"/>
  <c r="AE34" i="14"/>
  <c r="G424" i="16" s="1"/>
  <c r="AE35" i="14"/>
  <c r="G425" i="16" s="1"/>
  <c r="AE33" i="14"/>
  <c r="G423" i="16" s="1"/>
  <c r="AE31" i="14"/>
  <c r="G421" i="16" s="1"/>
  <c r="AE27" i="14"/>
  <c r="G418" i="16" s="1"/>
  <c r="AE28" i="14"/>
  <c r="G419" i="16" s="1"/>
  <c r="AE29" i="14"/>
  <c r="G420" i="16" s="1"/>
  <c r="AE25" i="14"/>
  <c r="G416" i="16" s="1"/>
  <c r="AE22" i="14"/>
  <c r="G414" i="16" s="1"/>
  <c r="AE23" i="14"/>
  <c r="G415" i="16" s="1"/>
  <c r="AE21" i="14"/>
  <c r="G413" i="16" s="1"/>
  <c r="AJ13" i="14"/>
  <c r="G511" i="16" s="1"/>
  <c r="AJ14" i="14"/>
  <c r="G512" i="16" s="1"/>
  <c r="AJ15" i="14"/>
  <c r="G513" i="16" s="1"/>
  <c r="AJ16" i="14"/>
  <c r="G514" i="16" s="1"/>
  <c r="AJ17" i="14"/>
  <c r="G515" i="16" s="1"/>
  <c r="AJ18" i="14"/>
  <c r="G516" i="16" s="1"/>
  <c r="AJ19" i="14"/>
  <c r="G517" i="16" s="1"/>
  <c r="AJ12" i="14"/>
  <c r="G510" i="16" s="1"/>
  <c r="AI13" i="14"/>
  <c r="G490" i="16" s="1"/>
  <c r="AI14" i="14"/>
  <c r="G491" i="16" s="1"/>
  <c r="AI15" i="14"/>
  <c r="G492" i="16" s="1"/>
  <c r="AI16" i="14"/>
  <c r="G493" i="16" s="1"/>
  <c r="AI17" i="14"/>
  <c r="G494" i="16" s="1"/>
  <c r="AI18" i="14"/>
  <c r="G495" i="16" s="1"/>
  <c r="AI19" i="14"/>
  <c r="G496" i="16" s="1"/>
  <c r="AI12" i="14"/>
  <c r="G489" i="16" s="1"/>
  <c r="AH13" i="14"/>
  <c r="G469" i="16" s="1"/>
  <c r="AH14" i="14"/>
  <c r="G470" i="16" s="1"/>
  <c r="AH15" i="14"/>
  <c r="G471" i="16" s="1"/>
  <c r="AH16" i="14"/>
  <c r="G472" i="16" s="1"/>
  <c r="AH17" i="14"/>
  <c r="G473" i="16" s="1"/>
  <c r="AH18" i="14"/>
  <c r="G474" i="16" s="1"/>
  <c r="AH19" i="14"/>
  <c r="G475" i="16" s="1"/>
  <c r="AH12" i="14"/>
  <c r="G468" i="16" s="1"/>
  <c r="AG13" i="14"/>
  <c r="G448" i="16" s="1"/>
  <c r="AG14" i="14"/>
  <c r="G449" i="16" s="1"/>
  <c r="AG15" i="14"/>
  <c r="G450" i="16" s="1"/>
  <c r="AG16" i="14"/>
  <c r="G451" i="16" s="1"/>
  <c r="AG17" i="14"/>
  <c r="G452" i="16" s="1"/>
  <c r="AG18" i="14"/>
  <c r="G453" i="16" s="1"/>
  <c r="AG19" i="14"/>
  <c r="G454" i="16" s="1"/>
  <c r="AG12" i="14"/>
  <c r="G447" i="16" s="1"/>
  <c r="AF13" i="14"/>
  <c r="G427" i="16" s="1"/>
  <c r="AF14" i="14"/>
  <c r="G428" i="16" s="1"/>
  <c r="AF15" i="14"/>
  <c r="G429" i="16" s="1"/>
  <c r="AF16" i="14"/>
  <c r="G430" i="16" s="1"/>
  <c r="AF17" i="14"/>
  <c r="G431" i="16" s="1"/>
  <c r="AF18" i="14"/>
  <c r="G432" i="16" s="1"/>
  <c r="AF19" i="14"/>
  <c r="G433" i="16" s="1"/>
  <c r="AF12" i="14"/>
  <c r="G426" i="16" s="1"/>
  <c r="AE13" i="14"/>
  <c r="G406" i="16" s="1"/>
  <c r="AE14" i="14"/>
  <c r="G407" i="16" s="1"/>
  <c r="AE15" i="14"/>
  <c r="G408" i="16" s="1"/>
  <c r="AE16" i="14"/>
  <c r="G409" i="16" s="1"/>
  <c r="AE17" i="14"/>
  <c r="G410" i="16" s="1"/>
  <c r="AE18" i="14"/>
  <c r="G411" i="16" s="1"/>
  <c r="AE19" i="14"/>
  <c r="G412" i="16" s="1"/>
  <c r="AE12" i="14"/>
  <c r="G405" i="16" s="1"/>
  <c r="AL13" i="8"/>
  <c r="G314" i="16" s="1"/>
  <c r="AL14" i="8"/>
  <c r="G315" i="16" s="1"/>
  <c r="AL15" i="8"/>
  <c r="G316" i="16" s="1"/>
  <c r="AL16" i="8"/>
  <c r="G317" i="16" s="1"/>
  <c r="AL17" i="8"/>
  <c r="G318" i="16" s="1"/>
  <c r="AL18" i="8"/>
  <c r="G319" i="16" s="1"/>
  <c r="AL19" i="8"/>
  <c r="G320" i="16" s="1"/>
  <c r="AL22" i="8"/>
  <c r="G322" i="16" s="1"/>
  <c r="AL23" i="8"/>
  <c r="G323" i="16" s="1"/>
  <c r="AL21" i="8"/>
  <c r="G321" i="16" s="1"/>
  <c r="AL25" i="8"/>
  <c r="G324" i="16" s="1"/>
  <c r="AL30" i="8"/>
  <c r="G329" i="16" s="1"/>
  <c r="AL31" i="8"/>
  <c r="G330" i="16" s="1"/>
  <c r="AL32" i="8"/>
  <c r="G331" i="16" s="1"/>
  <c r="AL33" i="8"/>
  <c r="G332" i="16" s="1"/>
  <c r="AL34" i="8"/>
  <c r="G333" i="16" s="1"/>
  <c r="AL29" i="8"/>
  <c r="G328" i="16" s="1"/>
  <c r="AL28" i="8"/>
  <c r="G327" i="16" s="1"/>
  <c r="AL27" i="8"/>
  <c r="G326" i="16" s="1"/>
  <c r="AL36" i="8"/>
  <c r="G334" i="16" s="1"/>
  <c r="AL39" i="8"/>
  <c r="G337" i="16" s="1"/>
  <c r="AL38" i="8"/>
  <c r="G336" i="16" s="1"/>
  <c r="AL41" i="8"/>
  <c r="G339" i="16" s="1"/>
  <c r="AL42" i="8"/>
  <c r="G340" i="16" s="1"/>
  <c r="AL43" i="8"/>
  <c r="G341" i="16" s="1"/>
  <c r="AL44" i="8"/>
  <c r="G342" i="16" s="1"/>
  <c r="AL45" i="8"/>
  <c r="G343" i="16" s="1"/>
  <c r="AL40" i="8"/>
  <c r="G338" i="16" s="1"/>
  <c r="AL47" i="8"/>
  <c r="G344" i="16" s="1"/>
  <c r="AL52" i="8"/>
  <c r="G349" i="16" s="1"/>
  <c r="AL53" i="8"/>
  <c r="G350" i="16" s="1"/>
  <c r="AL54" i="8"/>
  <c r="G351" i="16" s="1"/>
  <c r="AL55" i="8"/>
  <c r="G352" i="16" s="1"/>
  <c r="AL56" i="8"/>
  <c r="G353" i="16" s="1"/>
  <c r="AL51" i="8"/>
  <c r="G348" i="16" s="1"/>
  <c r="AL50" i="8"/>
  <c r="G347" i="16" s="1"/>
  <c r="AL49" i="8"/>
  <c r="G346" i="16" s="1"/>
  <c r="AL58" i="8"/>
  <c r="G354" i="16" s="1"/>
  <c r="AL61" i="8"/>
  <c r="G357" i="16" s="1"/>
  <c r="AL62" i="8"/>
  <c r="G358" i="16" s="1"/>
  <c r="AL60" i="8"/>
  <c r="G356" i="16" s="1"/>
  <c r="AK61" i="8"/>
  <c r="G311" i="16" s="1"/>
  <c r="AK62" i="8"/>
  <c r="G312" i="16" s="1"/>
  <c r="AK60" i="8"/>
  <c r="G310" i="16" s="1"/>
  <c r="AK58" i="8"/>
  <c r="G308" i="16" s="1"/>
  <c r="AK52" i="8"/>
  <c r="G303" i="16" s="1"/>
  <c r="AK53" i="8"/>
  <c r="G304" i="16" s="1"/>
  <c r="AK54" i="8"/>
  <c r="G305" i="16" s="1"/>
  <c r="AK55" i="8"/>
  <c r="G306" i="16" s="1"/>
  <c r="AK56" i="8"/>
  <c r="G307" i="16" s="1"/>
  <c r="AK51" i="8"/>
  <c r="G302" i="16" s="1"/>
  <c r="AK50" i="8"/>
  <c r="G301" i="16" s="1"/>
  <c r="AK49" i="8"/>
  <c r="G300" i="16" s="1"/>
  <c r="AK47" i="8"/>
  <c r="G298" i="16" s="1"/>
  <c r="AK41" i="8"/>
  <c r="G293" i="16" s="1"/>
  <c r="AK42" i="8"/>
  <c r="G294" i="16" s="1"/>
  <c r="AK43" i="8"/>
  <c r="G295" i="16" s="1"/>
  <c r="AK44" i="8"/>
  <c r="G296" i="16" s="1"/>
  <c r="AK45" i="8"/>
  <c r="G297" i="16" s="1"/>
  <c r="AK40" i="8"/>
  <c r="G292" i="16" s="1"/>
  <c r="AK39" i="8"/>
  <c r="G291" i="16" s="1"/>
  <c r="AK38" i="8"/>
  <c r="G290" i="16" s="1"/>
  <c r="AK36" i="8"/>
  <c r="G288" i="16" s="1"/>
  <c r="AK30" i="8"/>
  <c r="G283" i="16" s="1"/>
  <c r="AK31" i="8"/>
  <c r="G284" i="16" s="1"/>
  <c r="AK32" i="8"/>
  <c r="G285" i="16" s="1"/>
  <c r="AK33" i="8"/>
  <c r="G286" i="16" s="1"/>
  <c r="AK34" i="8"/>
  <c r="G287" i="16" s="1"/>
  <c r="AK29" i="8"/>
  <c r="G282" i="16" s="1"/>
  <c r="AK28" i="8"/>
  <c r="G281" i="16" s="1"/>
  <c r="AK27" i="8"/>
  <c r="G280" i="16" s="1"/>
  <c r="AK25" i="8"/>
  <c r="G278" i="16" s="1"/>
  <c r="AK22" i="8"/>
  <c r="G276" i="16" s="1"/>
  <c r="AK23" i="8"/>
  <c r="G277" i="16" s="1"/>
  <c r="AK21" i="8"/>
  <c r="G275" i="16" s="1"/>
  <c r="AK13" i="8"/>
  <c r="G268" i="16" s="1"/>
  <c r="AK14" i="8"/>
  <c r="G269" i="16" s="1"/>
  <c r="AK15" i="8"/>
  <c r="G270" i="16" s="1"/>
  <c r="AK16" i="8"/>
  <c r="G271" i="16" s="1"/>
  <c r="AK17" i="8"/>
  <c r="G272" i="16" s="1"/>
  <c r="AK18" i="8"/>
  <c r="G273" i="16" s="1"/>
  <c r="AK19" i="8"/>
  <c r="G274" i="16" s="1"/>
  <c r="AK12" i="8"/>
  <c r="G267" i="16" s="1"/>
  <c r="AJ61" i="8"/>
  <c r="G265" i="16" s="1"/>
  <c r="AJ62" i="8"/>
  <c r="G266" i="16" s="1"/>
  <c r="AJ60" i="8"/>
  <c r="G264" i="16" s="1"/>
  <c r="AJ58" i="8"/>
  <c r="G262" i="16" s="1"/>
  <c r="AJ50" i="8"/>
  <c r="G255" i="16" s="1"/>
  <c r="AJ51" i="8"/>
  <c r="G256" i="16" s="1"/>
  <c r="AJ52" i="8"/>
  <c r="G257" i="16" s="1"/>
  <c r="AJ53" i="8"/>
  <c r="G258" i="16" s="1"/>
  <c r="AJ54" i="8"/>
  <c r="G259" i="16" s="1"/>
  <c r="AJ55" i="8"/>
  <c r="G260" i="16" s="1"/>
  <c r="AJ56" i="8"/>
  <c r="G261" i="16" s="1"/>
  <c r="AJ49" i="8"/>
  <c r="G254" i="16" s="1"/>
  <c r="AJ47" i="8"/>
  <c r="G252" i="16" s="1"/>
  <c r="AJ39" i="8"/>
  <c r="G245" i="16" s="1"/>
  <c r="AJ40" i="8"/>
  <c r="G246" i="16" s="1"/>
  <c r="AJ41" i="8"/>
  <c r="G247" i="16" s="1"/>
  <c r="AJ42" i="8"/>
  <c r="G248" i="16" s="1"/>
  <c r="AJ43" i="8"/>
  <c r="G249" i="16" s="1"/>
  <c r="AJ44" i="8"/>
  <c r="G250" i="16" s="1"/>
  <c r="AJ45" i="8"/>
  <c r="G251" i="16" s="1"/>
  <c r="AJ38" i="8"/>
  <c r="G244" i="16" s="1"/>
  <c r="AJ36" i="8"/>
  <c r="G242" i="16" s="1"/>
  <c r="AJ30" i="8"/>
  <c r="G237" i="16" s="1"/>
  <c r="AJ31" i="8"/>
  <c r="G238" i="16" s="1"/>
  <c r="AJ32" i="8"/>
  <c r="G239" i="16" s="1"/>
  <c r="AJ33" i="8"/>
  <c r="G240" i="16" s="1"/>
  <c r="AJ34" i="8"/>
  <c r="G241" i="16" s="1"/>
  <c r="AJ29" i="8"/>
  <c r="G236" i="16" s="1"/>
  <c r="AJ28" i="8"/>
  <c r="G235" i="16" s="1"/>
  <c r="G234" i="16"/>
  <c r="AJ25" i="8"/>
  <c r="G232" i="16" s="1"/>
  <c r="AJ22" i="8"/>
  <c r="G230" i="16" s="1"/>
  <c r="AJ23" i="8"/>
  <c r="G231" i="16" s="1"/>
  <c r="AJ21" i="8"/>
  <c r="G229" i="16" s="1"/>
  <c r="AJ13" i="8"/>
  <c r="G222" i="16" s="1"/>
  <c r="AJ14" i="8"/>
  <c r="G223" i="16" s="1"/>
  <c r="AJ15" i="8"/>
  <c r="G224" i="16" s="1"/>
  <c r="AJ16" i="8"/>
  <c r="G225" i="16" s="1"/>
  <c r="AJ17" i="8"/>
  <c r="G226" i="16" s="1"/>
  <c r="AJ18" i="8"/>
  <c r="G227" i="16" s="1"/>
  <c r="AJ19" i="8"/>
  <c r="G228" i="16" s="1"/>
  <c r="AI61" i="8"/>
  <c r="G219" i="16" s="1"/>
  <c r="AI62" i="8"/>
  <c r="G220" i="16" s="1"/>
  <c r="AI60" i="8"/>
  <c r="G218" i="16" s="1"/>
  <c r="AI58" i="8"/>
  <c r="G216" i="16" s="1"/>
  <c r="AI50" i="8"/>
  <c r="G209" i="16" s="1"/>
  <c r="AI51" i="8"/>
  <c r="G210" i="16" s="1"/>
  <c r="AI52" i="8"/>
  <c r="G211" i="16" s="1"/>
  <c r="AI53" i="8"/>
  <c r="G212" i="16" s="1"/>
  <c r="AI54" i="8"/>
  <c r="G213" i="16" s="1"/>
  <c r="AI55" i="8"/>
  <c r="G214" i="16" s="1"/>
  <c r="AI56" i="8"/>
  <c r="G215" i="16" s="1"/>
  <c r="AI49" i="8"/>
  <c r="G208" i="16" s="1"/>
  <c r="AI47" i="8"/>
  <c r="G206" i="16" s="1"/>
  <c r="AI39" i="8"/>
  <c r="G199" i="16" s="1"/>
  <c r="AI40" i="8"/>
  <c r="G200" i="16" s="1"/>
  <c r="AI41" i="8"/>
  <c r="G201" i="16" s="1"/>
  <c r="AI42" i="8"/>
  <c r="G202" i="16" s="1"/>
  <c r="AI43" i="8"/>
  <c r="G203" i="16" s="1"/>
  <c r="AI44" i="8"/>
  <c r="G204" i="16" s="1"/>
  <c r="AI45" i="8"/>
  <c r="G205" i="16" s="1"/>
  <c r="AI38" i="8"/>
  <c r="G198" i="16" s="1"/>
  <c r="AI36" i="8"/>
  <c r="G196" i="16" s="1"/>
  <c r="AI28" i="8"/>
  <c r="G189" i="16" s="1"/>
  <c r="AI29" i="8"/>
  <c r="G190" i="16" s="1"/>
  <c r="AI30" i="8"/>
  <c r="G191" i="16" s="1"/>
  <c r="AI31" i="8"/>
  <c r="G192" i="16" s="1"/>
  <c r="AI32" i="8"/>
  <c r="G193" i="16" s="1"/>
  <c r="AI33" i="8"/>
  <c r="G194" i="16" s="1"/>
  <c r="AI34" i="8"/>
  <c r="G195" i="16" s="1"/>
  <c r="AI27" i="8"/>
  <c r="G188" i="16" s="1"/>
  <c r="AI25" i="8"/>
  <c r="G186" i="16" s="1"/>
  <c r="AI22" i="8"/>
  <c r="G184" i="16" s="1"/>
  <c r="AI23" i="8"/>
  <c r="G185" i="16" s="1"/>
  <c r="G183" i="16"/>
  <c r="AI13" i="8"/>
  <c r="G176" i="16" s="1"/>
  <c r="AI14" i="8"/>
  <c r="G177" i="16" s="1"/>
  <c r="AI15" i="8"/>
  <c r="G178" i="16" s="1"/>
  <c r="AI16" i="8"/>
  <c r="G179" i="16" s="1"/>
  <c r="AI17" i="8"/>
  <c r="G180" i="16" s="1"/>
  <c r="AI18" i="8"/>
  <c r="G181" i="16" s="1"/>
  <c r="AI19" i="8"/>
  <c r="G182" i="16" s="1"/>
  <c r="AI12" i="8"/>
  <c r="G175" i="16" s="1"/>
  <c r="AH61" i="8"/>
  <c r="G173" i="16" s="1"/>
  <c r="AH62" i="8"/>
  <c r="G174" i="16" s="1"/>
  <c r="AH60" i="8"/>
  <c r="G172" i="16" s="1"/>
  <c r="AH58" i="8"/>
  <c r="G170" i="16" s="1"/>
  <c r="AH50" i="8"/>
  <c r="G163" i="16" s="1"/>
  <c r="AH51" i="8"/>
  <c r="G164" i="16" s="1"/>
  <c r="AH52" i="8"/>
  <c r="G165" i="16" s="1"/>
  <c r="AH53" i="8"/>
  <c r="G166" i="16" s="1"/>
  <c r="AH54" i="8"/>
  <c r="G167" i="16" s="1"/>
  <c r="AH55" i="8"/>
  <c r="G168" i="16" s="1"/>
  <c r="AH56" i="8"/>
  <c r="G169" i="16" s="1"/>
  <c r="AH49" i="8"/>
  <c r="G162" i="16" s="1"/>
  <c r="AH47" i="8"/>
  <c r="G160" i="16" s="1"/>
  <c r="G153" i="16"/>
  <c r="AH40" i="8"/>
  <c r="G154" i="16" s="1"/>
  <c r="AH41" i="8"/>
  <c r="G155" i="16" s="1"/>
  <c r="AH42" i="8"/>
  <c r="G156" i="16" s="1"/>
  <c r="AH43" i="8"/>
  <c r="G157" i="16" s="1"/>
  <c r="AH44" i="8"/>
  <c r="G158" i="16" s="1"/>
  <c r="AH45" i="8"/>
  <c r="G159" i="16" s="1"/>
  <c r="G152" i="16"/>
  <c r="AH36" i="8"/>
  <c r="G150" i="16" s="1"/>
  <c r="AH28" i="8"/>
  <c r="G143" i="16" s="1"/>
  <c r="AH29" i="8"/>
  <c r="G144" i="16" s="1"/>
  <c r="AH30" i="8"/>
  <c r="G145" i="16" s="1"/>
  <c r="AH31" i="8"/>
  <c r="G146" i="16" s="1"/>
  <c r="AH32" i="8"/>
  <c r="G147" i="16" s="1"/>
  <c r="AH33" i="8"/>
  <c r="G148" i="16" s="1"/>
  <c r="AH34" i="8"/>
  <c r="G149" i="16" s="1"/>
  <c r="G142" i="16"/>
  <c r="AH25" i="8"/>
  <c r="G140" i="16" s="1"/>
  <c r="AH22" i="8"/>
  <c r="G138" i="16" s="1"/>
  <c r="AH23" i="8"/>
  <c r="G139" i="16" s="1"/>
  <c r="AH13" i="8"/>
  <c r="G130" i="16" s="1"/>
  <c r="AH14" i="8"/>
  <c r="G131" i="16" s="1"/>
  <c r="AH15" i="8"/>
  <c r="G132" i="16" s="1"/>
  <c r="AH16" i="8"/>
  <c r="G133" i="16" s="1"/>
  <c r="AH17" i="8"/>
  <c r="G134" i="16" s="1"/>
  <c r="AH18" i="8"/>
  <c r="G135" i="16" s="1"/>
  <c r="AH19" i="8"/>
  <c r="G136" i="16" s="1"/>
  <c r="D26" i="6" l="1"/>
  <c r="AG25" i="8"/>
  <c r="G94" i="16" s="1"/>
  <c r="G84" i="16"/>
  <c r="AG14" i="8"/>
  <c r="G85" i="16" s="1"/>
  <c r="AG15" i="8"/>
  <c r="G86" i="16" s="1"/>
  <c r="AG16" i="8"/>
  <c r="G87" i="16" s="1"/>
  <c r="AG17" i="8"/>
  <c r="G88" i="16" s="1"/>
  <c r="AG18" i="8"/>
  <c r="G89" i="16" s="1"/>
  <c r="AG19" i="8"/>
  <c r="G90" i="16" s="1"/>
  <c r="E36" i="18"/>
  <c r="G1010" i="16" s="1"/>
  <c r="M45" i="1"/>
  <c r="G643" i="16" s="1"/>
  <c r="N45" i="1"/>
  <c r="G644" i="16" s="1"/>
  <c r="O45" i="1"/>
  <c r="G645" i="16" s="1"/>
  <c r="P45" i="1"/>
  <c r="G646" i="16" s="1"/>
  <c r="G642" i="16"/>
  <c r="M44" i="1"/>
  <c r="G638" i="16" s="1"/>
  <c r="N44" i="1"/>
  <c r="G639" i="16" s="1"/>
  <c r="O44" i="1"/>
  <c r="G640" i="16" s="1"/>
  <c r="P44" i="1"/>
  <c r="G641" i="16" s="1"/>
  <c r="L44" i="1"/>
  <c r="G637" i="16" s="1"/>
  <c r="M43" i="1"/>
  <c r="G633" i="16" s="1"/>
  <c r="N43" i="1"/>
  <c r="G634" i="16" s="1"/>
  <c r="O43" i="1"/>
  <c r="G635" i="16" s="1"/>
  <c r="P43" i="1"/>
  <c r="G636" i="16" s="1"/>
  <c r="L43" i="1"/>
  <c r="G632" i="16" s="1"/>
  <c r="M42" i="1"/>
  <c r="G628" i="16" s="1"/>
  <c r="N42" i="1"/>
  <c r="G629" i="16" s="1"/>
  <c r="O42" i="1"/>
  <c r="G630" i="16" s="1"/>
  <c r="P42" i="1"/>
  <c r="G631" i="16" s="1"/>
  <c r="L42" i="1"/>
  <c r="G627" i="16" s="1"/>
  <c r="M41" i="1"/>
  <c r="G623" i="16" s="1"/>
  <c r="N41" i="1"/>
  <c r="G624" i="16" s="1"/>
  <c r="O41" i="1"/>
  <c r="G625" i="16" s="1"/>
  <c r="P41" i="1"/>
  <c r="G626" i="16" s="1"/>
  <c r="L41" i="1"/>
  <c r="G622" i="16" s="1"/>
  <c r="L40" i="1"/>
  <c r="G617" i="16" s="1"/>
  <c r="K40" i="1"/>
  <c r="G616" i="16" s="1"/>
  <c r="F40" i="1"/>
  <c r="G611" i="16" s="1"/>
  <c r="G40" i="1"/>
  <c r="G612" i="16" s="1"/>
  <c r="H40" i="1"/>
  <c r="G613" i="16" s="1"/>
  <c r="I40" i="1"/>
  <c r="G614" i="16" s="1"/>
  <c r="J40" i="1"/>
  <c r="G615" i="16" s="1"/>
  <c r="E40" i="1"/>
  <c r="G610" i="16" s="1"/>
  <c r="U17" i="1"/>
  <c r="G29" i="2" l="1"/>
  <c r="G552" i="16" s="1"/>
  <c r="D24" i="6" s="1"/>
  <c r="AK21" i="14"/>
  <c r="G539" i="16" s="1"/>
  <c r="AK22" i="14"/>
  <c r="G540" i="16" s="1"/>
  <c r="AK23" i="14"/>
  <c r="G541" i="16" s="1"/>
  <c r="AK25" i="14"/>
  <c r="G542" i="16" s="1"/>
  <c r="AK27" i="14"/>
  <c r="G544" i="16" s="1"/>
  <c r="AK28" i="14"/>
  <c r="G545" i="16" s="1"/>
  <c r="AK29" i="14"/>
  <c r="G546" i="16" s="1"/>
  <c r="AK31" i="14"/>
  <c r="G547" i="16" s="1"/>
  <c r="AK33" i="14"/>
  <c r="G549" i="16" s="1"/>
  <c r="AK34" i="14"/>
  <c r="G550" i="16" s="1"/>
  <c r="AK35" i="14"/>
  <c r="G551" i="16" s="1"/>
  <c r="AK13" i="14"/>
  <c r="G532" i="16" s="1"/>
  <c r="AK14" i="14"/>
  <c r="G533" i="16" s="1"/>
  <c r="AK15" i="14"/>
  <c r="G534" i="16" s="1"/>
  <c r="AK16" i="14"/>
  <c r="G535" i="16" s="1"/>
  <c r="AK17" i="14"/>
  <c r="G536" i="16" s="1"/>
  <c r="AK18" i="14"/>
  <c r="G537" i="16" s="1"/>
  <c r="AK19" i="14"/>
  <c r="G538" i="16" s="1"/>
  <c r="AK12" i="14"/>
  <c r="G531" i="16" s="1"/>
  <c r="G367" i="16"/>
  <c r="AM22" i="8"/>
  <c r="G368" i="16" s="1"/>
  <c r="AM23" i="8"/>
  <c r="G369" i="16" s="1"/>
  <c r="AM25" i="8"/>
  <c r="G370" i="16" s="1"/>
  <c r="AM27" i="8"/>
  <c r="G372" i="16" s="1"/>
  <c r="AM28" i="8"/>
  <c r="G373" i="16" s="1"/>
  <c r="AM29" i="8"/>
  <c r="G374" i="16" s="1"/>
  <c r="AM30" i="8"/>
  <c r="G375" i="16" s="1"/>
  <c r="AM31" i="8"/>
  <c r="G376" i="16" s="1"/>
  <c r="AM32" i="8"/>
  <c r="G377" i="16" s="1"/>
  <c r="AM33" i="8"/>
  <c r="G378" i="16" s="1"/>
  <c r="AM34" i="8"/>
  <c r="G379" i="16" s="1"/>
  <c r="AM36" i="8"/>
  <c r="G380" i="16" s="1"/>
  <c r="AM38" i="8"/>
  <c r="G382" i="16" s="1"/>
  <c r="AM39" i="8"/>
  <c r="G383" i="16" s="1"/>
  <c r="AM40" i="8"/>
  <c r="G384" i="16" s="1"/>
  <c r="AM41" i="8"/>
  <c r="G385" i="16" s="1"/>
  <c r="AM42" i="8"/>
  <c r="G386" i="16" s="1"/>
  <c r="AM43" i="8"/>
  <c r="G387" i="16" s="1"/>
  <c r="AM44" i="8"/>
  <c r="G388" i="16" s="1"/>
  <c r="AM45" i="8"/>
  <c r="G389" i="16" s="1"/>
  <c r="AM47" i="8"/>
  <c r="G390" i="16" s="1"/>
  <c r="AM49" i="8"/>
  <c r="G392" i="16" s="1"/>
  <c r="AM50" i="8"/>
  <c r="G393" i="16" s="1"/>
  <c r="AM51" i="8"/>
  <c r="G394" i="16" s="1"/>
  <c r="AM52" i="8"/>
  <c r="G395" i="16" s="1"/>
  <c r="AM53" i="8"/>
  <c r="G396" i="16" s="1"/>
  <c r="AM54" i="8"/>
  <c r="G397" i="16" s="1"/>
  <c r="AM55" i="8"/>
  <c r="G398" i="16" s="1"/>
  <c r="AM56" i="8"/>
  <c r="G399" i="16" s="1"/>
  <c r="AM58" i="8"/>
  <c r="G400" i="16" s="1"/>
  <c r="AM60" i="8"/>
  <c r="G402" i="16" s="1"/>
  <c r="AM61" i="8"/>
  <c r="G403" i="16" s="1"/>
  <c r="AM62" i="8"/>
  <c r="G404" i="16" s="1"/>
  <c r="AM13" i="8"/>
  <c r="G360" i="16" s="1"/>
  <c r="AM14" i="8"/>
  <c r="G361" i="16" s="1"/>
  <c r="AM15" i="8"/>
  <c r="G362" i="16" s="1"/>
  <c r="AM16" i="8"/>
  <c r="G363" i="16" s="1"/>
  <c r="AM17" i="8"/>
  <c r="G364" i="16" s="1"/>
  <c r="AM18" i="8"/>
  <c r="G365" i="16" s="1"/>
  <c r="AM19" i="8"/>
  <c r="G366" i="16" s="1"/>
  <c r="AM12" i="8"/>
  <c r="G359" i="16" s="1"/>
  <c r="G37" i="16"/>
  <c r="P23" i="7"/>
  <c r="G17" i="16" s="1"/>
  <c r="G7" i="16"/>
  <c r="P12" i="7"/>
  <c r="G8" i="16" s="1"/>
  <c r="P13" i="7"/>
  <c r="G9" i="16" s="1"/>
  <c r="P14" i="7"/>
  <c r="G10" i="16" s="1"/>
  <c r="P15" i="7"/>
  <c r="G11" i="16" s="1"/>
  <c r="P16" i="7"/>
  <c r="G12" i="16" s="1"/>
  <c r="P17" i="7"/>
  <c r="G13" i="16" s="1"/>
  <c r="J41" i="7"/>
  <c r="G64" i="16" s="1"/>
  <c r="K41" i="7"/>
  <c r="G65" i="16" s="1"/>
  <c r="L41" i="7"/>
  <c r="G66" i="16" s="1"/>
  <c r="M41" i="7"/>
  <c r="G67" i="16" s="1"/>
  <c r="N41" i="7"/>
  <c r="G68" i="16" s="1"/>
  <c r="J42" i="7"/>
  <c r="G71" i="16" s="1"/>
  <c r="K42" i="7"/>
  <c r="G72" i="16" s="1"/>
  <c r="L42" i="7"/>
  <c r="G73" i="16" s="1"/>
  <c r="G74" i="16"/>
  <c r="N42" i="7"/>
  <c r="G75" i="16" s="1"/>
  <c r="G70" i="16"/>
  <c r="I41" i="7"/>
  <c r="G63" i="16" s="1"/>
  <c r="G42" i="7"/>
  <c r="G69" i="16" s="1"/>
  <c r="G62" i="16"/>
  <c r="D22" i="6" l="1"/>
  <c r="D23" i="6"/>
  <c r="F8" i="15"/>
  <c r="F37" i="18" l="1"/>
  <c r="G1015" i="16" s="1"/>
  <c r="G37" i="18"/>
  <c r="G1016" i="16" s="1"/>
  <c r="H37" i="18"/>
  <c r="G1017" i="16" s="1"/>
  <c r="E37" i="18"/>
  <c r="F36" i="18"/>
  <c r="G1011" i="16" s="1"/>
  <c r="G36" i="18"/>
  <c r="G1012" i="16" s="1"/>
  <c r="H36" i="18"/>
  <c r="G1013" i="16" s="1"/>
  <c r="F69" i="17"/>
  <c r="G995" i="16" s="1"/>
  <c r="G69" i="17"/>
  <c r="G996" i="16" s="1"/>
  <c r="H69" i="17"/>
  <c r="G997" i="16" s="1"/>
  <c r="F70" i="17"/>
  <c r="G999" i="16" s="1"/>
  <c r="G70" i="17"/>
  <c r="G1000" i="16" s="1"/>
  <c r="H70" i="17"/>
  <c r="G1001" i="16" s="1"/>
  <c r="F71" i="17"/>
  <c r="G1003" i="16" s="1"/>
  <c r="G71" i="17"/>
  <c r="G1004" i="16" s="1"/>
  <c r="H71" i="17"/>
  <c r="G1005" i="16" s="1"/>
  <c r="F72" i="17"/>
  <c r="G1007" i="16" s="1"/>
  <c r="G72" i="17"/>
  <c r="G1008" i="16" s="1"/>
  <c r="H72" i="17"/>
  <c r="G1009" i="16" s="1"/>
  <c r="F68" i="17"/>
  <c r="G991" i="16" s="1"/>
  <c r="G68" i="17"/>
  <c r="G992" i="16" s="1"/>
  <c r="H68" i="17"/>
  <c r="G993" i="16" s="1"/>
  <c r="E72" i="17"/>
  <c r="G1006" i="16" s="1"/>
  <c r="E71" i="17"/>
  <c r="G1002" i="16" s="1"/>
  <c r="E70" i="17"/>
  <c r="G998" i="16" s="1"/>
  <c r="E69" i="17"/>
  <c r="G994" i="16" s="1"/>
  <c r="D28" i="6" l="1"/>
  <c r="G1014" i="16"/>
  <c r="D29" i="6" s="1"/>
  <c r="G77" i="16"/>
  <c r="M40" i="1"/>
  <c r="G618" i="16" s="1"/>
  <c r="N40" i="1"/>
  <c r="G619" i="16" s="1"/>
  <c r="O40" i="1"/>
  <c r="G620" i="16" s="1"/>
  <c r="P40" i="1"/>
  <c r="G621" i="16" s="1"/>
  <c r="U11" i="1"/>
  <c r="U12" i="1"/>
  <c r="U13" i="1"/>
  <c r="U14" i="1"/>
  <c r="U15" i="1"/>
  <c r="U16" i="1"/>
  <c r="D25" i="6" l="1"/>
  <c r="G82" i="16"/>
  <c r="G81" i="16"/>
  <c r="G80" i="16"/>
  <c r="G79" i="16"/>
  <c r="G78" i="16"/>
  <c r="J40" i="7"/>
  <c r="G57" i="16" s="1"/>
  <c r="G58" i="16"/>
  <c r="G59" i="16"/>
  <c r="G60" i="16"/>
  <c r="G61" i="16"/>
  <c r="H40" i="7"/>
  <c r="G55" i="16" s="1"/>
  <c r="G40" i="7"/>
  <c r="G54" i="16" s="1"/>
  <c r="F40" i="7"/>
  <c r="G53" i="16" s="1"/>
  <c r="G52" i="16"/>
  <c r="G49" i="16"/>
  <c r="G50" i="16"/>
  <c r="G48" i="16"/>
  <c r="G39" i="16"/>
  <c r="R28" i="7"/>
  <c r="G40" i="16" s="1"/>
  <c r="G38" i="16"/>
  <c r="G29" i="16"/>
  <c r="Q28" i="7"/>
  <c r="G30" i="16" s="1"/>
  <c r="Q26" i="7"/>
  <c r="G28" i="16" s="1"/>
  <c r="G19" i="16"/>
  <c r="P28" i="7"/>
  <c r="G20" i="16" s="1"/>
  <c r="P26" i="7"/>
  <c r="G18" i="16" s="1"/>
  <c r="G51" i="16"/>
  <c r="R30" i="7"/>
  <c r="G42" i="16" s="1"/>
  <c r="R31" i="7"/>
  <c r="G43" i="16" s="1"/>
  <c r="R32" i="7"/>
  <c r="G44" i="16" s="1"/>
  <c r="R33" i="7"/>
  <c r="G45" i="16" s="1"/>
  <c r="R34" i="7"/>
  <c r="G46" i="16" s="1"/>
  <c r="R29" i="7"/>
  <c r="G41" i="16" s="1"/>
  <c r="Q30" i="7"/>
  <c r="G32" i="16" s="1"/>
  <c r="Q31" i="7"/>
  <c r="G33" i="16" s="1"/>
  <c r="Q32" i="7"/>
  <c r="G34" i="16" s="1"/>
  <c r="Q33" i="7"/>
  <c r="G35" i="16" s="1"/>
  <c r="Q34" i="7"/>
  <c r="G36" i="16" s="1"/>
  <c r="Q29" i="7"/>
  <c r="G31" i="16" s="1"/>
  <c r="P31" i="7"/>
  <c r="G23" i="16" s="1"/>
  <c r="P32" i="7"/>
  <c r="G24" i="16" s="1"/>
  <c r="G25" i="16"/>
  <c r="P34" i="7"/>
  <c r="G26" i="16" s="1"/>
  <c r="P30" i="7"/>
  <c r="G22" i="16" s="1"/>
  <c r="P29" i="7"/>
  <c r="G21" i="16" s="1"/>
  <c r="S23" i="7"/>
  <c r="G47" i="16" s="1"/>
  <c r="Q23" i="7"/>
  <c r="G27" i="16" s="1"/>
  <c r="A19" i="4" l="1"/>
  <c r="A18" i="4"/>
  <c r="A17" i="4"/>
  <c r="A16" i="4"/>
  <c r="A14" i="4"/>
  <c r="A13" i="4"/>
  <c r="A32" i="1" l="1"/>
  <c r="A31" i="1"/>
  <c r="A30" i="1"/>
  <c r="A19" i="1"/>
  <c r="A17" i="1"/>
  <c r="U19" i="1" l="1"/>
  <c r="A35" i="14" l="1"/>
  <c r="A18" i="14"/>
  <c r="A29" i="14" l="1"/>
  <c r="A31" i="14"/>
  <c r="A25" i="14"/>
  <c r="A15" i="14"/>
  <c r="A14" i="14"/>
  <c r="A13" i="14"/>
  <c r="A12" i="14"/>
  <c r="AC2" i="14"/>
  <c r="AB2" i="14"/>
  <c r="AA2" i="14"/>
  <c r="Z2" i="14"/>
  <c r="Y2" i="14"/>
  <c r="X2" i="14"/>
  <c r="W2" i="14"/>
  <c r="V2" i="14"/>
  <c r="U2" i="14"/>
  <c r="T2" i="14"/>
  <c r="S2" i="14"/>
  <c r="R2" i="14"/>
  <c r="Q2" i="14"/>
  <c r="P2" i="14"/>
  <c r="O2" i="14"/>
  <c r="N2" i="14"/>
  <c r="M2" i="14"/>
  <c r="K2" i="14"/>
  <c r="J2" i="14"/>
  <c r="G2" i="14"/>
  <c r="F2" i="14"/>
  <c r="E2" i="14"/>
  <c r="A17" i="7"/>
  <c r="A20" i="7" l="1"/>
  <c r="A28" i="7" l="1"/>
  <c r="A27" i="7"/>
  <c r="A26" i="7"/>
  <c r="M2" i="8" l="1"/>
  <c r="I40" i="7" l="1"/>
  <c r="G56" i="16" s="1"/>
  <c r="D21" i="6" s="1"/>
  <c r="D30" i="6" s="1"/>
  <c r="E23" i="2" l="1"/>
  <c r="E30" i="6" s="1"/>
  <c r="G4" i="6" s="1"/>
  <c r="A3" i="2" l="1"/>
  <c r="A28" i="3" l="1"/>
  <c r="A27" i="3"/>
  <c r="A26" i="3"/>
  <c r="A25" i="3"/>
  <c r="A24" i="3"/>
  <c r="A23" i="3"/>
  <c r="A22" i="3"/>
  <c r="A21" i="3"/>
  <c r="A20" i="3"/>
  <c r="K2" i="3"/>
  <c r="J2" i="3"/>
  <c r="I2" i="3"/>
  <c r="AE2" i="4"/>
  <c r="AD2" i="4"/>
  <c r="AC2" i="4"/>
  <c r="AB2" i="4"/>
  <c r="AA2" i="4"/>
  <c r="Z2" i="4"/>
  <c r="Y2" i="4"/>
  <c r="X2" i="4"/>
  <c r="W2" i="4"/>
  <c r="V2" i="4"/>
  <c r="U2" i="4"/>
  <c r="T2" i="4"/>
  <c r="S2" i="4"/>
  <c r="R2" i="4"/>
  <c r="Q2" i="4"/>
  <c r="P2" i="4"/>
  <c r="N2" i="4"/>
  <c r="M2" i="4"/>
  <c r="K2" i="4"/>
  <c r="J2" i="4"/>
  <c r="G2" i="4"/>
  <c r="F2" i="4"/>
  <c r="E2" i="4"/>
  <c r="A60" i="4"/>
  <c r="A59" i="4"/>
  <c r="A58" i="4"/>
  <c r="A57" i="4"/>
  <c r="A56" i="4"/>
  <c r="A55" i="4"/>
  <c r="A51" i="4"/>
  <c r="A49" i="4"/>
  <c r="A48" i="4"/>
  <c r="A47" i="4"/>
  <c r="A46" i="4"/>
  <c r="A45" i="4"/>
  <c r="A44" i="4"/>
  <c r="A40" i="4"/>
  <c r="A38" i="4"/>
  <c r="A37" i="4"/>
  <c r="A36" i="4"/>
  <c r="A35" i="4"/>
  <c r="A34" i="4"/>
  <c r="A33" i="4"/>
  <c r="A29" i="4"/>
  <c r="A12" i="4"/>
  <c r="O2" i="1"/>
  <c r="M2" i="1"/>
  <c r="L2" i="1"/>
  <c r="K2" i="1"/>
  <c r="J2" i="1"/>
  <c r="I2" i="1"/>
  <c r="H2" i="1"/>
  <c r="G2" i="1"/>
  <c r="F2" i="1"/>
  <c r="E2" i="1"/>
  <c r="A38" i="1"/>
  <c r="A37" i="1"/>
  <c r="A36" i="1"/>
  <c r="A35" i="1"/>
  <c r="A34" i="1"/>
  <c r="A33" i="1"/>
  <c r="A29" i="1"/>
  <c r="A28" i="1"/>
  <c r="A27" i="1"/>
  <c r="A16" i="1"/>
  <c r="A15" i="1"/>
  <c r="A14" i="1"/>
  <c r="A12" i="1"/>
  <c r="A11" i="1"/>
  <c r="A10" i="1"/>
  <c r="G2" i="2"/>
  <c r="F2" i="2"/>
  <c r="E2" i="2"/>
  <c r="A19" i="2"/>
  <c r="A18" i="2"/>
  <c r="A17" i="2"/>
  <c r="A16" i="2"/>
  <c r="A15" i="2"/>
  <c r="A14" i="2"/>
  <c r="A13" i="2"/>
  <c r="A12" i="2"/>
  <c r="A11" i="2"/>
  <c r="AE2" i="8"/>
  <c r="AD2" i="8"/>
  <c r="AC2" i="8"/>
  <c r="AB2" i="8"/>
  <c r="AA2" i="8"/>
  <c r="Z2" i="8"/>
  <c r="Y2" i="8"/>
  <c r="X2" i="8"/>
  <c r="W2" i="8"/>
  <c r="V2" i="8"/>
  <c r="U2" i="8"/>
  <c r="T2" i="8"/>
  <c r="S2" i="8"/>
  <c r="R2" i="8"/>
  <c r="Q2" i="8"/>
  <c r="P2" i="8"/>
  <c r="N2" i="8"/>
  <c r="K2" i="8"/>
  <c r="J2" i="8"/>
  <c r="G2" i="8"/>
  <c r="F2" i="8"/>
  <c r="E2" i="8"/>
  <c r="A56" i="8"/>
  <c r="A55" i="8"/>
  <c r="A54" i="8"/>
  <c r="A53" i="8"/>
  <c r="A52" i="8"/>
  <c r="A51" i="8"/>
  <c r="A47" i="8"/>
  <c r="A45" i="8"/>
  <c r="A44" i="8"/>
  <c r="A43" i="8"/>
  <c r="A42" i="8"/>
  <c r="A41" i="8"/>
  <c r="A40" i="8"/>
  <c r="A36" i="8"/>
  <c r="A34" i="8"/>
  <c r="A33" i="8"/>
  <c r="A32" i="8"/>
  <c r="A31" i="8"/>
  <c r="A30" i="8"/>
  <c r="A29" i="8"/>
  <c r="A25" i="8"/>
  <c r="A12" i="8"/>
  <c r="M2" i="7"/>
  <c r="I2" i="7"/>
  <c r="H2" i="7"/>
  <c r="G2" i="7"/>
  <c r="F2" i="7"/>
  <c r="E2" i="7"/>
  <c r="A34" i="7"/>
  <c r="A33" i="7"/>
  <c r="A32" i="7"/>
  <c r="A31" i="7"/>
  <c r="A30" i="7"/>
  <c r="A29" i="7"/>
  <c r="A25" i="7"/>
  <c r="A24" i="7"/>
  <c r="A23" i="7"/>
  <c r="A18" i="7"/>
  <c r="A16" i="7"/>
  <c r="A15" i="7"/>
  <c r="A14" i="7"/>
  <c r="A12" i="7"/>
  <c r="A11" i="7"/>
  <c r="A10" i="7"/>
  <c r="A3" i="7"/>
</calcChain>
</file>

<file path=xl/sharedStrings.xml><?xml version="1.0" encoding="utf-8"?>
<sst xmlns="http://schemas.openxmlformats.org/spreadsheetml/2006/main" count="6368" uniqueCount="855">
  <si>
    <t>Contact person</t>
  </si>
  <si>
    <t>Weighted average:</t>
  </si>
  <si>
    <t>Non-performing CRE loans (incl. CRE property under development or construction)</t>
  </si>
  <si>
    <t>Loan loss provisions on CRE lending (incl. CRE property under development or construction)</t>
  </si>
  <si>
    <t>Property type</t>
  </si>
  <si>
    <t>Office</t>
  </si>
  <si>
    <t>Retail</t>
  </si>
  <si>
    <t>Industrial</t>
  </si>
  <si>
    <t>Residential</t>
  </si>
  <si>
    <t>(€'000)</t>
  </si>
  <si>
    <t>Nicosia</t>
  </si>
  <si>
    <t>Limassol</t>
  </si>
  <si>
    <t>Larnaca</t>
  </si>
  <si>
    <t>Paphos</t>
  </si>
  <si>
    <t>Famagusta</t>
  </si>
  <si>
    <t>Domestic prime location</t>
  </si>
  <si>
    <t>Domestic non-prime location</t>
  </si>
  <si>
    <t>Property location</t>
  </si>
  <si>
    <t>Investments in CRE</t>
  </si>
  <si>
    <t>(%)</t>
  </si>
  <si>
    <t>ICR-C</t>
  </si>
  <si>
    <t>DSCR-C</t>
  </si>
  <si>
    <t>LTV-C</t>
  </si>
  <si>
    <t>Check</t>
  </si>
  <si>
    <t>LEI code</t>
  </si>
  <si>
    <t>Other types of collaterals</t>
  </si>
  <si>
    <t>Total</t>
  </si>
  <si>
    <t>Phone number</t>
  </si>
  <si>
    <t>Email</t>
  </si>
  <si>
    <t>YTD Valuation adjustments</t>
  </si>
  <si>
    <t>YTD Income
(e.g rental income, interest income)</t>
  </si>
  <si>
    <t>EU</t>
  </si>
  <si>
    <t>Financial Institution Information</t>
  </si>
  <si>
    <t>Institution type</t>
  </si>
  <si>
    <t>Submission Basis</t>
  </si>
  <si>
    <t>Reporting Frequency</t>
  </si>
  <si>
    <t>Remittance Date</t>
  </si>
  <si>
    <t>First Submission</t>
  </si>
  <si>
    <t>CRE loan</t>
  </si>
  <si>
    <t>RoW</t>
  </si>
  <si>
    <t>YTD</t>
  </si>
  <si>
    <t>LTV-C: ≤50%</t>
  </si>
  <si>
    <t>LTV-C: 50%&lt; and ≤60</t>
  </si>
  <si>
    <t>LTV-C: 60%&lt; and ≤70%</t>
  </si>
  <si>
    <t>LTV-C: 70%&lt; and ≤80%</t>
  </si>
  <si>
    <t>LTV-C: 80%&lt; and ≤90%</t>
  </si>
  <si>
    <t>LTV-C: 90%&lt; and ≤100%</t>
  </si>
  <si>
    <t>LTV-C: 100%&lt; and ≤110%</t>
  </si>
  <si>
    <t>LTV-C: &gt;110%</t>
  </si>
  <si>
    <t>Stock of total CRE loans</t>
  </si>
  <si>
    <t>Acquisitions during the period</t>
  </si>
  <si>
    <t>Disposals during the period</t>
  </si>
  <si>
    <t>Income (e.g. rental income,  interest income) during the period</t>
  </si>
  <si>
    <t>-ESRB/2019/3:</t>
  </si>
  <si>
    <t>-ESRB/2016/14:</t>
  </si>
  <si>
    <t>-ESRB/2022/9:</t>
  </si>
  <si>
    <t>Recommendation of the European Systemic Risk Board of 1 December 2022 on vulnerabilities in the commercial real estate sector in the European Economic Area (ESRB/2022/9) (europa.eu)</t>
  </si>
  <si>
    <t>Recommendation of the European Systemic Risk Board of 31 October 2016 on closing real estate data gaps (ESRB/2016/14) (europa.eu)</t>
  </si>
  <si>
    <t>Recommendation of the european systemic Risk Board of 21 March 2019 amending Recommendation ESRB/2016/14 on closing real estate data gaps (ESRB/2019/3) (europa.eu)</t>
  </si>
  <si>
    <t>Must leave the cell blank</t>
  </si>
  <si>
    <t>Net annual rental income</t>
  </si>
  <si>
    <t>Annual interest costs</t>
  </si>
  <si>
    <t>Annual debt service</t>
  </si>
  <si>
    <t>www.ecb.int/stats/exchange/eurofxref/html/index.en.html#downloads</t>
  </si>
  <si>
    <t xml:space="preserve">under 'All bilateral exchange rates times series' with the frequency 'Daily', as at the reference date. </t>
  </si>
  <si>
    <t>https://ec.europa.eu/eurostat/documents/3859598/5902521/KS-RA-07-015-EN.PDF/dd5443f5-b886-40e4-920d-9df03590ff91?version=1.0</t>
  </si>
  <si>
    <t xml:space="preserve"> refers to the geographical breakdown (e.g. by regions) or to real estate sub-markets, which shall also include prime and non-prime locations.</t>
  </si>
  <si>
    <t>Relevant Regulatory background</t>
  </si>
  <si>
    <t>Other types of collateral</t>
  </si>
  <si>
    <t>Credit Institution</t>
  </si>
  <si>
    <t>Credit Acquiring Company / Credit Servicer</t>
  </si>
  <si>
    <t>Insurance Company</t>
  </si>
  <si>
    <t>Investment Fund</t>
  </si>
  <si>
    <t>Pension Fund</t>
  </si>
  <si>
    <t>Identification code (used by supervisory authority)</t>
  </si>
  <si>
    <t>Legal entities operating in the broad real estate sector</t>
  </si>
  <si>
    <t>Flows of loans</t>
  </si>
  <si>
    <t>Flows of investment</t>
  </si>
  <si>
    <t>Non-performing loans</t>
  </si>
  <si>
    <t>Loans to domestic residents</t>
  </si>
  <si>
    <t>Loans to non-domestic residents</t>
  </si>
  <si>
    <t>RRE</t>
  </si>
  <si>
    <t>European Union</t>
  </si>
  <si>
    <t>refers to the primary use of a commercial property. For CRE indicators, this breakdown should include the following categories:  
(a) residential, e.g. multi-household premises; 
(b) retail, e.g. hotels, restaurants, shopping malls; 
(c) offices, e.g. a property primarily used as professional or business offices; 
(d) industrial, e.g. property used for the purposes of production, distribution and logistics;
(e) other types of commercial property.
 If a property has a mixed use, it should be considered as different properties (based for example on the surface areas dedicated to each use) whenever it is feasible to make such breakdown; otherwise, the property can be classified accord ing to its dominant use.</t>
  </si>
  <si>
    <t>non-EU countries</t>
  </si>
  <si>
    <t>loans to non-domestic residents are defined as those immediate borrowers whose residence is not Cyprus.</t>
  </si>
  <si>
    <t>loans to domestic residents are defined as those immediate borrowers whose residence is Cyprus.</t>
  </si>
  <si>
    <t>Non-Domestic</t>
  </si>
  <si>
    <t>Total domestic location</t>
  </si>
  <si>
    <t>Total non-domestic location</t>
  </si>
  <si>
    <t>Total Errors</t>
  </si>
  <si>
    <t>Checks</t>
  </si>
  <si>
    <t>CRE_IND</t>
  </si>
  <si>
    <t>CRE_IND_C010</t>
  </si>
  <si>
    <t>V20231101</t>
  </si>
  <si>
    <t>010</t>
  </si>
  <si>
    <t>020</t>
  </si>
  <si>
    <t>030</t>
  </si>
  <si>
    <t>040</t>
  </si>
  <si>
    <t>050</t>
  </si>
  <si>
    <t>060</t>
  </si>
  <si>
    <t>070</t>
  </si>
  <si>
    <t>080</t>
  </si>
  <si>
    <t>}$</t>
  </si>
  <si>
    <t>/*</t>
  </si>
  <si>
    <t>Institutution short name</t>
  </si>
  <si>
    <t>CRE_1</t>
  </si>
  <si>
    <t>011</t>
  </si>
  <si>
    <t>012</t>
  </si>
  <si>
    <t>013</t>
  </si>
  <si>
    <t>014</t>
  </si>
  <si>
    <t>015</t>
  </si>
  <si>
    <t>021</t>
  </si>
  <si>
    <t>051</t>
  </si>
  <si>
    <t>052</t>
  </si>
  <si>
    <t>090</t>
  </si>
  <si>
    <t>CRE_2</t>
  </si>
  <si>
    <t>005</t>
  </si>
  <si>
    <t>053</t>
  </si>
  <si>
    <t>055</t>
  </si>
  <si>
    <t>CRE_3</t>
  </si>
  <si>
    <t>061</t>
  </si>
  <si>
    <t>CRE_4</t>
  </si>
  <si>
    <t>016</t>
  </si>
  <si>
    <t>017</t>
  </si>
  <si>
    <t>018</t>
  </si>
  <si>
    <t>CRE_5</t>
  </si>
  <si>
    <t>CRE_6</t>
  </si>
  <si>
    <t>Basis of preparation</t>
  </si>
  <si>
    <t>Check 1</t>
  </si>
  <si>
    <t>Check 2</t>
  </si>
  <si>
    <t>Check 3</t>
  </si>
  <si>
    <t>Check 11</t>
  </si>
  <si>
    <t>Check 12</t>
  </si>
  <si>
    <t>Check 13</t>
  </si>
  <si>
    <t>CRE_3_B</t>
  </si>
  <si>
    <t>Reference date / End date</t>
  </si>
  <si>
    <t>045</t>
  </si>
  <si>
    <t>Start date</t>
  </si>
  <si>
    <t>Check 14</t>
  </si>
  <si>
    <t>Check 15</t>
  </si>
  <si>
    <t>Check 16</t>
  </si>
  <si>
    <t>Other property types / Unspecified</t>
  </si>
  <si>
    <t>Template 1</t>
  </si>
  <si>
    <t>Template 2</t>
  </si>
  <si>
    <t>Template 5</t>
  </si>
  <si>
    <t>Template 4</t>
  </si>
  <si>
    <t>Of which loans for acquiring property held by owners for the purpose of conducting their business, purpose or activity, either existing or under construction</t>
  </si>
  <si>
    <t>Of which loans for acquiring rental housing</t>
  </si>
  <si>
    <t>Of which loans for acquiring income-producing real estate (other than rental housing)</t>
  </si>
  <si>
    <t>Of which loans for acquiring CRE property under development</t>
  </si>
  <si>
    <t>Of which loans for acquiring property held for social housing</t>
  </si>
  <si>
    <t>Of which loans to legal entities operating in the broad real estate sector</t>
  </si>
  <si>
    <t>Of which loans to domestic residents</t>
  </si>
  <si>
    <t>Of which loans to non domestic residents</t>
  </si>
  <si>
    <t>Of which loans to legal entities operating to the broad Real Estate sector</t>
  </si>
  <si>
    <t>Income-producing real estate</t>
  </si>
  <si>
    <t>054</t>
  </si>
  <si>
    <t>CRE purpose and secured by RE</t>
  </si>
  <si>
    <t>Of which acquired through debt to assets</t>
  </si>
  <si>
    <t>RE</t>
  </si>
  <si>
    <t>RE investments</t>
  </si>
  <si>
    <t>Total RE loans</t>
  </si>
  <si>
    <t>Of which loans to households</t>
  </si>
  <si>
    <t>Of which loans to NFCs</t>
  </si>
  <si>
    <t>Land</t>
  </si>
  <si>
    <t>Eligible collateral</t>
  </si>
  <si>
    <t>Total investments in RE (RRE, CRE and Land)</t>
  </si>
  <si>
    <t>Non-performing CRE loans (incl. CRE property under development or construction) - gross carrying amount</t>
  </si>
  <si>
    <t>of which: Hotels</t>
  </si>
  <si>
    <t>of which: other retail property</t>
  </si>
  <si>
    <t>022</t>
  </si>
  <si>
    <t>Unsecured</t>
  </si>
  <si>
    <t>035</t>
  </si>
  <si>
    <t>CRE loans (incl. CRE property under development or construction) - gross carrying amount</t>
  </si>
  <si>
    <t>Gross carrying amount</t>
  </si>
  <si>
    <t>Outstanding  amount</t>
  </si>
  <si>
    <t>of which: Non-performing (gross carrying amount)</t>
  </si>
  <si>
    <t>of which: Non-performing (outstanding amount)</t>
  </si>
  <si>
    <t>Loan loss provisions</t>
  </si>
  <si>
    <t>036</t>
  </si>
  <si>
    <t>046</t>
  </si>
  <si>
    <t>047</t>
  </si>
  <si>
    <t>056</t>
  </si>
  <si>
    <t>057</t>
  </si>
  <si>
    <t>Of which loans CRE purpose and secured by RE</t>
  </si>
  <si>
    <t>115</t>
  </si>
  <si>
    <t>116</t>
  </si>
  <si>
    <t>117</t>
  </si>
  <si>
    <t>175</t>
  </si>
  <si>
    <t>176</t>
  </si>
  <si>
    <t>177</t>
  </si>
  <si>
    <t>100</t>
  </si>
  <si>
    <t>110</t>
  </si>
  <si>
    <t>120</t>
  </si>
  <si>
    <t>Before submission, it must be ensured that there are no validation errors, i.e. all checks must equals to zero (0).</t>
  </si>
  <si>
    <t>of which: Loan loss provisions of non-performing loans</t>
  </si>
  <si>
    <t>Loan loss provisions of non-performing loans</t>
  </si>
  <si>
    <t>230</t>
  </si>
  <si>
    <t>240</t>
  </si>
  <si>
    <t>250</t>
  </si>
  <si>
    <t>260</t>
  </si>
  <si>
    <t>270</t>
  </si>
  <si>
    <t>006</t>
  </si>
  <si>
    <t>Of which (indirect) RE holdings through participation in other companies  (excluding unit linked)</t>
  </si>
  <si>
    <t>Of which other indirect RE holdings  (e.g through collective investment funds, excluding unit linked and participations in other companies )</t>
  </si>
  <si>
    <t xml:space="preserve">Of which RE holdings relating to Unit linked </t>
  </si>
  <si>
    <t>Of which direct RE holdings for own use</t>
  </si>
  <si>
    <t>Where applicable, information should be reported from all financial institutions.</t>
  </si>
  <si>
    <t>Of which direct RE holdings for own use  (excluding unit linked and those acquired through debt to asset)</t>
  </si>
  <si>
    <t>A/A</t>
  </si>
  <si>
    <t>Template</t>
  </si>
  <si>
    <t>Validation Check</t>
  </si>
  <si>
    <t xml:space="preserve">Validation Error </t>
  </si>
  <si>
    <t>Total RE loans - gross carrying amount</t>
  </si>
  <si>
    <t>Loan loss provisions on non-performing CRE loans</t>
  </si>
  <si>
    <t>Template 3</t>
  </si>
  <si>
    <t>Template 6</t>
  </si>
  <si>
    <t>Life (L)</t>
  </si>
  <si>
    <t>Non-Life (NL)</t>
  </si>
  <si>
    <t xml:space="preserve">Composite (C) </t>
  </si>
  <si>
    <t>Reinsurance (Re)</t>
  </si>
  <si>
    <t>Of which loans to households:</t>
  </si>
  <si>
    <t>Of which for the acquisition/construction/renovation/completion of primary permanent residence</t>
  </si>
  <si>
    <t>Of which for the acquisition/construction/renovation/completion of other immovable property</t>
  </si>
  <si>
    <t>Of which loans to NFCs:</t>
  </si>
  <si>
    <t>Of which to real estate developing companies for acquisition/construction of luxurious property</t>
  </si>
  <si>
    <t>Of which denominated in euro currency</t>
  </si>
  <si>
    <t>Of which denominated in foreign currency</t>
  </si>
  <si>
    <t>Approved renegotiated/restructured loans</t>
  </si>
  <si>
    <t xml:space="preserve">Number of contracts </t>
  </si>
  <si>
    <t>Amount</t>
  </si>
  <si>
    <t>LTV-O: ≤50%</t>
  </si>
  <si>
    <t>LTV-O: 50%&lt; and ≤60%</t>
  </si>
  <si>
    <t>LTV-O: 60%&lt; and ≤70%</t>
  </si>
  <si>
    <t>LTV-O: 70%&lt; and ≤80%</t>
  </si>
  <si>
    <t>LTV-O: 80%&lt; and ≤90%</t>
  </si>
  <si>
    <t>LTV-O: 90%&lt; and ≤100%</t>
  </si>
  <si>
    <t>LTV-O: 100%&lt; and ≤110%</t>
  </si>
  <si>
    <t xml:space="preserve">LTV-O: &gt;110% </t>
  </si>
  <si>
    <t xml:space="preserve">LTV-O: 70%&lt; and ≤80% </t>
  </si>
  <si>
    <t xml:space="preserve">LTV-O: 100%&lt; and ≤110% </t>
  </si>
  <si>
    <t xml:space="preserve">LTV-O: 80%&lt; and ≤90% </t>
  </si>
  <si>
    <t xml:space="preserve">LTV-O: 90%&lt; and ≤100% </t>
  </si>
  <si>
    <t>LTV-O: &gt;110%</t>
  </si>
  <si>
    <t xml:space="preserve">Distribution of the Loan to Value at origination (LTV-O) (flows): </t>
  </si>
  <si>
    <r>
      <t xml:space="preserve">Of which loans to real estate developing companies for acquisition/construction of </t>
    </r>
    <r>
      <rPr>
        <b/>
        <u/>
        <sz val="11"/>
        <color theme="1"/>
        <rFont val="Calibri"/>
        <family val="2"/>
        <charset val="161"/>
        <scheme val="minor"/>
      </rPr>
      <t>luxurious property</t>
    </r>
  </si>
  <si>
    <r>
      <t xml:space="preserve">
Of which loans to legal entities for the acquisition/construction/renovation/completion of </t>
    </r>
    <r>
      <rPr>
        <b/>
        <u/>
        <sz val="11"/>
        <color theme="1"/>
        <rFont val="Calibri"/>
        <family val="2"/>
        <charset val="161"/>
        <scheme val="minor"/>
      </rPr>
      <t>other immovable property</t>
    </r>
  </si>
  <si>
    <t>DSTI-O: ≤10%</t>
  </si>
  <si>
    <t>DSTI-O: 10%&lt; and ≤20%</t>
  </si>
  <si>
    <t>DSTI-O: 20%&lt; and ≤30%</t>
  </si>
  <si>
    <t>DSTI-O: 30%&lt; and ≤40%</t>
  </si>
  <si>
    <t>DSTI-O: 40%&lt; and ≤50%</t>
  </si>
  <si>
    <t>DSTI-O: 50%&lt; and ≤60%</t>
  </si>
  <si>
    <t>DSTI-O: 60%&lt; and ≤65%</t>
  </si>
  <si>
    <t>DSTI-O: 65%&lt; and ≤80%</t>
  </si>
  <si>
    <t xml:space="preserve">DSTI-O: &gt;80% </t>
  </si>
  <si>
    <t xml:space="preserve">DSTI-O: 65%&lt; and ≤80% </t>
  </si>
  <si>
    <t>Validation Type</t>
  </si>
  <si>
    <r>
      <t xml:space="preserve">Of which loans to households for the acquisition/construction/renovation/completion of </t>
    </r>
    <r>
      <rPr>
        <b/>
        <u/>
        <sz val="11"/>
        <color theme="1"/>
        <rFont val="Calibri"/>
        <family val="2"/>
        <charset val="161"/>
        <scheme val="minor"/>
      </rPr>
      <t>other immovable property</t>
    </r>
  </si>
  <si>
    <r>
      <t xml:space="preserve">Of which loans to households for the acquisition/construction/renovation/completion of </t>
    </r>
    <r>
      <rPr>
        <b/>
        <u/>
        <sz val="11"/>
        <color theme="1"/>
        <rFont val="Calibri"/>
        <family val="2"/>
        <charset val="161"/>
        <scheme val="minor"/>
      </rPr>
      <t>primary permanent residence</t>
    </r>
  </si>
  <si>
    <t>130</t>
  </si>
  <si>
    <t>140</t>
  </si>
  <si>
    <t>150</t>
  </si>
  <si>
    <t>160</t>
  </si>
  <si>
    <t>170</t>
  </si>
  <si>
    <t>180</t>
  </si>
  <si>
    <t>190</t>
  </si>
  <si>
    <t>200</t>
  </si>
  <si>
    <t>210</t>
  </si>
  <si>
    <t>220</t>
  </si>
  <si>
    <t>280</t>
  </si>
  <si>
    <t>290</t>
  </si>
  <si>
    <t>300</t>
  </si>
  <si>
    <t>310</t>
  </si>
  <si>
    <t>320</t>
  </si>
  <si>
    <t>330</t>
  </si>
  <si>
    <t>340</t>
  </si>
  <si>
    <t>350</t>
  </si>
  <si>
    <t>360</t>
  </si>
  <si>
    <t>370</t>
  </si>
  <si>
    <t>380</t>
  </si>
  <si>
    <t>390</t>
  </si>
  <si>
    <t>Net disposable income</t>
  </si>
  <si>
    <t>Restructured Loan</t>
  </si>
  <si>
    <t>Luxurious property</t>
  </si>
  <si>
    <t>Template 2.2</t>
  </si>
  <si>
    <t>Template 7.1</t>
  </si>
  <si>
    <t>Template 7.2</t>
  </si>
  <si>
    <t>EUR-Lex - 02013R0575-20240109 - EN - EUR-Lex (europa.eu)</t>
  </si>
  <si>
    <t>Directives on Credit Granting and Review Processes (centralbank.cy)</t>
  </si>
  <si>
    <t>Check 4</t>
  </si>
  <si>
    <t>Check 5</t>
  </si>
  <si>
    <t>Check 6</t>
  </si>
  <si>
    <t>Check 7</t>
  </si>
  <si>
    <t>Check 8</t>
  </si>
  <si>
    <t>Check 9</t>
  </si>
  <si>
    <t>Check 10</t>
  </si>
  <si>
    <t>Check 17</t>
  </si>
  <si>
    <t>Check 18</t>
  </si>
  <si>
    <t>Check 19</t>
  </si>
  <si>
    <t>Check 20</t>
  </si>
  <si>
    <t>Check 21</t>
  </si>
  <si>
    <t>Of which loans to others for the acquisition/construction/renovation/completion of other immovable property</t>
  </si>
  <si>
    <t>410</t>
  </si>
  <si>
    <t>420</t>
  </si>
  <si>
    <t>430</t>
  </si>
  <si>
    <t>440</t>
  </si>
  <si>
    <t>450</t>
  </si>
  <si>
    <t>460</t>
  </si>
  <si>
    <t>470</t>
  </si>
  <si>
    <t>480</t>
  </si>
  <si>
    <t>490</t>
  </si>
  <si>
    <t>500</t>
  </si>
  <si>
    <r>
      <t xml:space="preserve">
Of which loans to NFCs for the acquisition/construction/renovation/completion of </t>
    </r>
    <r>
      <rPr>
        <b/>
        <u/>
        <sz val="11"/>
        <color theme="1"/>
        <rFont val="Calibri"/>
        <family val="2"/>
        <charset val="161"/>
        <scheme val="minor"/>
      </rPr>
      <t>other immovable property</t>
    </r>
  </si>
  <si>
    <t xml:space="preserve">Debt service amount </t>
  </si>
  <si>
    <t>Debt servicing amount is defined as the installment amount of the credit facility to be granted plus all other installments (Loan installment, overdraft and credit card installment) of existing credit facilities with the same and with other credit institutions. The term debt servicing amount follows the definition provided in the CBC "Directives on Credit Granting and Review Processes".</t>
  </si>
  <si>
    <t>Annual rental income accruing from renting property to tenants or the annual cashflow generated by the conduct of the business, purpose or activity of the owners of the property, net of any taxes and operational expenses to maintain the property's value and – in the case of cashflow – adjusted for other costs and benefits directly connected with the use of the property.</t>
  </si>
  <si>
    <t>Non-prime location</t>
  </si>
  <si>
    <t xml:space="preserve">Check </t>
  </si>
  <si>
    <t>Insurance ESA sector sub_type</t>
  </si>
  <si>
    <t>Pension funds type:</t>
  </si>
  <si>
    <t>Insurance ESA sector sub_type:</t>
  </si>
  <si>
    <r>
      <rPr>
        <b/>
        <sz val="11"/>
        <rFont val="Calibri"/>
        <family val="2"/>
        <charset val="161"/>
        <scheme val="minor"/>
      </rPr>
      <t>Total Own funds</t>
    </r>
    <r>
      <rPr>
        <sz val="11"/>
        <rFont val="Calibri"/>
        <family val="2"/>
        <scheme val="minor"/>
      </rPr>
      <t xml:space="preserve"> as at the reference date (</t>
    </r>
    <r>
      <rPr>
        <sz val="11"/>
        <rFont val="Times New Roman"/>
        <family val="1"/>
        <charset val="161"/>
      </rPr>
      <t>€</t>
    </r>
    <r>
      <rPr>
        <sz val="11"/>
        <rFont val="Calibri"/>
        <family val="2"/>
      </rPr>
      <t xml:space="preserve"> 000)</t>
    </r>
  </si>
  <si>
    <r>
      <rPr>
        <b/>
        <sz val="11"/>
        <rFont val="Calibri"/>
        <family val="2"/>
        <charset val="161"/>
        <scheme val="minor"/>
      </rPr>
      <t>Total Assets</t>
    </r>
    <r>
      <rPr>
        <sz val="11"/>
        <rFont val="Calibri"/>
        <family val="2"/>
        <scheme val="minor"/>
      </rPr>
      <t xml:space="preserve"> as at the reference date (</t>
    </r>
    <r>
      <rPr>
        <sz val="11"/>
        <rFont val="Times New Roman"/>
        <family val="1"/>
        <charset val="161"/>
      </rPr>
      <t>€</t>
    </r>
    <r>
      <rPr>
        <sz val="11"/>
        <rFont val="Calibri"/>
        <family val="2"/>
      </rPr>
      <t xml:space="preserve"> 000)</t>
    </r>
  </si>
  <si>
    <t>Pension fund type</t>
  </si>
  <si>
    <t>Loan loss provisions on CRE loans (incl. CRE property under development or construction)</t>
  </si>
  <si>
    <t>CRE loans (incl. CRE property under development or construction) disbursed</t>
  </si>
  <si>
    <t>Check 22</t>
  </si>
  <si>
    <t>Approved Amount</t>
  </si>
  <si>
    <t>New non-performing loans (gross carrying amount)</t>
  </si>
  <si>
    <t>New Non-performing loans (outstanding amount)</t>
  </si>
  <si>
    <t>041</t>
  </si>
  <si>
    <t>042</t>
  </si>
  <si>
    <t>043</t>
  </si>
  <si>
    <t>Total renegotiated RE-related loans</t>
  </si>
  <si>
    <t>DSTNI-O</t>
  </si>
  <si>
    <t>LTV-O: Not available/ Not applicable</t>
  </si>
  <si>
    <t>DSTI-O: Not available/ Not applicable</t>
  </si>
  <si>
    <t>Indicators on the real estate exposures of the financial system - Data on LTV - Flows</t>
  </si>
  <si>
    <t>Indicators on the real estate exposures of the financial system - Data on DSTNI - Flows</t>
  </si>
  <si>
    <t>Check 23</t>
  </si>
  <si>
    <t>check 27</t>
  </si>
  <si>
    <t>Defined benefit (DB)</t>
  </si>
  <si>
    <t>Defined contribution (DC)</t>
  </si>
  <si>
    <t>Total RE-related loans:</t>
  </si>
  <si>
    <t>Total renegotiated RE-related loans:</t>
  </si>
  <si>
    <t>Check 34</t>
  </si>
  <si>
    <t>Check 35</t>
  </si>
  <si>
    <t>Check 36</t>
  </si>
  <si>
    <t>Check 37</t>
  </si>
  <si>
    <r>
      <t xml:space="preserve">
Of which loans to households denominated in </t>
    </r>
    <r>
      <rPr>
        <b/>
        <u/>
        <sz val="11"/>
        <rFont val="Calibri"/>
        <family val="2"/>
        <charset val="161"/>
        <scheme val="minor"/>
      </rPr>
      <t>euro</t>
    </r>
    <r>
      <rPr>
        <b/>
        <sz val="11"/>
        <rFont val="Calibri"/>
        <family val="2"/>
        <charset val="161"/>
        <scheme val="minor"/>
      </rPr>
      <t xml:space="preserve"> currency</t>
    </r>
  </si>
  <si>
    <r>
      <t xml:space="preserve"> Of which loans to households denominated in </t>
    </r>
    <r>
      <rPr>
        <b/>
        <u/>
        <sz val="11"/>
        <rFont val="Calibri"/>
        <family val="2"/>
        <charset val="161"/>
        <scheme val="minor"/>
      </rPr>
      <t>foreign</t>
    </r>
    <r>
      <rPr>
        <b/>
        <sz val="11"/>
        <rFont val="Calibri"/>
        <family val="2"/>
        <charset val="161"/>
        <scheme val="minor"/>
      </rPr>
      <t xml:space="preserve"> currency</t>
    </r>
  </si>
  <si>
    <t>Check 24</t>
  </si>
  <si>
    <t>Check 32</t>
  </si>
  <si>
    <t>Check 33</t>
  </si>
  <si>
    <t>check 38</t>
  </si>
  <si>
    <t>check 39</t>
  </si>
  <si>
    <t>check 40</t>
  </si>
  <si>
    <t>Check 46</t>
  </si>
  <si>
    <t>Check 47</t>
  </si>
  <si>
    <t>Equity funds (IPEQU)</t>
  </si>
  <si>
    <t>Real Estate funds (IPRE)</t>
  </si>
  <si>
    <t>Bond funds (IPBND)</t>
  </si>
  <si>
    <t>Mixed funds (IPMIX)</t>
  </si>
  <si>
    <t>Hedge funds (IPHED)</t>
  </si>
  <si>
    <t>Other funds (IPOTH)</t>
  </si>
  <si>
    <t>DSCR-C: ≤25%</t>
  </si>
  <si>
    <t>DSCR-C: 25%&lt; and ≤50%</t>
  </si>
  <si>
    <t>DSCR-C: 50%&lt; and ≤75%</t>
  </si>
  <si>
    <t>DSCR-C: 75%&lt; and ≤100%</t>
  </si>
  <si>
    <t>DSCR-C: 100%&lt; and ≤125%</t>
  </si>
  <si>
    <t>DSCR-C: 125%&lt; and ≤150%</t>
  </si>
  <si>
    <t>DSCR-C: 150%&lt; and ≤175%</t>
  </si>
  <si>
    <t xml:space="preserve">DSCR-C: 175%&lt; and ≤200% </t>
  </si>
  <si>
    <t xml:space="preserve">DSCR-C: &gt;200% </t>
  </si>
  <si>
    <t>DSCR-C: Not available/ Not applicable</t>
  </si>
  <si>
    <t>001</t>
  </si>
  <si>
    <t>002</t>
  </si>
  <si>
    <t>003</t>
  </si>
  <si>
    <t>004</t>
  </si>
  <si>
    <t>007</t>
  </si>
  <si>
    <t>008</t>
  </si>
  <si>
    <t>009</t>
  </si>
  <si>
    <t>Approved total loans</t>
  </si>
  <si>
    <t>of which: Approved pure new loans</t>
  </si>
  <si>
    <t>of which: Approved renegotiated/ restructured loans</t>
  </si>
  <si>
    <t>LTV-O</t>
  </si>
  <si>
    <t>ICR-O</t>
  </si>
  <si>
    <t>DSCR-O</t>
  </si>
  <si>
    <t xml:space="preserve">Investments in RE </t>
  </si>
  <si>
    <t>YTD profit/ (loss) from the disposal of RE investment</t>
  </si>
  <si>
    <r>
      <rPr>
        <b/>
        <u/>
        <sz val="11"/>
        <color theme="1"/>
        <rFont val="Calibri"/>
        <family val="2"/>
        <charset val="161"/>
        <scheme val="minor"/>
      </rPr>
      <t>memorandum items:</t>
    </r>
    <r>
      <rPr>
        <sz val="11"/>
        <color theme="1"/>
        <rFont val="Calibri"/>
        <family val="2"/>
        <scheme val="minor"/>
      </rPr>
      <t xml:space="preserve"> </t>
    </r>
  </si>
  <si>
    <t>Direct Investment in Infrastructure Projects</t>
  </si>
  <si>
    <t>Indirect Investment in Infrastructure Projects</t>
  </si>
  <si>
    <t>Loans in relation to Infrastructure Projects</t>
  </si>
  <si>
    <t>anything that is not considering prime location.</t>
  </si>
  <si>
    <t>Prime location</t>
  </si>
  <si>
    <t>District</t>
  </si>
  <si>
    <t>Municipality</t>
  </si>
  <si>
    <t>Communal Authority</t>
  </si>
  <si>
    <t>Quarter</t>
  </si>
  <si>
    <t xml:space="preserve">Agios Dometios, Lefkosia Municipality </t>
  </si>
  <si>
    <t xml:space="preserve">ALL </t>
  </si>
  <si>
    <t xml:space="preserve">Engomi, Lefkosia Municipality </t>
  </si>
  <si>
    <t xml:space="preserve">Lakatameia, Lakatameia Municipality </t>
  </si>
  <si>
    <t xml:space="preserve">Agia Paraskevi </t>
  </si>
  <si>
    <t xml:space="preserve">Lefkosia, Lefkosia Municipality </t>
  </si>
  <si>
    <t xml:space="preserve">Agios Antonios </t>
  </si>
  <si>
    <t xml:space="preserve">Agioi Omologites </t>
  </si>
  <si>
    <t xml:space="preserve">Tripiotis </t>
  </si>
  <si>
    <t>Kaimakli</t>
  </si>
  <si>
    <t xml:space="preserve">Agios Andreas </t>
  </si>
  <si>
    <t xml:space="preserve">Strovolos Municipality </t>
  </si>
  <si>
    <t xml:space="preserve">Agios Athanasios, Amathunta Municipality </t>
  </si>
  <si>
    <t>All</t>
  </si>
  <si>
    <t xml:space="preserve">AgiosTychon, Amathunta Municipality </t>
  </si>
  <si>
    <t xml:space="preserve">Lemesos, Lemesos Municipality </t>
  </si>
  <si>
    <t>Neapoli</t>
  </si>
  <si>
    <t xml:space="preserve">Apostolou Petrou kai Pavlou </t>
  </si>
  <si>
    <t xml:space="preserve">Agia Trias </t>
  </si>
  <si>
    <t xml:space="preserve">Agia Zoni </t>
  </si>
  <si>
    <t xml:space="preserve">Agios Nektarios </t>
  </si>
  <si>
    <t>Agia Napa</t>
  </si>
  <si>
    <t xml:space="preserve">Tzami Tzentit </t>
  </si>
  <si>
    <t xml:space="preserve">Apostolos Andreas </t>
  </si>
  <si>
    <t xml:space="preserve">Mesa Geitonia, Lemesos Municipality </t>
  </si>
  <si>
    <t xml:space="preserve">Chalkoutsa </t>
  </si>
  <si>
    <t xml:space="preserve">Larnaka, Larnaka Munuicipality </t>
  </si>
  <si>
    <t xml:space="preserve">Agios Nicolaos </t>
  </si>
  <si>
    <t>Skala</t>
  </si>
  <si>
    <t xml:space="preserve">Chrysopolitissa </t>
  </si>
  <si>
    <t>Kamares</t>
  </si>
  <si>
    <t>Sotiros</t>
  </si>
  <si>
    <t xml:space="preserve">Paphos, Paphos Municipality </t>
  </si>
  <si>
    <t xml:space="preserve">Agios Theodoros </t>
  </si>
  <si>
    <t xml:space="preserve">Kato Paphos </t>
  </si>
  <si>
    <t xml:space="preserve">Famagusta </t>
  </si>
  <si>
    <t xml:space="preserve">Paralimni, Paralimni-Deryneia Municipality </t>
  </si>
  <si>
    <t xml:space="preserve">Agia Napa, Agia Napa Municipality </t>
  </si>
  <si>
    <t xml:space="preserve">All </t>
  </si>
  <si>
    <t xml:space="preserve">Aglantzia, Lefkosia Municipality </t>
  </si>
  <si>
    <t xml:space="preserve">Latsia, Latsia - Geri Municipality </t>
  </si>
  <si>
    <t xml:space="preserve">Agios Georgios </t>
  </si>
  <si>
    <t xml:space="preserve">Agios Eleftherios </t>
  </si>
  <si>
    <t>Panagia</t>
  </si>
  <si>
    <t xml:space="preserve">Omerie </t>
  </si>
  <si>
    <t xml:space="preserve">Nepethane </t>
  </si>
  <si>
    <t xml:space="preserve">Lefkosia </t>
  </si>
  <si>
    <t xml:space="preserve">Agios Athanasios, Amathounta Municipality </t>
  </si>
  <si>
    <t xml:space="preserve">Agios Tychon, Amathounta Municipality </t>
  </si>
  <si>
    <t xml:space="preserve">Germasogeia, Amathunta Municipality </t>
  </si>
  <si>
    <t xml:space="preserve">Potamos Germasogeias </t>
  </si>
  <si>
    <t xml:space="preserve">Kato Polemidia, Polemidia Municipality </t>
  </si>
  <si>
    <t xml:space="preserve">Apostolos Varnavas </t>
  </si>
  <si>
    <t xml:space="preserve">Agia Napa </t>
  </si>
  <si>
    <t xml:space="preserve">Omonoia </t>
  </si>
  <si>
    <t>Apostolos Andreas</t>
  </si>
  <si>
    <t xml:space="preserve">Katholiki </t>
  </si>
  <si>
    <t xml:space="preserve">Kapsalos </t>
  </si>
  <si>
    <t xml:space="preserve">Agia Fylaksi </t>
  </si>
  <si>
    <t xml:space="preserve">Tsiflikoudia </t>
  </si>
  <si>
    <t xml:space="preserve">Moutagiaka, Amathounta Municipality </t>
  </si>
  <si>
    <t xml:space="preserve">Larnaca </t>
  </si>
  <si>
    <t xml:space="preserve">Aradippou, Aradippou Municipality </t>
  </si>
  <si>
    <t xml:space="preserve">Larnaka, Larnaka Municipality </t>
  </si>
  <si>
    <t xml:space="preserve">Larnaka </t>
  </si>
  <si>
    <t>Tsakilero</t>
  </si>
  <si>
    <t xml:space="preserve">Sotiros </t>
  </si>
  <si>
    <t>Chrysopolitissa</t>
  </si>
  <si>
    <t>Agios Nicolaos</t>
  </si>
  <si>
    <t xml:space="preserve">Kamares </t>
  </si>
  <si>
    <t xml:space="preserve">Perivolia, Dromolaxia-Meneou Municipality </t>
  </si>
  <si>
    <t xml:space="preserve">Voroklini, Larnaka Municipality </t>
  </si>
  <si>
    <t xml:space="preserve">Agia Marina, Polis Chrysochous Municipality </t>
  </si>
  <si>
    <t>Kato Paphos</t>
  </si>
  <si>
    <t xml:space="preserve">Agios Pavlos </t>
  </si>
  <si>
    <t xml:space="preserve">Polis Chrysochous, Polis Chrysochous Municipality </t>
  </si>
  <si>
    <t xml:space="preserve">Polis Chrysochous </t>
  </si>
  <si>
    <t xml:space="preserve">Paralimni, Paralimni - Deryneia Municipality </t>
  </si>
  <si>
    <t xml:space="preserve">WHS/Industrialist </t>
  </si>
  <si>
    <t xml:space="preserve">Dali, South Lefkosia - Dali Municipality </t>
  </si>
  <si>
    <t xml:space="preserve">Geri, Latsia - Geri Municipality </t>
  </si>
  <si>
    <t xml:space="preserve">Archangelos/Anthoupolis </t>
  </si>
  <si>
    <t xml:space="preserve">Panagia </t>
  </si>
  <si>
    <t xml:space="preserve">Lympia, South Lefkosia - Dali Municipality </t>
  </si>
  <si>
    <t xml:space="preserve">Pera Chorio, South Lefkosia - Dali Municipality </t>
  </si>
  <si>
    <t xml:space="preserve">Agios Vasilios </t>
  </si>
  <si>
    <t>Apostolos Varnavas</t>
  </si>
  <si>
    <t>Lemesos, Lemesos Municipality</t>
  </si>
  <si>
    <t xml:space="preserve">Agios Spyridon </t>
  </si>
  <si>
    <t>Omonoia</t>
  </si>
  <si>
    <t>Tsiflikoudia</t>
  </si>
  <si>
    <t>Tzami Tzentit</t>
  </si>
  <si>
    <t xml:space="preserve">Trachoni, Kourio Municipality </t>
  </si>
  <si>
    <t xml:space="preserve">Ypsonas, Kourio Municipality </t>
  </si>
  <si>
    <t xml:space="preserve">Agios Amvrosios </t>
  </si>
  <si>
    <t>Asgata</t>
  </si>
  <si>
    <t xml:space="preserve">Aradippou, Aradippou Muncicpality </t>
  </si>
  <si>
    <t xml:space="preserve">Athienou, Athienou Municipality </t>
  </si>
  <si>
    <t xml:space="preserve">Livadia, Larnaka Municipality </t>
  </si>
  <si>
    <t xml:space="preserve">Perivolia, Dromolaxia - Meneou Municipality </t>
  </si>
  <si>
    <t>Ormideia</t>
  </si>
  <si>
    <t xml:space="preserve">Xylofagou </t>
  </si>
  <si>
    <t xml:space="preserve">Achelia, East Paphos Municipality </t>
  </si>
  <si>
    <t xml:space="preserve">Argaka, Polis Chrysochous Municipality </t>
  </si>
  <si>
    <t xml:space="preserve">Konia, East Paphos Municipality </t>
  </si>
  <si>
    <t xml:space="preserve">Pegeia, Akamas Municipality </t>
  </si>
  <si>
    <t>Polis Chrysochous</t>
  </si>
  <si>
    <t xml:space="preserve">Timi, East Paphos Municipality </t>
  </si>
  <si>
    <t>Anarita</t>
  </si>
  <si>
    <t xml:space="preserve">Deryneia, Paralimni - Deryneia Municipality </t>
  </si>
  <si>
    <t xml:space="preserve">Frenaros, Paralimni - Deryneia Municipality </t>
  </si>
  <si>
    <t xml:space="preserve">Nicosia </t>
  </si>
  <si>
    <t xml:space="preserve">Limassol </t>
  </si>
  <si>
    <t>Total Investments in RE reported in Template 1 match the total invesments in RE reported in Template 2.</t>
  </si>
  <si>
    <t>Total CRE loans is the sum of loans to domestic and non domestic residents in Template 1.</t>
  </si>
  <si>
    <t>Check 27</t>
  </si>
  <si>
    <t>Investments in RE (opening balance)</t>
  </si>
  <si>
    <t>Valuation adjustments on RE investments</t>
  </si>
  <si>
    <t>Investments in RE (closing balance)</t>
  </si>
  <si>
    <t>Profit/ (loss) from the disposal of RE investment during the period</t>
  </si>
  <si>
    <t>Total renegotiated RE-related loans reported in Template 4 match the total renegatiated RE related loans reported in Template 5.</t>
  </si>
  <si>
    <t>Check 28</t>
  </si>
  <si>
    <t>Check 29</t>
  </si>
  <si>
    <t>Check 30</t>
  </si>
  <si>
    <t>Total CRE loans is the sum of loans to domestic and non domestic residents in Template 4.</t>
  </si>
  <si>
    <t>Check 38</t>
  </si>
  <si>
    <t>Check 39</t>
  </si>
  <si>
    <t>Check 40</t>
  </si>
  <si>
    <t>Check 42</t>
  </si>
  <si>
    <t>Check 41</t>
  </si>
  <si>
    <t>Check 43</t>
  </si>
  <si>
    <t>Check 44</t>
  </si>
  <si>
    <t>Check 45</t>
  </si>
  <si>
    <t>Of which loans to households for the acquisition/construction/renovation/completion of primary permanent residence</t>
  </si>
  <si>
    <t>Of which loans to households for the acquisition/construction/renovation/completion of other immovable property</t>
  </si>
  <si>
    <t>Of which loans to real estate developing companies for acquisition/construction of luxurious property</t>
  </si>
  <si>
    <t xml:space="preserve"> Of which loans to households denominated in foreign currency</t>
  </si>
  <si>
    <t>Of which loans to households for the acquisition/ construction/ renovation/ completion of primary permanent residence</t>
  </si>
  <si>
    <t>Of which loans to households for the acquisition/ construction/ renovation/ completion of other immovable property</t>
  </si>
  <si>
    <t>Of which loans to real estate developing companies for acquisition/ construction of luxurious property</t>
  </si>
  <si>
    <t>Of which loans to legal entities for the acquisition/construction/renovation/completion of other immovable property</t>
  </si>
  <si>
    <t>Of which loans to NFCs for the acquisition/construction/renovation/completion of other immovable property</t>
  </si>
  <si>
    <t>Of which loans to households denominated in euro currency</t>
  </si>
  <si>
    <t>Of which loans to households denominated in foreign currency</t>
  </si>
  <si>
    <t>Number of contrcts of approved new loans equals the sum of the distribution of the Loan to Value at origination (LTV-O) (flows) in Template 7.1.</t>
  </si>
  <si>
    <t>Amount of approved new loans equals the sum of the distribution of the Loan to Value at origination (LTV-O) (flows) in Template 7.1.</t>
  </si>
  <si>
    <t>Number of contrcts of approved renegotiated/restructured loans equals the sum of the distribution of the Loan to Value at origination (LTV-O) (flows) in Template 7.1.</t>
  </si>
  <si>
    <t>Amount of approved renegotiated/restructured loans equals the sum of the distribution of the Loan to Value at origination (LTV-O) (flows) in Template 7.1.</t>
  </si>
  <si>
    <t>Number of contrcts of approved new loans equals the sum of the distribution of the Loan to Value at origination (LTV-O) (flows) in Template 7.2.</t>
  </si>
  <si>
    <t>Amount of approved new loans equals the sum of the distribution of the Loan to Value at origination (LTV-O) (flows) in Template 7.2.</t>
  </si>
  <si>
    <t>Number of contrcts of approved renegotiated/restructured loans equals the sum of the distribution of the Loan to Value at origination (LTV-O) (flows) in Template 7.2.</t>
  </si>
  <si>
    <t>Amount of approved renegotiated/restructured loans equals the sum of the distribution of the Loan to Value at origination (LTV-O) (flows) in Template 7.2.</t>
  </si>
  <si>
    <t>Check 31</t>
  </si>
  <si>
    <t>Stock of total investments in RE and stock of total RE loans</t>
  </si>
  <si>
    <t>Investments in RE</t>
  </si>
  <si>
    <r>
      <rPr>
        <b/>
        <i/>
        <u/>
        <sz val="11"/>
        <rFont val="Calibri"/>
        <family val="2"/>
        <scheme val="minor"/>
      </rPr>
      <t>memorandum item:</t>
    </r>
    <r>
      <rPr>
        <i/>
        <sz val="11"/>
        <rFont val="Calibri"/>
        <family val="2"/>
        <scheme val="minor"/>
      </rPr>
      <t xml:space="preserve"> indirect RE holdings through investment funds supervised by CySEC</t>
    </r>
  </si>
  <si>
    <t>Breakdown of stock of investments in RE (accounting value) and of stock of RE loans</t>
  </si>
  <si>
    <t>Breakdown of market value of investments in RE and of open market value of RE collaterals</t>
  </si>
  <si>
    <t>Property investment / collateral location</t>
  </si>
  <si>
    <t>Total investments made in RE and total RE loans approved during the period (flows)</t>
  </si>
  <si>
    <t>Breakdown of investments made in RE and of RE loans disbursed during the period (flows)</t>
  </si>
  <si>
    <t>Of which Total CRE loans:</t>
  </si>
  <si>
    <t>RE loans approved during the period (flows)</t>
  </si>
  <si>
    <t xml:space="preserve">Distribution of the Debt Service to Net disposable income at origination (DSTNI-O)(flows): </t>
  </si>
  <si>
    <t>Real estate type</t>
  </si>
  <si>
    <t>Total investments in RE (RRE, CRE and Land):</t>
  </si>
  <si>
    <t>Total RE loans:</t>
  </si>
  <si>
    <t xml:space="preserve"> CRE loans (incl. CRE property under development or construction) - gross carrying amount:</t>
  </si>
  <si>
    <t>Non-performing CRE loans (incl. CRE property under development or construction) - gross carrying amount:</t>
  </si>
  <si>
    <t>LTV-C: Not available/ Not aplicable</t>
  </si>
  <si>
    <t>Total RE-related loans (RRE, CRE and Land):</t>
  </si>
  <si>
    <t>Shops</t>
  </si>
  <si>
    <t>125</t>
  </si>
  <si>
    <t>Total CRE loans:</t>
  </si>
  <si>
    <t>General Instructions - Applicable to all template tables</t>
  </si>
  <si>
    <t>Colour scheme</t>
  </si>
  <si>
    <t xml:space="preserve">Formulas </t>
  </si>
  <si>
    <t>Calculation Options tab is set to the Automatic option.</t>
  </si>
  <si>
    <t>Excel version</t>
  </si>
  <si>
    <t xml:space="preserve">The Excel® must be of 2007 version and onwards. </t>
  </si>
  <si>
    <t>Template-specific instructions</t>
  </si>
  <si>
    <r>
      <t>Euro (</t>
    </r>
    <r>
      <rPr>
        <b/>
        <sz val="11"/>
        <color theme="1"/>
        <rFont val="Aptos Narrow"/>
        <family val="2"/>
      </rPr>
      <t>€</t>
    </r>
    <r>
      <rPr>
        <b/>
        <sz val="11"/>
        <color theme="1"/>
        <rFont val="Calibri"/>
        <family val="2"/>
        <charset val="161"/>
      </rPr>
      <t>)</t>
    </r>
    <r>
      <rPr>
        <b/>
        <sz val="11"/>
        <color theme="1"/>
        <rFont val="Calibri"/>
        <family val="2"/>
        <charset val="161"/>
        <scheme val="minor"/>
      </rPr>
      <t xml:space="preserve"> amounts to be reported</t>
    </r>
  </si>
  <si>
    <t>Not available information</t>
  </si>
  <si>
    <t>If the information requested is not available please insert:</t>
  </si>
  <si>
    <t>Index</t>
  </si>
  <si>
    <t>1. Information on RE investment related to unit-linked should be reported by insurance companies. All other financial sector entities should report nil.</t>
  </si>
  <si>
    <t>2. Loan loss provisions should be reported with a positive sign.</t>
  </si>
  <si>
    <t>1. Information should be reported from all financial institutions in the worksheet.</t>
  </si>
  <si>
    <t>Data Validation</t>
  </si>
  <si>
    <t>RECONCILIATION CHECK</t>
  </si>
  <si>
    <t>DATA VALIDATION</t>
  </si>
  <si>
    <t xml:space="preserve">DATA VALIDATION </t>
  </si>
  <si>
    <r>
      <t xml:space="preserve">For the pilot exercise submission: 
Stock information: should relate to the balances </t>
    </r>
    <r>
      <rPr>
        <b/>
        <sz val="11"/>
        <color rgb="FFFF0000"/>
        <rFont val="Calibri"/>
        <family val="2"/>
        <charset val="161"/>
        <scheme val="minor"/>
      </rPr>
      <t>as at 30.06.2024</t>
    </r>
    <r>
      <rPr>
        <sz val="11"/>
        <color theme="1"/>
        <rFont val="Calibri"/>
        <family val="2"/>
        <scheme val="minor"/>
      </rPr>
      <t xml:space="preserve">
Flows information: should relate to the transactions/flows </t>
    </r>
    <r>
      <rPr>
        <b/>
        <sz val="11"/>
        <color rgb="FFFF0000"/>
        <rFont val="Calibri"/>
        <family val="2"/>
        <charset val="161"/>
        <scheme val="minor"/>
      </rPr>
      <t>in the period 01.01.2024 - 30.06.2024</t>
    </r>
  </si>
  <si>
    <r>
      <t>"</t>
    </r>
    <r>
      <rPr>
        <b/>
        <sz val="11"/>
        <color theme="1"/>
        <rFont val="Calibri"/>
        <family val="2"/>
        <charset val="161"/>
        <scheme val="minor"/>
      </rPr>
      <t>0</t>
    </r>
    <r>
      <rPr>
        <sz val="11"/>
        <color theme="1"/>
        <rFont val="Calibri"/>
        <family val="2"/>
        <charset val="161"/>
        <scheme val="minor"/>
      </rPr>
      <t>"</t>
    </r>
    <r>
      <rPr>
        <sz val="11"/>
        <color theme="1"/>
        <rFont val="Calibri"/>
        <family val="2"/>
        <scheme val="minor"/>
      </rPr>
      <t>- (without quotation marks " ")</t>
    </r>
  </si>
  <si>
    <r>
      <t>NUMBER OF BLANKS</t>
    </r>
    <r>
      <rPr>
        <b/>
        <i/>
        <sz val="11"/>
        <color theme="1"/>
        <rFont val="Calibri"/>
        <family val="2"/>
        <charset val="161"/>
        <scheme val="minor"/>
      </rPr>
      <t xml:space="preserve"> - </t>
    </r>
    <r>
      <rPr>
        <b/>
        <i/>
        <sz val="10"/>
        <color theme="1"/>
        <rFont val="Calibri"/>
        <family val="2"/>
        <charset val="161"/>
        <scheme val="minor"/>
      </rPr>
      <t>Please complete empty cells with 0 if an amount is not applicable</t>
    </r>
  </si>
  <si>
    <t>1. Where applicable, the templates should be completed on a solo  basis. For credit insitutions and insurance companies, the respective cell in the worksheet 'Index' (cell D13) should be completed as 'SOLO', whereas for the other financial institutions, it should be left blank.</t>
  </si>
  <si>
    <t>1. Information on CRE loans, LTV, ICR, DSCR should be reported only if CRE loans are extended, else please report nil.</t>
  </si>
  <si>
    <t>2. Information on RE investment related to unit-linked should be reported by insurance companies. All other financial sector entities should report nil.</t>
  </si>
  <si>
    <t>Lefkosia</t>
  </si>
  <si>
    <t xml:space="preserve">Latsia, Latsia- Geri  Municipality </t>
  </si>
  <si>
    <t xml:space="preserve">Ayios Andreas </t>
  </si>
  <si>
    <t>Trypiotis</t>
  </si>
  <si>
    <t xml:space="preserve">Chryseleousa </t>
  </si>
  <si>
    <t>Lemesos</t>
  </si>
  <si>
    <t xml:space="preserve">Ayios Tychon, Amathunta Municipality </t>
  </si>
  <si>
    <t xml:space="preserve">Moutagiaka, Amathounta Municipality  </t>
  </si>
  <si>
    <t xml:space="preserve">Pano Platres </t>
  </si>
  <si>
    <t xml:space="preserve">Pyrgos </t>
  </si>
  <si>
    <t>Pareklisia</t>
  </si>
  <si>
    <t>Larnaka</t>
  </si>
  <si>
    <t>Kissonerga, Akamas  Municipality</t>
  </si>
  <si>
    <t xml:space="preserve">Neo Chorio,  Polis Chrysochous Municipality </t>
  </si>
  <si>
    <t xml:space="preserve">Pegeia, Akamas  Municipality  </t>
  </si>
  <si>
    <t xml:space="preserve">Kouklia </t>
  </si>
  <si>
    <t>Chlorakas</t>
  </si>
  <si>
    <t>Prime Locations of Commercial and Residential Properties by Type and District</t>
  </si>
  <si>
    <t xml:space="preserve">Commercial </t>
  </si>
  <si>
    <t>Flats- Houses</t>
  </si>
  <si>
    <t>Where applicable, the templates should be completed on a solo basis.</t>
  </si>
  <si>
    <t xml:space="preserve">2. Non-euro denominated exposures should be converted to euro, using the exchange rate published in the website of the Central European Bank:            </t>
  </si>
  <si>
    <r>
      <t xml:space="preserve">1. Amounts should be reported to </t>
    </r>
    <r>
      <rPr>
        <b/>
        <sz val="11"/>
        <color theme="1"/>
        <rFont val="Calibri"/>
        <family val="2"/>
        <charset val="161"/>
        <scheme val="minor"/>
      </rPr>
      <t xml:space="preserve">the nearest thousands (Euro). </t>
    </r>
    <r>
      <rPr>
        <sz val="11"/>
        <color theme="1"/>
        <rFont val="Calibri"/>
        <family val="2"/>
        <charset val="161"/>
        <scheme val="minor"/>
      </rPr>
      <t xml:space="preserve">For example, for two thousands (2000) please insert 2, or If you have a decimal number then you should report to the nearest unit (e.g   for 18151,25 please insert 18).                                                                                                                </t>
    </r>
  </si>
  <si>
    <t>1. You can find the description for each validation check.</t>
  </si>
  <si>
    <t>2. You can filter the 'validation error' column to check if there are any validation errors.</t>
  </si>
  <si>
    <t>Template 0: Profile of reporting financial institution</t>
  </si>
  <si>
    <t>Template 1: Stock of total real estate exposures  - Overview</t>
  </si>
  <si>
    <t xml:space="preserve">3. In providing the breakdown of CRE loans per purpose (rows 060-100), loans extended for multiple purposes, should be reported at each relevant category. As such, the list provided is not mutually exclusive. </t>
  </si>
  <si>
    <t>3. The breakdown of RE investments and RE loans by property location should be provided for domestic and non-domestic RE, based on the location of the real estate investment or the real estate collateral, respectively.</t>
  </si>
  <si>
    <t>5. If an investment property or real estate collateral has a mixed CRE and RRE use, it should be considered as such different properties (based for example on the surface areas dedicated to each use) whenever it is feasible to make breakdown; otherwise, the property  can be classified according to its dominant use.</t>
  </si>
  <si>
    <t>4. For loans secured by multiple collaterals, the breakdown of the gross carrying amount of the loan per property type and location should be pro-rata allocated according to the value of the underlying collaterals.</t>
  </si>
  <si>
    <t>Template 2: Stock of total real estate exposures  - Breakdown per type and location of real estate property - Gross carrying amount</t>
  </si>
  <si>
    <t>Template 2.2: Stock of total real estate exposures  - Breakdown per type and location of real estate property - Market value</t>
  </si>
  <si>
    <t>2. The breakdown of RE investments and RE loans by property location should be provided for domestic and non-domestic RE, based on the location of the real estate investment or the real estate collateral, respectively.</t>
  </si>
  <si>
    <t>3. For loans secured by multiple collaterals, the breakdown of the gross carrying amount of the loan per property type and location should be pro-rata allocated according to the value of the underlying collaterals.</t>
  </si>
  <si>
    <t>4. If an investment property or real estate collateral has a mixed CRE and RRE use, it should be considered as such different properties (based for example on the surface areas dedicated to each use) whenever it is feasible to make breakdown; otherwise, the property  can be classified according to its dominant use.</t>
  </si>
  <si>
    <t>Template 3: Lending standards indicators - Stock</t>
  </si>
  <si>
    <t>A. Stock of CRE loans</t>
  </si>
  <si>
    <t>B. Distribution of the weighted average current Loan to Value (LTV-C)</t>
  </si>
  <si>
    <t>C. Distribution of the weighted average current Debt-Service-Coverage ratio (DSCR-C)</t>
  </si>
  <si>
    <t>2. Table A should be reported as % while Table B and C should be reported in euro thousands.</t>
  </si>
  <si>
    <t>2. Disposals should be reported with a negative sign.</t>
  </si>
  <si>
    <t>3. Loan loss provisions should be reported with a positive sign.</t>
  </si>
  <si>
    <t xml:space="preserve">4. In providing the breakdown of CRE loans per purpose (rows 060-100), loans extended for multiple purposes, should be reported at each relevant category. As such, the list provided is not mutually exclusive. </t>
  </si>
  <si>
    <t>Template 4: Flows of real estate exposures  - Overview</t>
  </si>
  <si>
    <t>Template 5: Flows of real estate exposures  - Breakdown per type and location of real estate property</t>
  </si>
  <si>
    <t>1. For flows of new loans, the approved amount should be completed</t>
  </si>
  <si>
    <t>4. The breakdown of RE investments and RE loans by property location should be provided for domestic and non-domestic RE, based on the location of the real estate investment or the real estate collateral, respectively.</t>
  </si>
  <si>
    <t>5. For loans secured by multiple collaterals, the breakdown of the approved amount of the loan per property type and location should be pro-rata allocated according to the value of the underlying collaterals.</t>
  </si>
  <si>
    <t>6. If an investment property or real estate collateral has a mixed CRE and RRE use, it should be considered as such different properties (based for example on the surface areas dedicated to each use) whenever it is feasible to make breakdown; otherwise, the property  can be classified according to its dominant use.</t>
  </si>
  <si>
    <t>Template 6:  Lending standards indicators - Flows</t>
  </si>
  <si>
    <t>Template 7.1 Data on LTV - Flows</t>
  </si>
  <si>
    <t>Template 7.2 Data on DSTNI - Flows</t>
  </si>
  <si>
    <t>Definition</t>
  </si>
  <si>
    <t>Term</t>
  </si>
  <si>
    <t>Sub-type</t>
  </si>
  <si>
    <t>5. For guidance in defining prime locations for domestic real estate property, please refer to excel "Prime location of RE list".</t>
  </si>
  <si>
    <t>6. For guidance in defining prime locations for domestic real estate property, please refer to excel "Prime location of RE list".</t>
  </si>
  <si>
    <t>Investment Fund - Investment policy</t>
  </si>
  <si>
    <t>Real Estate</t>
  </si>
  <si>
    <t>Abbreviation</t>
  </si>
  <si>
    <t>Reference (if any)</t>
  </si>
  <si>
    <t>Residential Real Estate</t>
  </si>
  <si>
    <t>any immovable property available for dwelling purposes, either existing or under construction</t>
  </si>
  <si>
    <t>Direct and indirect investments in real estate properties, including those acquired through debt-to-assets and used for own purposes.</t>
  </si>
  <si>
    <t>Real estate investments</t>
  </si>
  <si>
    <t>Commercial real estate loan</t>
  </si>
  <si>
    <t>Real estate related loans</t>
  </si>
  <si>
    <t>RE-related loans</t>
  </si>
  <si>
    <t>CRE purpose and not secured by RE</t>
  </si>
  <si>
    <t>no CRE purpose and secured by RE</t>
  </si>
  <si>
    <t>CRE loan with commercial real estate purpose and not secured by real estate</t>
  </si>
  <si>
    <t>CRE loan with commercial real estate purpose and secured by real estate</t>
  </si>
  <si>
    <t>CRE loan with  no commercial real estate purpose and secured by real estate</t>
  </si>
  <si>
    <t>Infrastructure projects</t>
  </si>
  <si>
    <t>legal entities operating in the broad real estate sector are defined as those legal entities operating in the Construction (Nace Code F) and Real Esate activities (Nace code L) sectors, according to the Statistical classification of economic activities in the European Community (NACE REV.2)</t>
  </si>
  <si>
    <t>covers the period occurred from the beginning of the year and until the reference date.</t>
  </si>
  <si>
    <t>4. For the YTD valuation adjustments, YTD income and YTD profit (loss) from the disposal of RE investment, please report the respective income/ profit accumulated  from the beginning of the year and until the reference date.</t>
  </si>
  <si>
    <t>Year-to-date</t>
  </si>
  <si>
    <t>Outstanding amount</t>
  </si>
  <si>
    <t>the amount owned by the borrower</t>
  </si>
  <si>
    <t>7. For guidance in defining prime locations for domestic real estate property, please refer to excel "Prime location of RE list".</t>
  </si>
  <si>
    <t/>
  </si>
  <si>
    <t>2. NACE Rev 2:</t>
  </si>
  <si>
    <t>1. As per ESRB Recommendations:</t>
  </si>
  <si>
    <t>- credit institutions:</t>
  </si>
  <si>
    <t>- insurance companies:</t>
  </si>
  <si>
    <t>- investment funds:</t>
  </si>
  <si>
    <t>- pension funds:</t>
  </si>
  <si>
    <t>Total own funds should be reported according to COREP principles. Branches should report nil.</t>
  </si>
  <si>
    <t xml:space="preserve"> Total assets should be reported according to Finrep principles (F1.1).</t>
  </si>
  <si>
    <r>
      <t>3.</t>
    </r>
    <r>
      <rPr>
        <b/>
        <sz val="11"/>
        <color theme="1"/>
        <rFont val="Calibri"/>
        <family val="2"/>
        <charset val="161"/>
        <scheme val="minor"/>
      </rPr>
      <t xml:space="preserve"> Total assets</t>
    </r>
    <r>
      <rPr>
        <sz val="11"/>
        <color theme="1"/>
        <rFont val="Calibri"/>
        <family val="2"/>
        <charset val="161"/>
        <scheme val="minor"/>
      </rPr>
      <t xml:space="preserve"> should be reported as follows:
</t>
    </r>
  </si>
  <si>
    <r>
      <t xml:space="preserve">4. </t>
    </r>
    <r>
      <rPr>
        <b/>
        <sz val="11"/>
        <color theme="1"/>
        <rFont val="Calibri"/>
        <family val="2"/>
        <charset val="161"/>
        <scheme val="minor"/>
      </rPr>
      <t>Total own funds</t>
    </r>
    <r>
      <rPr>
        <sz val="11"/>
        <color theme="1"/>
        <rFont val="Calibri"/>
        <family val="2"/>
        <charset val="161"/>
        <scheme val="minor"/>
      </rPr>
      <t xml:space="preserve"> should be reported as follows:
</t>
    </r>
  </si>
  <si>
    <t>check 24</t>
  </si>
  <si>
    <t>check 25</t>
  </si>
  <si>
    <t>check 26</t>
  </si>
  <si>
    <t>check 34</t>
  </si>
  <si>
    <t>check 35</t>
  </si>
  <si>
    <t>check 36</t>
  </si>
  <si>
    <t>check 37</t>
  </si>
  <si>
    <t>not CRE purpose and secured by RE</t>
  </si>
  <si>
    <t>Of which loans CRE purpose and not secured by RE</t>
  </si>
  <si>
    <t>Of which loans not CRE purpose and secured by RE</t>
  </si>
  <si>
    <t>Valuation adjustments on investments</t>
  </si>
  <si>
    <t>Rest of the world</t>
  </si>
  <si>
    <t>NPL</t>
  </si>
  <si>
    <t>any credit exposures that satisfy either or both of the following criteria:
(a) material exposures that are more than 90 days past-due
(b) the debtor is assessed as unlikely to pay its credit obligations in full without realisation of collateral, regardless of the existence of any past-due amount or of the number of days past due.</t>
  </si>
  <si>
    <r>
      <t xml:space="preserve">Of which direct </t>
    </r>
    <r>
      <rPr>
        <b/>
        <sz val="11"/>
        <rFont val="Calibri"/>
        <family val="2"/>
        <scheme val="minor"/>
      </rPr>
      <t>income-producing</t>
    </r>
    <r>
      <rPr>
        <sz val="11"/>
        <rFont val="Calibri"/>
        <family val="2"/>
        <scheme val="minor"/>
      </rPr>
      <t xml:space="preserve"> investment property (excluding unit linked </t>
    </r>
    <r>
      <rPr>
        <b/>
        <sz val="11"/>
        <rFont val="Calibri"/>
        <family val="2"/>
        <scheme val="minor"/>
      </rPr>
      <t>and those acquired through debt to asset</t>
    </r>
    <r>
      <rPr>
        <sz val="11"/>
        <rFont val="Calibri"/>
        <family val="2"/>
        <scheme val="minor"/>
      </rPr>
      <t>)</t>
    </r>
  </si>
  <si>
    <r>
      <t>Of which direct</t>
    </r>
    <r>
      <rPr>
        <b/>
        <sz val="11"/>
        <rFont val="Calibri"/>
        <family val="2"/>
        <scheme val="minor"/>
      </rPr>
      <t xml:space="preserve"> non-income producing</t>
    </r>
    <r>
      <rPr>
        <sz val="11"/>
        <rFont val="Calibri"/>
        <family val="2"/>
        <scheme val="minor"/>
      </rPr>
      <t xml:space="preserve"> investment property (excluding unit linked </t>
    </r>
    <r>
      <rPr>
        <b/>
        <sz val="11"/>
        <rFont val="Calibri"/>
        <family val="2"/>
        <scheme val="minor"/>
      </rPr>
      <t>and those acquired through debt to asset</t>
    </r>
    <r>
      <rPr>
        <sz val="11"/>
        <rFont val="Calibri"/>
        <family val="2"/>
        <scheme val="minor"/>
      </rPr>
      <t>)</t>
    </r>
  </si>
  <si>
    <t>CRE loans (which are a subset of RE-related loans to NFCs) reported in Template 1 match the CRE loans (incl. CRE property under development or construction) - gross carrying amount reported in Template 2.</t>
  </si>
  <si>
    <t>Total Investments in RE reconcile with  the sum of:
(a) direct RE holdings for own use, 
(b) direct income-producing RE holdings Investment property, 
(c) direct non-income producing investment property, 
(d) indirect RE holdings through participation in other companies, 
(e) other indirect RE holdings, 
(f) RE holdings relating to Unit linked and 
(g) acquired through debt to assets 
reported in Template 1.</t>
  </si>
  <si>
    <t xml:space="preserve">Total CRE loans is the sum of:
(a) CRE purpose loans but not secured by RE, 
(b) CRE purpose loans and secured by RE and 
(c) not CRE purpose but secured secured by RE 
reported in Template 1. </t>
  </si>
  <si>
    <t>Total investment property equals the sum of investment property that relates to: (a) office, (b) retail, (c) industrial, (d) residential, (e) land and (f) other property types/unspecified.</t>
  </si>
  <si>
    <t>Total loans equals the sum of:
(i)  loans collateralised with property that relates to: (a) office, (b) retail, (c) industrial, (d) residential, (e) land and (f) other property types/unspecified,
(ii) loans collateralised with other collaterals
(iii) unsecured  loans</t>
  </si>
  <si>
    <t>Total investment property located in the domestic market equals the sum of investment property located in the domestic prime and the domestic non-prime market.</t>
  </si>
  <si>
    <t>Total loans with collateral property located in the domestic market equals the sum of loans with collateral property located in the domestic prime and the domestic non-prime market.</t>
  </si>
  <si>
    <t>Total investment property located in the domestic prime market equals the sum of investment property located in the prime locations of Nicosia, Limassol, Larnaca, Paphos and Famagusta.</t>
  </si>
  <si>
    <t>Total loans with collateral property  located in the domestic prime market equals the sum of loans with collateral property located in the prime locations of Nicosia, Limassol, Larnaca, Paphos and Famagusta.</t>
  </si>
  <si>
    <t>Total investment property located in the domestic non-prime market equals the sum of investment property located in the non-prime locations of Nicosia, Limassol, Larnaca, Paphos and Famagusta.</t>
  </si>
  <si>
    <t>Total loans with collateral property  located in the domestic non-prime market equals the sum of loans with collateral property located in the non-prime locations of Nicosia, Limassol, Larnaca, Paphos and Famagusta.</t>
  </si>
  <si>
    <t>Total investment property located abroad equals the sum of investment property located in the EU and in the Rest of the world.</t>
  </si>
  <si>
    <t>Total loans with collateral property located abroad equals the sum of loans with collateral property located in the EU and in the Rest of the world.</t>
  </si>
  <si>
    <t>Total Retail investment property equals the sum of investment property that relates to hotels and other retail property.</t>
  </si>
  <si>
    <t>Total loans with collateral retail property  equals the sum of loans with collateral property that relates to hotels and other retail property.</t>
  </si>
  <si>
    <t>The sum of the CRE loans reported in Table B. Distribution of the weighted average current Loan to Value (LTV-C) in Template 3 reconciles with the Total CRE loans (gross carrying amout) in Template 1.</t>
  </si>
  <si>
    <t>The closing balance of investments in RE equals the sum of (a) the opening balance of investments in RE, (b) acquisitions during the period, (c ) disposals during the period (which are reported with a negative sign) and (d) valuation adjustments on RE investmens reported in Template 4.</t>
  </si>
  <si>
    <t>EU implementing regulation 2015/227</t>
  </si>
  <si>
    <t>Direct RE holdings for own use reported in Template 1 match the direct RE holdings for own use reported in Template 2.</t>
  </si>
  <si>
    <t>Direct income-producing investment property reported in Template 1 match the direct income-producing investment property reported in Template 2.</t>
  </si>
  <si>
    <t>Of which (indirect) RE holdings through participation in other companies (excluding unit linked)</t>
  </si>
  <si>
    <t>Indirect RE holdings through participation in other companies reported in Template 1 match the indirect RE holdings through participation in other companies reported in Template 2.</t>
  </si>
  <si>
    <t>Other indirect RE holdings  reported in Template 1 match other indirect RE holdings reported in Template 2.</t>
  </si>
  <si>
    <t>RE holdings relating to Unit linked reported in Template 1 match the  RE holdings relating to Unit linked reported in Template 2.</t>
  </si>
  <si>
    <t>Investments acquired through debt to assets reported in Template 1 match investments acquired through debt to assets reported in Template 2.</t>
  </si>
  <si>
    <t>Direct non-income producing investment property reported in Template 1 match the direct non-income producing investment property reported in Template 2.</t>
  </si>
  <si>
    <t>Total RE-related loans reported in Template 1 match the total RE loans- gross carrying amount reported in Template 2.</t>
  </si>
  <si>
    <t>RE-related loans to NFCs reported in Template 1 match the RE loans to NFCs reported in Template 2.</t>
  </si>
  <si>
    <t>RE-related loans to households reported in Template 1 match the RE loans to households amount reported in Template 2.</t>
  </si>
  <si>
    <t>CRE loans with CRE purpose but not secured by RE reported in Template 1 match the CRE loans with CRE purpose but not secured by RE in Template 2.</t>
  </si>
  <si>
    <t>CRE loans for acquiring property held by owners for the purpose of conducting their business, purpose or activity, either existing or under construction reported in Template 1 match the CRE loans for acquiring property held by owners for the purpose of conducting their business, purpose or activity, either existing or under construction reported in Template 2.</t>
  </si>
  <si>
    <t>CRE loans with not CRE purpose but secured by RE reported in Template 1 match the CRE loans with not CRE purpose but secured  by RE in Template 2.</t>
  </si>
  <si>
    <t>CRE loans with CRE purpose and secured by RE reported in Template 1 match the CRE loans with CRE purpose and secured by RE in Template 2.</t>
  </si>
  <si>
    <t>CRE loans for acquiring rental housing reported in Template 1 match the CRE loans for acquiring rental housing reported in Template 2.</t>
  </si>
  <si>
    <t>CRE loans for acquiring income-producing real estate (other than rental housing) reported in Template 1 match the CRE loans for acquiring income-producing real estate (other than rental housing) reported in Template 2.</t>
  </si>
  <si>
    <t>CRE loans for acquiring CRE property under development reported in Template 1 match the CRE loans for acquiring CRE property under development reported in Template 2.</t>
  </si>
  <si>
    <t>CRE loans for acquiring property held for social housing reported in Template 1 match the CRE loans for acquiring property held for social housing reported in Template 2.</t>
  </si>
  <si>
    <t>CRE loans to legal entities operating in the broad real estate sector reported in Template 1 match the CRE loans to legal entities operating in the broad real estate sector reported in Template 2.</t>
  </si>
  <si>
    <t>RE-related loans to households are less than or equal to total RE-related loans.</t>
  </si>
  <si>
    <t>RE-related loans to NFCs are less than or equal to total RE-related loans.</t>
  </si>
  <si>
    <t>Total loans is the sum of loans located domestically and non-domestically.</t>
  </si>
  <si>
    <t>Total investments is the sum of invrestments located domestically and non-domestically.</t>
  </si>
  <si>
    <t>Renegatiated RE-related loans to households reported in Template 4 match the renegatiated RE related loans to households amount reported in Template 5.</t>
  </si>
  <si>
    <t>Renegatiated RE-related loans to NFCs reported in Template 4 match the total renegatiated RE related loans to NFCs reported in Template 5.</t>
  </si>
  <si>
    <t>Check 25</t>
  </si>
  <si>
    <t>Check 26</t>
  </si>
  <si>
    <t>Total Investments in RE reconcile with  the sum of:
(a) direct RE holdings for own use, 
(b) direct income-producing RE holdings Investment property, 
(c) direct non-income producing investment property, 
(d) indirect RE holdings through participation in other companies, 
(e) other indirect RE holdings, 
(f) RE holdings relating to Unit linked and 
(g) acquired through debt to assets 
reported in Template 4.</t>
  </si>
  <si>
    <t>RE-related loans to NFCs are less than or equal to total renegotiated RE-related loans.</t>
  </si>
  <si>
    <t>RE-related loans to households are less than or equal to total renegotiated RE-related loans.</t>
  </si>
  <si>
    <t xml:space="preserve">Total CRE loans is the sum of:
(a) CRE purpose loans but not secured by RE, 
(b) CRE purpose loans and secured by RE and 
(c) not CRE purpose but secured secured by RE 
reported in Template 4. </t>
  </si>
  <si>
    <t>Of which direct income-producing investment property (excluding unit linked and those acquired through debt to asset)</t>
  </si>
  <si>
    <t>Of which direct non-income producing investment property (excluding unit linked and those acquired through debt to asset)</t>
  </si>
  <si>
    <r>
      <rPr>
        <b/>
        <sz val="11"/>
        <color theme="1"/>
        <rFont val="Calibri"/>
        <family val="2"/>
        <charset val="161"/>
        <scheme val="minor"/>
      </rPr>
      <t>Equity funds (IPEQU)</t>
    </r>
    <r>
      <rPr>
        <sz val="11"/>
        <color theme="1"/>
        <rFont val="Calibri"/>
        <family val="2"/>
        <scheme val="minor"/>
      </rPr>
      <t xml:space="preserve"> are IFs primarily investing in shares and other equity.</t>
    </r>
  </si>
  <si>
    <t>The criteria for classifying IFs by sub-sector should be derived from the public prospectus, fund rules, instruments of incorporation, established statuses or by-laws, subscription documents or investment contracts, marketing documents or any other statement with similar effect. In case that the nature of the IF’s investment policy cannot be determined on the basis of the aforementioned documents, it should be determined based on the ex-post investment profile of the fund.</t>
  </si>
  <si>
    <r>
      <rPr>
        <b/>
        <sz val="11"/>
        <color theme="1"/>
        <rFont val="Calibri"/>
        <family val="2"/>
        <charset val="161"/>
        <scheme val="minor"/>
      </rPr>
      <t>Real estate funds (IPRE)</t>
    </r>
    <r>
      <rPr>
        <sz val="11"/>
        <color theme="1"/>
        <rFont val="Calibri"/>
        <family val="2"/>
        <scheme val="minor"/>
      </rPr>
      <t xml:space="preserve"> are IFs primarily investing in real estate.</t>
    </r>
  </si>
  <si>
    <r>
      <rPr>
        <b/>
        <sz val="11"/>
        <color theme="1"/>
        <rFont val="Calibri"/>
        <family val="2"/>
        <charset val="161"/>
        <scheme val="minor"/>
      </rPr>
      <t>Hedge funds (IPHED)</t>
    </r>
    <r>
      <rPr>
        <sz val="11"/>
        <color theme="1"/>
        <rFont val="Calibri"/>
        <family val="2"/>
        <scheme val="minor"/>
      </rPr>
      <t xml:space="preserve"> are collective investment undertakings regardless of their legal structure, which apply relatively unconstrained investment strategies to achieve positive absolute returns and whose managers, in addition to management fees, are remunerated in relation to the fund’s performance. For that purpose, hedge funds have few restrictions on the type of financial instruments in which they may invest and may, therefore, flexibly employ a wide variety of financial techniques, involving leverage, short_x0002_selling or any other techniques. This definition also covers funds that invest, fully or partly, in other hedge funds provided that they otherwise meet the definition.</t>
    </r>
  </si>
  <si>
    <r>
      <rPr>
        <b/>
        <sz val="11"/>
        <color theme="1"/>
        <rFont val="Calibri"/>
        <family val="2"/>
        <charset val="161"/>
        <scheme val="minor"/>
      </rPr>
      <t>Other funds (IPOTH)</t>
    </r>
    <r>
      <rPr>
        <sz val="11"/>
        <color theme="1"/>
        <rFont val="Calibri"/>
        <family val="2"/>
        <scheme val="minor"/>
      </rPr>
      <t xml:space="preserve"> are IFs other than bond funds, equity funds, mixed funds, real estate funds or hedge funds</t>
    </r>
  </si>
  <si>
    <r>
      <rPr>
        <b/>
        <sz val="11"/>
        <color theme="1"/>
        <rFont val="Calibri"/>
        <family val="2"/>
        <charset val="161"/>
        <scheme val="minor"/>
      </rPr>
      <t>Mixed funds (IPMIX)</t>
    </r>
    <r>
      <rPr>
        <sz val="11"/>
        <color theme="1"/>
        <rFont val="Calibri"/>
        <family val="2"/>
        <scheme val="minor"/>
      </rPr>
      <t xml:space="preserve"> are IFs investing in both shares and debt securities with no prevalent policy in favour of one or the other instrument.</t>
    </r>
  </si>
  <si>
    <r>
      <rPr>
        <b/>
        <sz val="11"/>
        <color theme="1"/>
        <rFont val="Calibri"/>
        <family val="2"/>
        <charset val="161"/>
        <scheme val="minor"/>
      </rPr>
      <t>Bond funds (IPBND)</t>
    </r>
    <r>
      <rPr>
        <sz val="11"/>
        <color theme="1"/>
        <rFont val="Calibri"/>
        <family val="2"/>
        <scheme val="minor"/>
      </rPr>
      <t xml:space="preserve"> are IFs primarily investing in debt securities.</t>
    </r>
  </si>
  <si>
    <t xml:space="preserve">2. Investment fund's policy classification: </t>
  </si>
  <si>
    <t>https://www.centralbank.cy/images/media/pdf/Instructions_Investment_Funds_Survey_V6.pdf</t>
  </si>
  <si>
    <t xml:space="preserve"> Stock of total real estate exposures  - Overview</t>
  </si>
  <si>
    <t xml:space="preserve"> Stock of total real estate exposures  - Breakdown per type and location of real estate property - Gross carrying amount</t>
  </si>
  <si>
    <t>Stock of total real estate exposures  - Breakdown per type and location of real estate property - Market value</t>
  </si>
  <si>
    <t xml:space="preserve"> Lending standards indicators - Stock</t>
  </si>
  <si>
    <t>Flows of real estate exposures  - Overview</t>
  </si>
  <si>
    <t xml:space="preserve"> Flows of real estate exposures  - Breakdown per type and location of real estate property</t>
  </si>
  <si>
    <t xml:space="preserve"> Lending standards indicators - Flows</t>
  </si>
  <si>
    <t>Interest coverage ratio at origination</t>
  </si>
  <si>
    <t>Debt-service-to-net disposable income ratio at origination</t>
  </si>
  <si>
    <t>Loan to value at organisation</t>
  </si>
  <si>
    <t>any piece of land without a structure of economic value on it.</t>
  </si>
  <si>
    <t>costs incurred by an investor to account for the potential future loss on investments due to prevailing market conditions</t>
  </si>
  <si>
    <t>ESRB/2016/14</t>
  </si>
  <si>
    <t>Debt service coverage ratio at origination</t>
  </si>
  <si>
    <r>
      <t xml:space="preserve">The annual rental income generated by a CRE property that is at least partially financed by debt, net of taxes and any operational expenses to maintain the property’s value, relative to the annual debt service on the loan secured by the property at the origination of the loan
DSCR is defined as:   </t>
    </r>
    <r>
      <rPr>
        <b/>
        <sz val="11"/>
        <color theme="1"/>
        <rFont val="Calibri"/>
        <family val="2"/>
        <scheme val="minor"/>
      </rPr>
      <t xml:space="preserve"> DSCR = Net annual rental income/Annual debt service</t>
    </r>
  </si>
  <si>
    <t>Debt service coverage ratio</t>
  </si>
  <si>
    <r>
      <t xml:space="preserve">The annual rental income generated by a CRE property that is at least partially financed by debt, net of taxes and any operational expenses to maintain the property’s value, relative to the annual debt service on the loan secured by the property
DSCR is defined as:   </t>
    </r>
    <r>
      <rPr>
        <b/>
        <sz val="11"/>
        <color theme="1"/>
        <rFont val="Calibri"/>
        <family val="2"/>
        <scheme val="minor"/>
      </rPr>
      <t xml:space="preserve"> DSCR = Net annual rental income/Annual debt service</t>
    </r>
  </si>
  <si>
    <r>
      <t xml:space="preserve">The gross annual rental income (i.e. before operational expenses and taxes) accruing from a buy-to-let property or the net annual rental income accruing from a CRE property or set of properties relative to the annual interest cost of the loan secured by the property or set of properties  
</t>
    </r>
    <r>
      <rPr>
        <b/>
        <sz val="11"/>
        <rFont val="Calibri"/>
        <family val="2"/>
        <scheme val="minor"/>
      </rPr>
      <t>ICR is defined as:</t>
    </r>
    <r>
      <rPr>
        <sz val="11"/>
        <rFont val="Calibri"/>
        <family val="2"/>
        <scheme val="minor"/>
      </rPr>
      <t xml:space="preserve">    </t>
    </r>
    <r>
      <rPr>
        <b/>
        <sz val="11"/>
        <rFont val="Calibri"/>
        <family val="2"/>
        <scheme val="minor"/>
      </rPr>
      <t xml:space="preserve"> ICR=Net annual rental income/ Annual interest costs                      </t>
    </r>
    <r>
      <rPr>
        <sz val="11"/>
        <rFont val="Calibri"/>
        <family val="2"/>
        <scheme val="minor"/>
      </rPr>
      <t xml:space="preserve">                                                                                                                                                                                       </t>
    </r>
  </si>
  <si>
    <t>all immovable properties with income generated by their rents or profits from their sale.</t>
  </si>
  <si>
    <r>
      <t>can refer to both direct CRE holdings, e.g. possessing legal title to a CRE property,  including those acquired through debt-to-asset swaps, and indirect CRE holdings, e.g. through securities and investment funds. In case a lender or investor uses a special purpose vehicle (SPV) as a dedicated CRE financing technique, such lending or investments should be considered as direct CRE lending or holdings</t>
    </r>
    <r>
      <rPr>
        <sz val="11"/>
        <color rgb="FFFF0000"/>
        <rFont val="Calibri"/>
        <family val="2"/>
        <charset val="161"/>
        <scheme val="minor"/>
      </rPr>
      <t/>
    </r>
  </si>
  <si>
    <t>ESRB/2019/3</t>
  </si>
  <si>
    <t>A prime location is generally considered the best location in a particular mar ket, which is also reflected in the rental yield (typically the lowest in the market). For office buildings this could be  a central location in a major city. For retail buildings this may refer to a city centre with many pedestrians or  a centrally-placed shopping centre. For logistics buildings this may refer to a location where the necessary infrastructure and services are in place, which has excellent access to transport networks. For guidelines in identifying domestic prime locations please refer to worksheet "Prime location of RE".</t>
  </si>
  <si>
    <t>any exposure amount that is not collateralised by eligible collaterals</t>
  </si>
  <si>
    <t>Pure new loans</t>
  </si>
  <si>
    <t>Total pure new RE-related loans</t>
  </si>
  <si>
    <t>Total pure new RE-related loans reported in Template 4 match the total pure RE related loans reported in Template 5.</t>
  </si>
  <si>
    <t>Pure new RE-related loans to households reported in Template 4 match the pure RE related loans to households amount reported in Template 5.</t>
  </si>
  <si>
    <t>Pure new RE-related loans to NFCs reported in Template 4 match the pure RE related loans to NFCs reported in Template 5.</t>
  </si>
  <si>
    <t>CRE loans (pure new and renegotiated) reported in Template 1 match the CRE loans (incl. CRE property under development or construction) - gross carrying amount reported in Template 2.</t>
  </si>
  <si>
    <t>RE-related loans to households are less than or equal to total pure new RE-related loans.</t>
  </si>
  <si>
    <t>RE-related loans to NFCs are less than or equal to total pure new RE-related loans.</t>
  </si>
  <si>
    <t>Total CRE loans (pure new and renegotiated):</t>
  </si>
  <si>
    <t xml:space="preserve">all financial contracts, that specify for the first time the interest rate of the loan. </t>
  </si>
  <si>
    <t xml:space="preserve">Regulation - 1072/2013 - EN - EUR-Lex (europa.eu)
</t>
  </si>
  <si>
    <t>Any real estate property. It includes residential properties, commercial properties and land, irrespective of the acquisition purpose or income gerating capacity.</t>
  </si>
  <si>
    <t xml:space="preserve"> total amount of provisions made on loan portfolios to account for potential future credit losses.</t>
  </si>
  <si>
    <t>Loan to value - current</t>
  </si>
  <si>
    <t>gross carrying amount of CRE loans collateralised by eligible collaterals other than real estate.</t>
  </si>
  <si>
    <t>Manual on MFI interest rate statistics, January 2017 (europa.eu)</t>
  </si>
  <si>
    <t>a project that focuses on the improvement and upkeep of services, facilities and systems already in place throughout a country. Examples include improvements to communications equipment, transportation channels and electrical systems, such as airports, marines, ports, roadways and renewable energy parks. </t>
  </si>
  <si>
    <t>Eligible collateral means assets which are acceptable as collateral by the financial institution. It includes real estate collateral, cash and financial/ government guarantees but excludes any personal guarantees.</t>
  </si>
  <si>
    <t>CBC Circular letter "Macroprudential instruments in relation to the Central Bank of Cyprus Directive issued to Credit Institutions on credit granting and review process of 2016 to 2020" dated 19 March 2021</t>
  </si>
  <si>
    <r>
      <t xml:space="preserve">The ratio of the total debt servicing amount over borrower's net disposable income at the moment of loan origination.    
</t>
    </r>
    <r>
      <rPr>
        <b/>
        <sz val="11"/>
        <rFont val="Calibri"/>
        <family val="2"/>
        <scheme val="minor"/>
      </rPr>
      <t xml:space="preserve">DSTNI-O is defined as:  DSTNI-O = monthly debt servicing amount of the total debt of the borrower / net disposalable income                                                                                                                                         </t>
    </r>
  </si>
  <si>
    <r>
      <t xml:space="preserve">The sum of all loans or loan tranches secured by the borrower on a property relative to the value of the property at the origination date: 
</t>
    </r>
    <r>
      <rPr>
        <b/>
        <sz val="11"/>
        <rFont val="Calibri"/>
        <family val="2"/>
        <scheme val="minor"/>
      </rPr>
      <t xml:space="preserve">(Total amount of all loans collateralised with the specific property/ Open market value of the property) *100. </t>
    </r>
    <r>
      <rPr>
        <sz val="11"/>
        <rFont val="Calibri"/>
        <family val="2"/>
        <scheme val="minor"/>
      </rPr>
      <t xml:space="preserve">
In determining the LTV ratio, the following shall be taken into account:
a)In case of projects under construction, the property value to be used for determining LTV is equal to the value of the land plus the cost of construction. The cost of construction shall not include transfer fees, mortgage fees, advertising costs, administrative costs and other similar cost which do not add to the value of the property.
b)In the case of purchasing a property under construction, the value to be used for determining LTV is the open market value after the completion of construction work of the project and not the open market value of the property after the issue of title deeds. 
c)In case that the institutions allow for a grace period for the payment of interest, calculated using the construction period, the LTV ratio shall be calculated using the increased balance of the loan after the capitalisation of such interest.
d)In case the institutions have more than one valuation report, the value to be used for determining the LTV shall be the lowest value provided in the valuation reports. </t>
    </r>
  </si>
  <si>
    <r>
      <t xml:space="preserve">The sum of all loans or loan tranches secured by the borrower on a property relative to the value of the property at the current date: 
</t>
    </r>
    <r>
      <rPr>
        <b/>
        <sz val="11"/>
        <rFont val="Calibri"/>
        <family val="2"/>
        <scheme val="minor"/>
      </rPr>
      <t xml:space="preserve">(Total amount of all loans collateralised with the specific property/ Open market value of the property) *100. </t>
    </r>
    <r>
      <rPr>
        <sz val="11"/>
        <rFont val="Calibri"/>
        <family val="2"/>
        <scheme val="minor"/>
      </rPr>
      <t xml:space="preserve">
In determining the LTV ratio, the following shall be taken into account:
a)In case of projects under construction, the property value to be used for determining LTV is equal to the value of the land plus the cost of construction. The cost of construction shall not include transfer fees, mortgage fees, advertising costs, administrative costs and other similar cost which do not add to the value of the property.
b)In the case of purchasing a property under construction, the value to be used for determining LTV is the open market value after the completion of construction work of the project and not the open market value of the property after the issue of title deeds. 
c)In case that the institutions allow for a grace period for the payment of interest, calculated using the construction period, the LTV ratio shall be calculated using the increased balance of the loan after the capitalisation of such interest.
d)In case the institutions have more than one valuation report, the value to be used for determining the LTV shall be the lowest value provided in the valuation reports. </t>
    </r>
  </si>
  <si>
    <t xml:space="preserve">Luxurious properties are defined as properties with market value, or expected market value after the completion of construction, exceeding €5.000 per square metre. When determining the market value per square metre, all covered areas of the property are taken into consideration, except for outdoor covered areas, such as verandas, pergolas and parking spots, and also excluding communal covered areas for which the borrower has rights. </t>
  </si>
  <si>
    <t>Net Disposable Income is calculated as the difference between the “Total Monthly Income” and the “Total Monthly Expenditure” presented in column “Average Monthly Charge” on the Personal Financial Statement (PFS), (Annex IV) of the CBC "Directives on Credit Granting and Review Processes".</t>
  </si>
  <si>
    <t>Renegotiated Loan</t>
  </si>
  <si>
    <t>Renegotiation loan refers to an existing loan contract, whose terms and conditions (including the interest rates), has been adjusted, following the active involvement of the borrower. Thus, extensions and other adjustments of the terms and conditions that are carried out automatically, i.e. without any active involvement of the borrower, are not renegotiations.</t>
  </si>
  <si>
    <t>Restructured Loan, refers to any loan for which forbearance measures have been applied.  
Forbearance measure is a concession by an institution towards an obligor that is experiencing or is likely to experience difficulties in meeting its financial commitments. A concession may entail a loss for the lender and shall refer to either of the following actions:
(a) a modification of the terms and conditions of a debt obligation, where such modification would not have been granted had the obligor not experienced difficulties in meeting its financial commitments;
(b) a total or partial refinancing of a debt obligation, where such refinancing would not have been granted had the obligor not experienced difficulties in meeting its financial commitments.</t>
  </si>
  <si>
    <t>Annual debt service associated with the loan secured by the CRE property or set of properties.</t>
  </si>
  <si>
    <t>Annual interest costs associated with the loan secured by the CRE property or set of properties.</t>
  </si>
  <si>
    <t xml:space="preserve">A loan extended to a legal entity aimed at acquiring income-producing real estate (or set of properties defined as income-producing real estate), either existing or under development, or real estate used by the owners of the property for conducting their business, purpose or activity (or set of such properties), either existing or under construction, or secured by a commercial real estate property (or set of commercial real estate properties). 
For this puspose commercial real estate property means any income-producing real estate, either existing or under development, including rental housing; or real estate used by the owners of the property for conducting their business, purpose or activity, either existing or under construction; that is not classified as RRE; and includes social housing. </t>
  </si>
  <si>
    <t xml:space="preserve">A loan extended to a legal entity aimed at acquiring income-producing real estate (or set of properties defined as income-producing real estate), either existing or under development, or real estate used by the owners of the property for conducting their business, purpose or activity (or set of such properties), either existing or under construction, and not secured by a commercial real estate property (or set of commercial real estate properties). For this puspose commercial real estate property means any income-producing real estate, either existing or under development, including rental housing; or real estate used by the owners of the property for conducting their business, purpose or activity, either existing or under construction; that is not classified as RRE; and includes social housing. </t>
  </si>
  <si>
    <t xml:space="preserve">A loan extended to a legal entity aimed at acquiring income-producing real estate (or set of properties defined as income-producing real estate), either existing or under development, or real estate used by the owners of the property for conducting their business, purpose or activity (or set of such properties), either existing or under construction, and secured by a commercial real estate property (or set of commercial real estate properties). For this puspose commercial real estate property means any income-producing real estate, either existing or under development, including rental housing; or real estate used by the owners of the property for conducting their business, purpose or activity, either existing or under construction; that is not classified as RRE; and includes social housing. </t>
  </si>
  <si>
    <t xml:space="preserve">A loan extended to a legal entity secured by a commercial real estate property (or set of commercial real estate properties). For this puspose commercial real estate property means any income-producing real estate, either existing or under development, including rental housing; or real estate used by the owners of the property for conducting their business, purpose or activity, either existing or under construction; that is not classified as RRE; and includes social housing. </t>
  </si>
  <si>
    <t>A loan extended to a natural person or legal entity aimed at acquriing real estate property or secured by real estate property</t>
  </si>
  <si>
    <t>Any new investment over the reporting period.</t>
  </si>
  <si>
    <t>Any new production of loans over the reporting period. Renegotiated loans should be included in the new production if the lender considers them as new loan contracts.</t>
  </si>
  <si>
    <t>Relates to the on-balance sheet amount of the loans as at the reference date.</t>
  </si>
  <si>
    <r>
      <t xml:space="preserve">The gross annual rental income (i.e. before operational expenses and taxes) accruing from a buy-to-let property or the net annual rental income accruing from a CRE property or set of properties relative to the annual interest cost of the loan secured by the property or set of propertiesat the loan origination date.
</t>
    </r>
    <r>
      <rPr>
        <b/>
        <sz val="11"/>
        <rFont val="Calibri"/>
        <family val="2"/>
        <scheme val="minor"/>
      </rPr>
      <t>ICR is defined as:</t>
    </r>
    <r>
      <rPr>
        <sz val="11"/>
        <rFont val="Calibri"/>
        <family val="2"/>
        <scheme val="minor"/>
      </rPr>
      <t xml:space="preserve">    </t>
    </r>
    <r>
      <rPr>
        <b/>
        <sz val="11"/>
        <rFont val="Calibri"/>
        <family val="2"/>
        <scheme val="minor"/>
      </rPr>
      <t xml:space="preserve"> ICR=Net annual rental income/ Annual interest costs                      </t>
    </r>
    <r>
      <rPr>
        <sz val="11"/>
        <rFont val="Calibri"/>
        <family val="2"/>
        <scheme val="minor"/>
      </rPr>
      <t xml:space="preserve">                                                                                                                                                                                       </t>
    </r>
  </si>
  <si>
    <t>Interest coverage ratio - current</t>
  </si>
  <si>
    <t xml:space="preserve"> Approved pure new loans </t>
  </si>
  <si>
    <t>2. Investment fund investment policy according to guidance / reported in CBC statistics</t>
  </si>
  <si>
    <t>Total loans is the sum of loans collateralised by property located domestically and non-domestically.</t>
  </si>
  <si>
    <t>Total assets should be reported according to International Financial Reporting Standards (IFRS).</t>
  </si>
  <si>
    <t>Total own funds should be reported according to IFR/IFD.</t>
  </si>
  <si>
    <t>Template 0</t>
  </si>
  <si>
    <t>CRE_0</t>
  </si>
  <si>
    <t>CRE_2.2</t>
  </si>
  <si>
    <t>CRE_3_C</t>
  </si>
  <si>
    <t>CRE_7.1</t>
  </si>
  <si>
    <t>CRE_7.2</t>
  </si>
  <si>
    <t>V20241108</t>
  </si>
  <si>
    <t>Create Different lists for different options in insitution type (cell Template0!$E$8)</t>
  </si>
  <si>
    <t>Total assets should be reported according to Solvency II principles (S.02.01)</t>
  </si>
  <si>
    <t>Total own funds should be reported according to Solvency II principles (S.23.01)</t>
  </si>
  <si>
    <t>N/A</t>
  </si>
  <si>
    <t>Total assets should be reported according to the principles governing the Questionnaire on foreign direct investments and financial accounts</t>
  </si>
  <si>
    <t>Total own funds should be reported according to the principles governing the Questionnaire on foreign direct investments and financial accounts</t>
  </si>
  <si>
    <t>- credit servicers:</t>
  </si>
  <si>
    <t>5. Credit servicers that are not able to provide the Gross carrying amount breakdowns (column 020, 030) should report nil under the respective columns.</t>
  </si>
  <si>
    <t>7. Credit servicers should report the required breakdowns using outstanding amounts instead of accounting values.</t>
  </si>
  <si>
    <t>Property investment / collateral type</t>
  </si>
  <si>
    <t>Property investment / colletaral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</si>
</sst>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_-&quot;€&quot;* #,##0.00_-;\-&quot;€&quot;* #,##0.00_-;_-&quot;€&quot;* &quot;-&quot;??_-;_-@_-"/>
    <numFmt numFmtId="165" formatCode="_-* #,##0_-;\-* #,##0_-;_-* &quot;-&quot;??_-;_-@_-"/>
    <numFmt numFmtId="166" formatCode="0.0%"/>
    <numFmt numFmtId="167" formatCode="_(&quot;$&quot;* #,##0.00_);_(&quot;$&quot;* \(#,##0.00\);_(&quot;$&quot;* &quot;-&quot;??_);_(@_)"/>
    <numFmt numFmtId="168" formatCode="&quot; &quot;#,##0.00&quot; &quot;;&quot; (&quot;#,##0.00&quot;)&quot;;&quot; -&quot;00&quot; &quot;;&quot; &quot;@&quot; &quot;"/>
    <numFmt numFmtId="169" formatCode="_-* #,##0.00\ _€_-;\-* #,##0.00\ _€_-;_-* &quot;-&quot;??\ _€_-;_-@_-"/>
    <numFmt numFmtId="170" formatCode="dd/mm/yyyy;@"/>
    <numFmt numFmtId="171" formatCode="#,##0_ ;[Red]\-#,##0\ "/>
    <numFmt numFmtId="172" formatCode="_-* #,##0.0000_-;\-* #,##0.0000_-;_-* &quot;-&quot;??_-;_-@_-"/>
  </numFmts>
  <fonts count="52" x14ac:knownFonts="1">
    <font>
      <sz val="11"/>
      <color theme="1"/>
      <name val="Calibri"/>
      <family val="2"/>
      <scheme val="minor"/>
    </font>
    <font>
      <b/>
      <sz val="11"/>
      <color theme="1"/>
      <name val="Calibri"/>
      <family val="2"/>
      <charset val="161"/>
      <scheme val="minor"/>
    </font>
    <font>
      <u/>
      <sz val="11"/>
      <color theme="10"/>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sz val="11"/>
      <color theme="1"/>
      <name val="Calibri"/>
      <family val="2"/>
      <charset val="161"/>
      <scheme val="minor"/>
    </font>
    <font>
      <b/>
      <sz val="14"/>
      <color theme="1"/>
      <name val="Calibri"/>
      <family val="2"/>
      <charset val="161"/>
      <scheme val="minor"/>
    </font>
    <font>
      <sz val="11"/>
      <name val="Calibri"/>
      <family val="2"/>
      <charset val="161"/>
      <scheme val="minor"/>
    </font>
    <font>
      <b/>
      <sz val="12"/>
      <color theme="1"/>
      <name val="Calibri"/>
      <family val="2"/>
      <charset val="161"/>
      <scheme val="minor"/>
    </font>
    <font>
      <sz val="11"/>
      <color rgb="FF000000"/>
      <name val="Calibri"/>
      <family val="2"/>
      <charset val="161"/>
    </font>
    <font>
      <sz val="11"/>
      <color rgb="FFFF0000"/>
      <name val="Calibri"/>
      <family val="2"/>
      <scheme val="minor"/>
    </font>
    <font>
      <u/>
      <sz val="11"/>
      <color theme="1"/>
      <name val="Calibri"/>
      <family val="2"/>
      <scheme val="minor"/>
    </font>
    <font>
      <b/>
      <sz val="11"/>
      <color rgb="FFFF0000"/>
      <name val="Calibri"/>
      <family val="2"/>
      <charset val="161"/>
      <scheme val="minor"/>
    </font>
    <font>
      <sz val="10"/>
      <name val="Arial"/>
      <family val="2"/>
      <charset val="161"/>
    </font>
    <font>
      <sz val="10"/>
      <name val="Arial"/>
      <family val="2"/>
    </font>
    <font>
      <sz val="9"/>
      <color theme="1"/>
      <name val="Calibri"/>
      <family val="2"/>
      <charset val="161"/>
      <scheme val="minor"/>
    </font>
    <font>
      <sz val="10"/>
      <color indexed="60"/>
      <name val="Arial"/>
      <family val="2"/>
    </font>
    <font>
      <sz val="10"/>
      <color indexed="17"/>
      <name val="Arial"/>
      <family val="2"/>
    </font>
    <font>
      <sz val="10"/>
      <color indexed="60"/>
      <name val="Calibri"/>
      <family val="2"/>
      <charset val="161"/>
      <scheme val="minor"/>
    </font>
    <font>
      <b/>
      <sz val="14"/>
      <color rgb="FF006100"/>
      <name val="Calibri"/>
      <family val="2"/>
      <charset val="161"/>
      <scheme val="minor"/>
    </font>
    <font>
      <sz val="10"/>
      <color indexed="17"/>
      <name val="Calibri"/>
      <family val="2"/>
      <charset val="161"/>
      <scheme val="minor"/>
    </font>
    <font>
      <sz val="14"/>
      <color rgb="FF006100"/>
      <name val="Calibri"/>
      <family val="2"/>
      <scheme val="minor"/>
    </font>
    <font>
      <sz val="14"/>
      <name val="Calibri"/>
      <family val="2"/>
      <scheme val="minor"/>
    </font>
    <font>
      <sz val="11"/>
      <color indexed="60"/>
      <name val="Calibri"/>
      <family val="2"/>
      <charset val="161"/>
      <scheme val="minor"/>
    </font>
    <font>
      <sz val="11"/>
      <color rgb="FF006100"/>
      <name val="Calibri"/>
      <family val="2"/>
      <charset val="161"/>
      <scheme val="minor"/>
    </font>
    <font>
      <b/>
      <sz val="11"/>
      <color rgb="FF006100"/>
      <name val="Calibri"/>
      <family val="2"/>
      <charset val="161"/>
      <scheme val="minor"/>
    </font>
    <font>
      <sz val="11"/>
      <color rgb="FF9C6500"/>
      <name val="Calibri"/>
      <family val="2"/>
      <charset val="161"/>
      <scheme val="minor"/>
    </font>
    <font>
      <sz val="11"/>
      <color indexed="17"/>
      <name val="Calibri"/>
      <family val="2"/>
      <charset val="161"/>
      <scheme val="minor"/>
    </font>
    <font>
      <b/>
      <i/>
      <sz val="11"/>
      <color theme="1"/>
      <name val="Calibri"/>
      <family val="2"/>
      <charset val="161"/>
      <scheme val="minor"/>
    </font>
    <font>
      <sz val="8"/>
      <name val="Calibri"/>
      <family val="2"/>
      <scheme val="minor"/>
    </font>
    <font>
      <sz val="11"/>
      <color rgb="FFFF0000"/>
      <name val="Calibri"/>
      <family val="2"/>
      <charset val="161"/>
      <scheme val="minor"/>
    </font>
    <font>
      <sz val="14"/>
      <color theme="9"/>
      <name val="Calibri"/>
      <family val="2"/>
      <scheme val="minor"/>
    </font>
    <font>
      <sz val="11"/>
      <color theme="9"/>
      <name val="Calibri"/>
      <family val="2"/>
      <scheme val="minor"/>
    </font>
    <font>
      <b/>
      <sz val="11"/>
      <name val="Calibri"/>
      <family val="2"/>
      <charset val="161"/>
      <scheme val="minor"/>
    </font>
    <font>
      <b/>
      <sz val="11"/>
      <name val="Calibri"/>
      <family val="2"/>
      <scheme val="minor"/>
    </font>
    <font>
      <i/>
      <sz val="11"/>
      <color theme="1"/>
      <name val="Calibri"/>
      <family val="2"/>
      <charset val="161"/>
      <scheme val="minor"/>
    </font>
    <font>
      <b/>
      <u/>
      <sz val="11"/>
      <color theme="1"/>
      <name val="Calibri"/>
      <family val="2"/>
      <charset val="161"/>
      <scheme val="minor"/>
    </font>
    <font>
      <b/>
      <sz val="11"/>
      <color theme="1"/>
      <name val="Calibri"/>
      <family val="2"/>
      <scheme val="minor"/>
    </font>
    <font>
      <sz val="11"/>
      <name val="Times New Roman"/>
      <family val="1"/>
      <charset val="161"/>
    </font>
    <font>
      <sz val="11"/>
      <name val="Calibri"/>
      <family val="2"/>
    </font>
    <font>
      <b/>
      <u/>
      <sz val="11"/>
      <name val="Calibri"/>
      <family val="2"/>
      <charset val="161"/>
      <scheme val="minor"/>
    </font>
    <font>
      <sz val="12"/>
      <color theme="1"/>
      <name val="Calibri"/>
      <family val="2"/>
      <scheme val="minor"/>
    </font>
    <font>
      <i/>
      <sz val="11"/>
      <name val="Calibri"/>
      <family val="2"/>
      <scheme val="minor"/>
    </font>
    <font>
      <b/>
      <i/>
      <u/>
      <sz val="11"/>
      <name val="Calibri"/>
      <family val="2"/>
      <scheme val="minor"/>
    </font>
    <font>
      <b/>
      <i/>
      <sz val="11"/>
      <name val="Calibri"/>
      <family val="2"/>
      <scheme val="minor"/>
    </font>
    <font>
      <b/>
      <sz val="11"/>
      <color theme="1"/>
      <name val="Aptos Narrow"/>
      <family val="2"/>
    </font>
    <font>
      <b/>
      <sz val="11"/>
      <color theme="1"/>
      <name val="Calibri"/>
      <family val="2"/>
      <charset val="161"/>
    </font>
    <font>
      <b/>
      <i/>
      <sz val="10"/>
      <color theme="1"/>
      <name val="Calibri"/>
      <family val="2"/>
      <charset val="161"/>
      <scheme val="minor"/>
    </font>
    <font>
      <sz val="11"/>
      <color theme="8" tint="-0.249977111117893"/>
      <name val="Calibri"/>
      <family val="2"/>
      <scheme val="minor"/>
    </font>
    <font>
      <u/>
      <sz val="11"/>
      <color theme="8"/>
      <name val="Calibri"/>
      <family val="2"/>
      <scheme val="minor"/>
    </font>
    <font>
      <sz val="10"/>
      <name val="Calibri"/>
      <family val="2"/>
      <charset val="161"/>
      <scheme val="minor"/>
    </font>
  </fonts>
  <fills count="22">
    <fill>
      <patternFill patternType="none"/>
    </fill>
    <fill>
      <patternFill patternType="gray125"/>
    </fill>
    <fill>
      <patternFill patternType="lightUp">
        <bgColor theme="0" tint="-0.499984740745262"/>
      </patternFill>
    </fill>
    <fill>
      <patternFill patternType="solid">
        <fgColor theme="8" tint="0.79998168889431442"/>
        <bgColor indexed="65"/>
      </patternFill>
    </fill>
    <fill>
      <patternFill patternType="solid">
        <fgColor theme="8" tint="0.59999389629810485"/>
        <bgColor indexed="65"/>
      </patternFill>
    </fill>
    <fill>
      <patternFill patternType="solid">
        <fgColor theme="4" tint="0.79998168889431442"/>
        <bgColor indexed="65"/>
      </patternFill>
    </fill>
    <fill>
      <patternFill patternType="solid">
        <fgColor theme="0"/>
        <bgColor indexed="64"/>
      </patternFill>
    </fill>
    <fill>
      <patternFill patternType="solid">
        <fgColor rgb="FFFFC000"/>
        <bgColor indexed="64"/>
      </patternFill>
    </fill>
    <fill>
      <patternFill patternType="solid">
        <fgColor indexed="43"/>
      </patternFill>
    </fill>
    <fill>
      <patternFill patternType="solid">
        <fgColor indexed="42"/>
      </patternFill>
    </fill>
    <fill>
      <patternFill patternType="solid">
        <fgColor rgb="FF00B0F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5353"/>
        <bgColor indexed="64"/>
      </patternFill>
    </fill>
    <fill>
      <patternFill patternType="solid">
        <fgColor rgb="FF9966FF"/>
        <bgColor indexed="64"/>
      </patternFill>
    </fill>
    <fill>
      <patternFill patternType="solid">
        <fgColor theme="4"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style="thin">
        <color theme="1"/>
      </left>
      <right/>
      <top style="thin">
        <color theme="1"/>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indexed="64"/>
      </left>
      <right style="thin">
        <color theme="1"/>
      </right>
      <top style="thin">
        <color theme="1"/>
      </top>
      <bottom style="thin">
        <color theme="0" tint="-0.14999847407452621"/>
      </bottom>
      <diagonal/>
    </border>
    <border>
      <left style="thin">
        <color indexed="64"/>
      </left>
      <right style="thin">
        <color indexed="64"/>
      </right>
      <top style="thin">
        <color theme="2"/>
      </top>
      <bottom style="thin">
        <color theme="2"/>
      </bottom>
      <diagonal/>
    </border>
    <border>
      <left style="thin">
        <color indexed="64"/>
      </left>
      <right style="thin">
        <color indexed="64"/>
      </right>
      <top style="thin">
        <color theme="2"/>
      </top>
      <bottom/>
      <diagonal/>
    </border>
    <border>
      <left style="thin">
        <color indexed="64"/>
      </left>
      <right style="thin">
        <color indexed="64"/>
      </right>
      <top style="thin">
        <color theme="2"/>
      </top>
      <bottom style="thin">
        <color indexed="64"/>
      </bottom>
      <diagonal/>
    </border>
    <border>
      <left style="thin">
        <color indexed="64"/>
      </left>
      <right/>
      <top style="thin">
        <color theme="2"/>
      </top>
      <bottom style="thin">
        <color theme="2"/>
      </bottom>
      <diagonal/>
    </border>
    <border>
      <left style="thin">
        <color indexed="64"/>
      </left>
      <right/>
      <top style="thin">
        <color theme="2"/>
      </top>
      <bottom/>
      <diagonal/>
    </border>
    <border>
      <left style="thin">
        <color indexed="64"/>
      </left>
      <right style="thin">
        <color indexed="64"/>
      </right>
      <top/>
      <bottom style="thin">
        <color theme="2"/>
      </bottom>
      <diagonal/>
    </border>
    <border>
      <left style="thin">
        <color indexed="64"/>
      </left>
      <right/>
      <top style="thin">
        <color indexed="64"/>
      </top>
      <bottom style="thin">
        <color theme="2"/>
      </bottom>
      <diagonal/>
    </border>
    <border>
      <left style="thin">
        <color indexed="64"/>
      </left>
      <right/>
      <top style="thin">
        <color theme="2"/>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theme="1"/>
      </bottom>
      <diagonal/>
    </border>
    <border>
      <left style="thin">
        <color indexed="64"/>
      </left>
      <right style="thin">
        <color indexed="64"/>
      </right>
      <top style="thin">
        <color theme="6" tint="0.59999389629810485"/>
      </top>
      <bottom style="thin">
        <color indexed="64"/>
      </bottom>
      <diagonal/>
    </border>
    <border>
      <left style="thin">
        <color indexed="64"/>
      </left>
      <right/>
      <top style="thin">
        <color theme="6" tint="0.59999389629810485"/>
      </top>
      <bottom style="thin">
        <color indexed="64"/>
      </bottom>
      <diagonal/>
    </border>
    <border>
      <left/>
      <right/>
      <top style="thin">
        <color theme="6" tint="0.59999389629810485"/>
      </top>
      <bottom style="thin">
        <color indexed="64"/>
      </bottom>
      <diagonal/>
    </border>
    <border>
      <left/>
      <right style="thin">
        <color indexed="64"/>
      </right>
      <top style="thin">
        <color theme="6" tint="0.59999389629810485"/>
      </top>
      <bottom style="thin">
        <color indexed="64"/>
      </bottom>
      <diagonal/>
    </border>
    <border>
      <left style="thin">
        <color indexed="64"/>
      </left>
      <right style="thin">
        <color indexed="64"/>
      </right>
      <top style="thin">
        <color theme="6" tint="0.59999389629810485"/>
      </top>
      <bottom style="thin">
        <color theme="6" tint="0.59999389629810485"/>
      </bottom>
      <diagonal/>
    </border>
    <border>
      <left style="thin">
        <color indexed="64"/>
      </left>
      <right/>
      <top style="thin">
        <color theme="6" tint="0.59999389629810485"/>
      </top>
      <bottom style="thin">
        <color theme="6" tint="0.59999389629810485"/>
      </bottom>
      <diagonal/>
    </border>
    <border>
      <left/>
      <right/>
      <top style="thin">
        <color theme="6" tint="0.59999389629810485"/>
      </top>
      <bottom style="thin">
        <color theme="6" tint="0.59999389629810485"/>
      </bottom>
      <diagonal/>
    </border>
    <border>
      <left/>
      <right style="thin">
        <color indexed="64"/>
      </right>
      <top style="thin">
        <color theme="6" tint="0.59999389629810485"/>
      </top>
      <bottom style="thin">
        <color theme="6" tint="0.59999389629810485"/>
      </bottom>
      <diagonal/>
    </border>
    <border>
      <left style="thin">
        <color indexed="64"/>
      </left>
      <right style="thin">
        <color indexed="64"/>
      </right>
      <top style="thin">
        <color indexed="64"/>
      </top>
      <bottom style="thin">
        <color theme="6" tint="0.59999389629810485"/>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style="thin">
        <color theme="6" tint="0.59999389629810485"/>
      </left>
      <right style="thin">
        <color theme="6" tint="0.59999389629810485"/>
      </right>
      <top/>
      <bottom style="thin">
        <color theme="6" tint="0.59999389629810485"/>
      </bottom>
      <diagonal/>
    </border>
    <border>
      <left style="thin">
        <color theme="6" tint="0.59999389629810485"/>
      </left>
      <right/>
      <top style="thin">
        <color theme="6" tint="0.59999389629810485"/>
      </top>
      <bottom style="thin">
        <color theme="6" tint="0.59999389629810485"/>
      </bottom>
      <diagonal/>
    </border>
    <border>
      <left/>
      <right style="thin">
        <color theme="6" tint="0.59999389629810485"/>
      </right>
      <top style="thin">
        <color theme="6" tint="0.59999389629810485"/>
      </top>
      <bottom style="thin">
        <color theme="6" tint="0.59999389629810485"/>
      </bottom>
      <diagonal/>
    </border>
    <border>
      <left/>
      <right style="thin">
        <color theme="6" tint="0.59999389629810485"/>
      </right>
      <top/>
      <bottom style="thin">
        <color theme="6" tint="0.59999389629810485"/>
      </bottom>
      <diagonal/>
    </border>
    <border>
      <left style="thin">
        <color theme="6" tint="0.59999389629810485"/>
      </left>
      <right/>
      <top/>
      <bottom style="thin">
        <color theme="6" tint="0.59999389629810485"/>
      </bottom>
      <diagonal/>
    </border>
    <border>
      <left style="thin">
        <color theme="6" tint="0.59999389629810485"/>
      </left>
      <right style="thin">
        <color theme="6" tint="0.59999389629810485"/>
      </right>
      <top style="thin">
        <color theme="6" tint="0.59999389629810485"/>
      </top>
      <bottom style="thin">
        <color indexed="64"/>
      </bottom>
      <diagonal/>
    </border>
    <border>
      <left/>
      <right style="thin">
        <color theme="6" tint="0.59999389629810485"/>
      </right>
      <top style="thin">
        <color theme="6" tint="0.59999389629810485"/>
      </top>
      <bottom style="thin">
        <color indexed="64"/>
      </bottom>
      <diagonal/>
    </border>
    <border>
      <left style="thin">
        <color theme="6" tint="0.59999389629810485"/>
      </left>
      <right/>
      <top style="thin">
        <color theme="6" tint="0.59999389629810485"/>
      </top>
      <bottom style="thin">
        <color indexed="64"/>
      </bottom>
      <diagonal/>
    </border>
    <border>
      <left/>
      <right style="thin">
        <color indexed="64"/>
      </right>
      <top style="thin">
        <color theme="2"/>
      </top>
      <bottom/>
      <diagonal/>
    </border>
    <border>
      <left/>
      <right/>
      <top style="thin">
        <color theme="2"/>
      </top>
      <bottom/>
      <diagonal/>
    </border>
    <border>
      <left/>
      <right style="thin">
        <color indexed="64"/>
      </right>
      <top style="thin">
        <color theme="2"/>
      </top>
      <bottom style="thin">
        <color theme="2"/>
      </bottom>
      <diagonal/>
    </border>
    <border>
      <left/>
      <right/>
      <top style="thin">
        <color theme="2"/>
      </top>
      <bottom style="thin">
        <color theme="2"/>
      </bottom>
      <diagonal/>
    </border>
    <border>
      <left style="thin">
        <color theme="2"/>
      </left>
      <right/>
      <top style="thin">
        <color theme="2"/>
      </top>
      <bottom style="thin">
        <color theme="2"/>
      </bottom>
      <diagonal/>
    </border>
    <border>
      <left/>
      <right/>
      <top style="thin">
        <color indexed="64"/>
      </top>
      <bottom style="thin">
        <color theme="2"/>
      </bottom>
      <diagonal/>
    </border>
    <border>
      <left/>
      <right style="thin">
        <color indexed="64"/>
      </right>
      <top style="thin">
        <color indexed="64"/>
      </top>
      <bottom style="thin">
        <color theme="2"/>
      </bottom>
      <diagonal/>
    </border>
    <border>
      <left style="thin">
        <color theme="2"/>
      </left>
      <right/>
      <top style="thin">
        <color theme="2"/>
      </top>
      <bottom/>
      <diagonal/>
    </border>
    <border>
      <left style="thin">
        <color theme="2"/>
      </left>
      <right/>
      <top/>
      <bottom/>
      <diagonal/>
    </border>
    <border>
      <left style="thin">
        <color indexed="64"/>
      </left>
      <right style="thin">
        <color theme="2"/>
      </right>
      <top style="thin">
        <color theme="2"/>
      </top>
      <bottom/>
      <diagonal/>
    </border>
    <border>
      <left style="thin">
        <color indexed="64"/>
      </left>
      <right style="thin">
        <color theme="2"/>
      </right>
      <top style="thin">
        <color theme="2"/>
      </top>
      <bottom style="thin">
        <color indexed="64"/>
      </bottom>
      <diagonal/>
    </border>
    <border>
      <left style="thin">
        <color theme="2"/>
      </left>
      <right/>
      <top style="thin">
        <color theme="2"/>
      </top>
      <bottom style="thin">
        <color indexed="64"/>
      </bottom>
      <diagonal/>
    </border>
    <border>
      <left/>
      <right/>
      <top style="thin">
        <color theme="2"/>
      </top>
      <bottom style="thin">
        <color indexed="64"/>
      </bottom>
      <diagonal/>
    </border>
    <border>
      <left/>
      <right style="thin">
        <color indexed="64"/>
      </right>
      <top style="thin">
        <color theme="2"/>
      </top>
      <bottom style="thin">
        <color indexed="64"/>
      </bottom>
      <diagonal/>
    </border>
    <border>
      <left style="thin">
        <color indexed="64"/>
      </left>
      <right style="thin">
        <color indexed="64"/>
      </right>
      <top/>
      <bottom style="thin">
        <color theme="6" tint="0.59999389629810485"/>
      </bottom>
      <diagonal/>
    </border>
    <border>
      <left style="thin">
        <color indexed="64"/>
      </left>
      <right style="thin">
        <color indexed="64"/>
      </right>
      <top style="thin">
        <color theme="6" tint="0.59999389629810485"/>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2">
    <xf numFmtId="0" fontId="0" fillId="0" borderId="0"/>
    <xf numFmtId="0" fontId="2" fillId="0" borderId="0" applyNumberForma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0" fillId="0" borderId="0" applyNumberFormat="0" applyFont="0" applyBorder="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0" fontId="3" fillId="0" borderId="0"/>
    <xf numFmtId="167" fontId="3" fillId="0" borderId="0" applyFont="0" applyFill="0" applyBorder="0" applyAlignment="0" applyProtection="0"/>
    <xf numFmtId="164" fontId="6" fillId="0" borderId="0" applyFont="0" applyFill="0" applyBorder="0" applyAlignment="0" applyProtection="0"/>
    <xf numFmtId="0" fontId="10" fillId="0" borderId="0" applyNumberFormat="0" applyFont="0" applyBorder="0" applyProtection="0"/>
    <xf numFmtId="168" fontId="10" fillId="0" borderId="0" applyFont="0" applyFill="0" applyBorder="0" applyAlignment="0" applyProtection="0"/>
    <xf numFmtId="0" fontId="3" fillId="0" borderId="0"/>
    <xf numFmtId="0" fontId="10" fillId="0" borderId="0"/>
    <xf numFmtId="9" fontId="10" fillId="0" borderId="0" applyFont="0" applyFill="0" applyBorder="0" applyAlignment="0" applyProtection="0"/>
    <xf numFmtId="0" fontId="14" fillId="0" borderId="0"/>
    <xf numFmtId="0" fontId="15" fillId="0" borderId="0">
      <alignment vertical="top"/>
    </xf>
    <xf numFmtId="0" fontId="6" fillId="0" borderId="0"/>
    <xf numFmtId="16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0" fontId="6" fillId="0" borderId="0"/>
    <xf numFmtId="0" fontId="17" fillId="8" borderId="0" applyNumberFormat="0" applyBorder="0" applyAlignment="0" applyProtection="0"/>
    <xf numFmtId="0" fontId="18" fillId="9" borderId="0" applyNumberFormat="0" applyBorder="0" applyAlignment="0" applyProtection="0"/>
  </cellStyleXfs>
  <cellXfs count="605">
    <xf numFmtId="0" fontId="0" fillId="0" borderId="0" xfId="0"/>
    <xf numFmtId="0" fontId="1" fillId="0" borderId="0" xfId="0" applyFont="1"/>
    <xf numFmtId="0" fontId="1" fillId="0" borderId="0" xfId="0" applyFont="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0" fillId="0" borderId="1" xfId="0" applyBorder="1" applyAlignment="1">
      <alignment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165" fontId="0" fillId="0" borderId="0" xfId="2" applyNumberFormat="1" applyFont="1"/>
    <xf numFmtId="0" fontId="4" fillId="2" borderId="1" xfId="0" applyFont="1" applyFill="1" applyBorder="1" applyAlignment="1">
      <alignment horizontal="center" vertical="center"/>
    </xf>
    <xf numFmtId="0" fontId="0" fillId="0" borderId="12" xfId="0" applyBorder="1"/>
    <xf numFmtId="0" fontId="0" fillId="0" borderId="1" xfId="0" applyBorder="1" applyAlignment="1">
      <alignment vertical="center" wrapText="1"/>
    </xf>
    <xf numFmtId="0" fontId="0" fillId="0" borderId="0" xfId="0" applyAlignment="1">
      <alignment vertical="top"/>
    </xf>
    <xf numFmtId="0" fontId="19" fillId="8" borderId="0" xfId="30" applyFont="1" applyBorder="1" applyAlignment="1" applyProtection="1">
      <alignment vertical="top"/>
    </xf>
    <xf numFmtId="0" fontId="19" fillId="8" borderId="8" xfId="30" applyFont="1" applyBorder="1" applyAlignment="1" applyProtection="1">
      <alignment vertical="top"/>
    </xf>
    <xf numFmtId="0" fontId="19" fillId="8" borderId="8" xfId="30" applyFont="1" applyBorder="1" applyAlignment="1" applyProtection="1">
      <alignment horizontal="left" vertical="top"/>
    </xf>
    <xf numFmtId="0" fontId="20" fillId="10" borderId="8" xfId="31" applyFont="1" applyFill="1" applyBorder="1" applyAlignment="1" applyProtection="1">
      <alignment horizontal="center" vertical="top"/>
    </xf>
    <xf numFmtId="170" fontId="21" fillId="9" borderId="0" xfId="31" applyNumberFormat="1" applyFont="1" applyBorder="1" applyAlignment="1" applyProtection="1">
      <alignment horizontal="center" vertical="top"/>
    </xf>
    <xf numFmtId="0" fontId="17" fillId="8" borderId="0" xfId="30" applyBorder="1" applyAlignment="1" applyProtection="1">
      <alignment vertical="top"/>
    </xf>
    <xf numFmtId="0" fontId="22" fillId="9" borderId="0" xfId="31" applyFont="1" applyBorder="1" applyAlignment="1" applyProtection="1">
      <alignment vertical="top"/>
    </xf>
    <xf numFmtId="0" fontId="22" fillId="7" borderId="8" xfId="31" applyFont="1" applyFill="1" applyBorder="1" applyAlignment="1" applyProtection="1">
      <alignment horizontal="center" vertical="top"/>
    </xf>
    <xf numFmtId="0" fontId="22" fillId="7" borderId="12" xfId="31" applyFont="1" applyFill="1" applyBorder="1" applyAlignment="1" applyProtection="1">
      <alignment horizontal="center" vertical="top"/>
    </xf>
    <xf numFmtId="0" fontId="22" fillId="11" borderId="12" xfId="31" applyFont="1" applyFill="1" applyBorder="1" applyAlignment="1" applyProtection="1">
      <alignment horizontal="center" vertical="top"/>
    </xf>
    <xf numFmtId="0" fontId="22" fillId="12" borderId="12" xfId="31" applyFont="1" applyFill="1" applyBorder="1" applyAlignment="1" applyProtection="1">
      <alignment horizontal="left" vertical="top"/>
    </xf>
    <xf numFmtId="0" fontId="23" fillId="13" borderId="12" xfId="30" applyFont="1" applyFill="1" applyBorder="1" applyAlignment="1" applyProtection="1">
      <alignment horizontal="left" vertical="top"/>
    </xf>
    <xf numFmtId="0" fontId="23" fillId="14" borderId="12" xfId="30" applyFont="1" applyFill="1" applyBorder="1" applyAlignment="1" applyProtection="1">
      <alignment horizontal="left" vertical="top"/>
    </xf>
    <xf numFmtId="0" fontId="23" fillId="14" borderId="0" xfId="30" applyFont="1" applyFill="1" applyBorder="1" applyAlignment="1" applyProtection="1">
      <alignment horizontal="left" vertical="top"/>
    </xf>
    <xf numFmtId="0" fontId="20" fillId="10" borderId="8" xfId="31" applyFont="1" applyFill="1" applyBorder="1" applyAlignment="1" applyProtection="1">
      <alignment horizontal="center" vertical="top" wrapText="1"/>
    </xf>
    <xf numFmtId="49" fontId="0" fillId="0" borderId="1" xfId="0" applyNumberFormat="1" applyBorder="1" applyAlignment="1">
      <alignment horizontal="right" vertical="center"/>
    </xf>
    <xf numFmtId="0" fontId="19" fillId="0" borderId="0" xfId="30" applyFont="1" applyFill="1" applyBorder="1" applyAlignment="1" applyProtection="1">
      <alignment vertical="top"/>
    </xf>
    <xf numFmtId="49" fontId="0" fillId="0" borderId="1" xfId="0" applyNumberFormat="1" applyBorder="1" applyAlignment="1">
      <alignment horizontal="center" vertical="center" wrapText="1"/>
    </xf>
    <xf numFmtId="49" fontId="0" fillId="0" borderId="3" xfId="0" quotePrefix="1" applyNumberFormat="1" applyBorder="1" applyAlignment="1">
      <alignment horizontal="center" vertical="center"/>
    </xf>
    <xf numFmtId="49" fontId="0" fillId="0" borderId="3" xfId="0" applyNumberFormat="1"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 xfId="0" applyNumberFormat="1" applyBorder="1" applyAlignment="1">
      <alignment horizontal="right" vertical="center" wrapText="1"/>
    </xf>
    <xf numFmtId="49" fontId="5" fillId="0" borderId="1" xfId="0" applyNumberFormat="1" applyFont="1" applyBorder="1" applyAlignment="1">
      <alignment horizontal="right" vertical="center"/>
    </xf>
    <xf numFmtId="0" fontId="25" fillId="9" borderId="0" xfId="31" applyFont="1" applyBorder="1" applyAlignment="1" applyProtection="1">
      <alignment vertical="top"/>
    </xf>
    <xf numFmtId="0" fontId="26" fillId="10" borderId="8" xfId="31" applyFont="1" applyFill="1" applyBorder="1" applyAlignment="1" applyProtection="1">
      <alignment horizontal="center" vertical="top" wrapText="1"/>
    </xf>
    <xf numFmtId="0" fontId="26" fillId="10" borderId="8" xfId="31" applyFont="1" applyFill="1" applyBorder="1" applyAlignment="1" applyProtection="1">
      <alignment horizontal="center" vertical="top"/>
    </xf>
    <xf numFmtId="0" fontId="25" fillId="7" borderId="8" xfId="31" applyFont="1" applyFill="1" applyBorder="1" applyAlignment="1" applyProtection="1">
      <alignment horizontal="center" vertical="top"/>
    </xf>
    <xf numFmtId="0" fontId="25" fillId="7" borderId="12" xfId="31" applyFont="1" applyFill="1" applyBorder="1" applyAlignment="1" applyProtection="1">
      <alignment horizontal="center" vertical="top"/>
    </xf>
    <xf numFmtId="0" fontId="25" fillId="11" borderId="12" xfId="31" applyFont="1" applyFill="1" applyBorder="1" applyAlignment="1" applyProtection="1">
      <alignment horizontal="center" vertical="top"/>
    </xf>
    <xf numFmtId="0" fontId="25" fillId="12" borderId="12" xfId="31" applyFont="1" applyFill="1" applyBorder="1" applyAlignment="1" applyProtection="1">
      <alignment horizontal="left" vertical="top"/>
    </xf>
    <xf numFmtId="0" fontId="8" fillId="13" borderId="12" xfId="30" applyFont="1" applyFill="1" applyBorder="1" applyAlignment="1" applyProtection="1">
      <alignment horizontal="left" vertical="top"/>
    </xf>
    <xf numFmtId="0" fontId="8" fillId="14" borderId="12" xfId="30" applyFont="1" applyFill="1" applyBorder="1" applyAlignment="1" applyProtection="1">
      <alignment horizontal="left" vertical="top"/>
    </xf>
    <xf numFmtId="0" fontId="8" fillId="14" borderId="0" xfId="30" applyFont="1" applyFill="1" applyBorder="1" applyAlignment="1" applyProtection="1">
      <alignment horizontal="left" vertical="top"/>
    </xf>
    <xf numFmtId="0" fontId="24" fillId="8" borderId="0" xfId="30" applyFont="1" applyBorder="1" applyAlignment="1" applyProtection="1">
      <alignment horizontal="left" vertical="top"/>
    </xf>
    <xf numFmtId="0" fontId="24" fillId="8" borderId="0" xfId="30" applyFont="1" applyAlignment="1" applyProtection="1">
      <alignment vertical="top"/>
    </xf>
    <xf numFmtId="0" fontId="24" fillId="8" borderId="0" xfId="30" applyFont="1" applyAlignment="1" applyProtection="1">
      <alignment horizontal="center" vertical="top"/>
    </xf>
    <xf numFmtId="170" fontId="28" fillId="12" borderId="8" xfId="31" applyNumberFormat="1" applyFont="1" applyFill="1" applyBorder="1" applyAlignment="1" applyProtection="1">
      <alignment horizontal="center" vertical="top"/>
    </xf>
    <xf numFmtId="0" fontId="29" fillId="0" borderId="1" xfId="0" applyFont="1" applyBorder="1" applyAlignment="1">
      <alignment vertical="center"/>
    </xf>
    <xf numFmtId="0" fontId="21" fillId="12" borderId="8" xfId="31" applyNumberFormat="1" applyFont="1" applyFill="1" applyBorder="1" applyAlignment="1" applyProtection="1">
      <alignment horizontal="center" vertical="top"/>
    </xf>
    <xf numFmtId="0" fontId="0" fillId="0" borderId="1" xfId="0" applyBorder="1" applyProtection="1">
      <protection locked="0"/>
    </xf>
    <xf numFmtId="0" fontId="11" fillId="0" borderId="0" xfId="0" applyFont="1"/>
    <xf numFmtId="0" fontId="0" fillId="0" borderId="0" xfId="0" quotePrefix="1"/>
    <xf numFmtId="0" fontId="2" fillId="0" borderId="0" xfId="1" applyProtection="1"/>
    <xf numFmtId="49" fontId="0" fillId="0" borderId="1" xfId="0" applyNumberFormat="1" applyBorder="1" applyAlignment="1">
      <alignment horizontal="right"/>
    </xf>
    <xf numFmtId="0" fontId="27" fillId="8" borderId="8" xfId="30" applyFont="1" applyBorder="1" applyAlignment="1" applyProtection="1">
      <alignment horizontal="left" vertical="top"/>
    </xf>
    <xf numFmtId="14" fontId="27" fillId="8" borderId="8" xfId="30" applyNumberFormat="1" applyFont="1" applyBorder="1" applyAlignment="1" applyProtection="1">
      <alignment horizontal="left" vertical="top"/>
    </xf>
    <xf numFmtId="0" fontId="27" fillId="8" borderId="12" xfId="30" applyFont="1" applyBorder="1" applyAlignment="1" applyProtection="1">
      <alignment horizontal="left" vertical="top"/>
    </xf>
    <xf numFmtId="14" fontId="27" fillId="8" borderId="0" xfId="30" applyNumberFormat="1" applyFont="1" applyBorder="1" applyAlignment="1" applyProtection="1">
      <alignment horizontal="left" vertical="top"/>
    </xf>
    <xf numFmtId="0" fontId="27" fillId="8" borderId="0" xfId="30" applyFont="1" applyBorder="1" applyAlignment="1" applyProtection="1">
      <alignment horizontal="left" vertical="top"/>
    </xf>
    <xf numFmtId="49" fontId="6" fillId="0" borderId="1" xfId="0" applyNumberFormat="1" applyFont="1" applyBorder="1" applyAlignment="1">
      <alignment horizontal="center" vertical="center"/>
    </xf>
    <xf numFmtId="0" fontId="2" fillId="0" borderId="0" xfId="1" applyFill="1" applyBorder="1" applyAlignment="1" applyProtection="1">
      <alignment vertical="center"/>
    </xf>
    <xf numFmtId="0" fontId="29" fillId="0" borderId="0" xfId="0" applyFont="1" applyAlignment="1">
      <alignment vertical="center" wrapText="1"/>
    </xf>
    <xf numFmtId="0" fontId="5" fillId="2" borderId="1" xfId="0" applyFont="1" applyFill="1" applyBorder="1" applyAlignment="1">
      <alignment horizontal="center" vertical="center"/>
    </xf>
    <xf numFmtId="0" fontId="5" fillId="0" borderId="1" xfId="2" applyNumberFormat="1" applyFont="1" applyBorder="1" applyProtection="1">
      <protection locked="0"/>
    </xf>
    <xf numFmtId="0" fontId="5" fillId="0" borderId="1" xfId="0" applyFont="1" applyBorder="1" applyProtection="1">
      <protection locked="0"/>
    </xf>
    <xf numFmtId="0" fontId="5" fillId="0" borderId="2" xfId="2" applyNumberFormat="1" applyFont="1" applyBorder="1" applyProtection="1">
      <protection locked="0"/>
    </xf>
    <xf numFmtId="0" fontId="5" fillId="0" borderId="1" xfId="0" applyFont="1" applyBorder="1" applyAlignment="1" applyProtection="1">
      <alignment horizontal="center" vertical="center"/>
      <protection locked="0"/>
    </xf>
    <xf numFmtId="0" fontId="5" fillId="0" borderId="13" xfId="2" applyNumberFormat="1" applyFont="1" applyBorder="1" applyProtection="1">
      <protection locked="0"/>
    </xf>
    <xf numFmtId="166" fontId="5" fillId="0" borderId="1" xfId="3" applyNumberFormat="1" applyFont="1" applyBorder="1" applyAlignment="1" applyProtection="1">
      <alignment wrapText="1"/>
      <protection locked="0"/>
    </xf>
    <xf numFmtId="0" fontId="0" fillId="0" borderId="1" xfId="0" quotePrefix="1" applyBorder="1" applyAlignment="1">
      <alignment horizontal="left" vertical="center" wrapText="1" indent="4"/>
    </xf>
    <xf numFmtId="0" fontId="0" fillId="0" borderId="1" xfId="0" quotePrefix="1" applyBorder="1" applyAlignment="1">
      <alignment horizontal="left" vertical="center" wrapText="1" indent="5"/>
    </xf>
    <xf numFmtId="0" fontId="0" fillId="0" borderId="1" xfId="0" quotePrefix="1" applyBorder="1" applyAlignment="1">
      <alignment horizontal="left" vertical="center" indent="5"/>
    </xf>
    <xf numFmtId="0" fontId="5" fillId="0" borderId="1" xfId="0" quotePrefix="1" applyFont="1" applyBorder="1" applyAlignment="1">
      <alignment horizontal="left" vertical="center" wrapText="1" indent="4"/>
    </xf>
    <xf numFmtId="0" fontId="5" fillId="2" borderId="2" xfId="0" applyFont="1" applyFill="1" applyBorder="1" applyAlignment="1">
      <alignment horizontal="center" vertical="center"/>
    </xf>
    <xf numFmtId="165" fontId="0" fillId="0" borderId="0" xfId="0" applyNumberFormat="1"/>
    <xf numFmtId="0" fontId="32" fillId="7" borderId="12" xfId="31" applyFont="1" applyFill="1" applyBorder="1" applyAlignment="1" applyProtection="1">
      <alignment horizontal="center" vertical="top"/>
    </xf>
    <xf numFmtId="0" fontId="33" fillId="0" borderId="0" xfId="0" applyFont="1"/>
    <xf numFmtId="165" fontId="33" fillId="0" borderId="0" xfId="2" applyNumberFormat="1" applyFont="1"/>
    <xf numFmtId="0" fontId="23" fillId="0" borderId="12" xfId="30" applyFont="1" applyFill="1" applyBorder="1" applyAlignment="1" applyProtection="1">
      <alignment horizontal="left" vertical="top"/>
    </xf>
    <xf numFmtId="0" fontId="5" fillId="0" borderId="0" xfId="0" applyFont="1"/>
    <xf numFmtId="0" fontId="5" fillId="0" borderId="1" xfId="2" applyNumberFormat="1" applyFont="1" applyFill="1" applyBorder="1" applyProtection="1">
      <protection locked="0"/>
    </xf>
    <xf numFmtId="0" fontId="6" fillId="0" borderId="1" xfId="0" applyFont="1" applyBorder="1" applyAlignment="1">
      <alignment vertical="center" wrapText="1"/>
    </xf>
    <xf numFmtId="0" fontId="5" fillId="0" borderId="2" xfId="2" applyNumberFormat="1" applyFont="1" applyFill="1" applyBorder="1" applyProtection="1">
      <protection locked="0"/>
    </xf>
    <xf numFmtId="0" fontId="22" fillId="0" borderId="12" xfId="31" applyFont="1" applyFill="1" applyBorder="1" applyAlignment="1" applyProtection="1">
      <alignment horizontal="left" vertical="top"/>
    </xf>
    <xf numFmtId="165" fontId="0" fillId="0" borderId="0" xfId="2" applyNumberFormat="1" applyFont="1" applyFill="1"/>
    <xf numFmtId="165" fontId="33" fillId="0" borderId="0" xfId="2" applyNumberFormat="1" applyFont="1" applyFill="1"/>
    <xf numFmtId="0" fontId="35" fillId="0" borderId="1" xfId="0" applyFont="1" applyBorder="1" applyAlignment="1">
      <alignment horizontal="center" vertical="center" wrapText="1"/>
    </xf>
    <xf numFmtId="49" fontId="8" fillId="0" borderId="1" xfId="0" quotePrefix="1" applyNumberFormat="1" applyFont="1" applyBorder="1" applyAlignment="1">
      <alignment horizontal="center" vertical="center"/>
    </xf>
    <xf numFmtId="49" fontId="6" fillId="0" borderId="1" xfId="0" applyNumberFormat="1" applyFont="1" applyBorder="1" applyAlignment="1">
      <alignment horizontal="right" vertical="center"/>
    </xf>
    <xf numFmtId="49" fontId="6" fillId="0" borderId="0" xfId="0" applyNumberFormat="1" applyFont="1" applyAlignment="1">
      <alignment horizontal="right" vertical="center"/>
    </xf>
    <xf numFmtId="165" fontId="0" fillId="0" borderId="1" xfId="2" applyNumberFormat="1" applyFont="1" applyFill="1" applyBorder="1"/>
    <xf numFmtId="0" fontId="5" fillId="0" borderId="0" xfId="0" applyFont="1" applyAlignment="1">
      <alignment horizontal="center" vertical="center"/>
    </xf>
    <xf numFmtId="0" fontId="1" fillId="0" borderId="11" xfId="0" applyFont="1" applyBorder="1" applyAlignment="1">
      <alignment horizontal="center" vertical="center"/>
    </xf>
    <xf numFmtId="0" fontId="0" fillId="6" borderId="0" xfId="0" applyFill="1"/>
    <xf numFmtId="0" fontId="29" fillId="6" borderId="1" xfId="0" applyFont="1" applyFill="1" applyBorder="1" applyAlignment="1">
      <alignment vertical="center"/>
    </xf>
    <xf numFmtId="165" fontId="0" fillId="6" borderId="1" xfId="0" applyNumberFormat="1" applyFill="1" applyBorder="1"/>
    <xf numFmtId="165" fontId="0" fillId="0" borderId="1" xfId="0" applyNumberFormat="1" applyBorder="1"/>
    <xf numFmtId="165" fontId="5" fillId="6" borderId="1" xfId="2" applyNumberFormat="1" applyFont="1" applyFill="1" applyBorder="1"/>
    <xf numFmtId="0" fontId="1" fillId="6" borderId="0" xfId="0" applyFont="1" applyFill="1" applyAlignment="1" applyProtection="1">
      <alignment vertical="center" wrapText="1"/>
      <protection hidden="1"/>
    </xf>
    <xf numFmtId="0" fontId="0" fillId="0" borderId="0" xfId="0" applyAlignment="1">
      <alignment horizontal="center"/>
    </xf>
    <xf numFmtId="165" fontId="5" fillId="0" borderId="1" xfId="2" applyNumberFormat="1" applyFont="1" applyFill="1" applyBorder="1"/>
    <xf numFmtId="49" fontId="5" fillId="0" borderId="1" xfId="0" quotePrefix="1" applyNumberFormat="1" applyFont="1" applyBorder="1" applyAlignment="1">
      <alignment horizontal="right" vertical="center"/>
    </xf>
    <xf numFmtId="165" fontId="5" fillId="6" borderId="12" xfId="2" applyNumberFormat="1" applyFont="1" applyFill="1" applyBorder="1"/>
    <xf numFmtId="0" fontId="1" fillId="0" borderId="0" xfId="0" applyFont="1" applyAlignment="1" applyProtection="1">
      <alignment vertical="center" wrapText="1"/>
      <protection hidden="1"/>
    </xf>
    <xf numFmtId="0" fontId="1" fillId="0" borderId="0" xfId="0" applyFont="1" applyAlignment="1">
      <alignment horizontal="left" wrapText="1"/>
    </xf>
    <xf numFmtId="0" fontId="0" fillId="6" borderId="0" xfId="0" applyFill="1" applyAlignment="1">
      <alignment horizontal="center" vertical="center"/>
    </xf>
    <xf numFmtId="165" fontId="5" fillId="6" borderId="0" xfId="2" applyNumberFormat="1" applyFont="1" applyFill="1" applyBorder="1"/>
    <xf numFmtId="165" fontId="0" fillId="0" borderId="1" xfId="2" applyNumberFormat="1" applyFont="1" applyFill="1" applyBorder="1" applyProtection="1">
      <protection locked="0"/>
    </xf>
    <xf numFmtId="0" fontId="36" fillId="0" borderId="1" xfId="0" applyFont="1" applyBorder="1" applyAlignment="1">
      <alignment horizontal="right"/>
    </xf>
    <xf numFmtId="0" fontId="1" fillId="0" borderId="1" xfId="0" applyFont="1" applyBorder="1" applyAlignment="1">
      <alignment wrapText="1"/>
    </xf>
    <xf numFmtId="3" fontId="0" fillId="0" borderId="1" xfId="2" applyNumberFormat="1" applyFont="1" applyFill="1" applyBorder="1" applyProtection="1">
      <protection locked="0"/>
    </xf>
    <xf numFmtId="0" fontId="1" fillId="0" borderId="1" xfId="0" applyFont="1" applyBorder="1" applyAlignment="1">
      <alignment horizontal="left" vertical="top" wrapText="1"/>
    </xf>
    <xf numFmtId="0" fontId="1" fillId="0" borderId="1" xfId="0" applyFont="1" applyBorder="1" applyAlignment="1">
      <alignment horizontal="left" wrapText="1"/>
    </xf>
    <xf numFmtId="171" fontId="0" fillId="0" borderId="1" xfId="2" applyNumberFormat="1" applyFont="1" applyFill="1" applyBorder="1" applyProtection="1">
      <protection locked="0"/>
    </xf>
    <xf numFmtId="0" fontId="12" fillId="6" borderId="0" xfId="0" applyFont="1" applyFill="1" applyAlignment="1">
      <alignment vertical="top"/>
    </xf>
    <xf numFmtId="0" fontId="0" fillId="6" borderId="0" xfId="0" applyFill="1" applyAlignment="1">
      <alignment vertical="top"/>
    </xf>
    <xf numFmtId="165" fontId="5" fillId="6" borderId="1" xfId="2" applyNumberFormat="1" applyFont="1" applyFill="1" applyBorder="1" applyAlignment="1">
      <alignment horizontal="left"/>
    </xf>
    <xf numFmtId="0" fontId="29" fillId="0" borderId="1" xfId="0" applyFont="1" applyBorder="1" applyAlignment="1">
      <alignment horizontal="right" vertical="center"/>
    </xf>
    <xf numFmtId="0" fontId="29" fillId="0" borderId="0" xfId="0" applyFont="1" applyAlignment="1">
      <alignment horizontal="right" vertical="center"/>
    </xf>
    <xf numFmtId="0" fontId="0" fillId="0" borderId="0" xfId="0" applyAlignment="1">
      <alignment horizontal="right"/>
    </xf>
    <xf numFmtId="49" fontId="0" fillId="0" borderId="1" xfId="0" quotePrefix="1" applyNumberFormat="1" applyBorder="1" applyAlignment="1">
      <alignment horizontal="right" vertical="center"/>
    </xf>
    <xf numFmtId="0" fontId="0" fillId="0" borderId="1" xfId="0" applyBorder="1" applyAlignment="1">
      <alignment horizontal="right"/>
    </xf>
    <xf numFmtId="0" fontId="34" fillId="0" borderId="0" xfId="0" applyFont="1"/>
    <xf numFmtId="0" fontId="1" fillId="0" borderId="9" xfId="0" applyFont="1" applyBorder="1" applyAlignment="1">
      <alignment horizontal="center" vertical="center"/>
    </xf>
    <xf numFmtId="0" fontId="34" fillId="0" borderId="1" xfId="0" applyFont="1" applyBorder="1" applyAlignment="1">
      <alignment wrapText="1"/>
    </xf>
    <xf numFmtId="0" fontId="34" fillId="0" borderId="1" xfId="0" applyFont="1" applyBorder="1"/>
    <xf numFmtId="0" fontId="0" fillId="0" borderId="1" xfId="0" quotePrefix="1" applyBorder="1" applyAlignment="1">
      <alignment horizontal="left" vertical="center" wrapText="1" indent="7"/>
    </xf>
    <xf numFmtId="0" fontId="1" fillId="6" borderId="0" xfId="0" applyFont="1" applyFill="1" applyAlignment="1" applyProtection="1">
      <alignment horizontal="center" vertical="center" wrapText="1"/>
      <protection hidden="1"/>
    </xf>
    <xf numFmtId="0" fontId="0" fillId="0" borderId="1" xfId="0" quotePrefix="1" applyBorder="1" applyAlignment="1">
      <alignment horizontal="left" vertical="center" wrapText="1" indent="2"/>
    </xf>
    <xf numFmtId="0" fontId="42" fillId="0" borderId="0" xfId="0" applyFont="1"/>
    <xf numFmtId="0" fontId="0" fillId="0" borderId="1" xfId="0" applyBorder="1" applyAlignment="1">
      <alignment horizontal="center"/>
    </xf>
    <xf numFmtId="0" fontId="0" fillId="0" borderId="13" xfId="0" applyBorder="1" applyAlignment="1">
      <alignment horizontal="center"/>
    </xf>
    <xf numFmtId="0" fontId="0" fillId="0" borderId="0" xfId="0" applyAlignment="1">
      <alignment horizontal="center" vertical="center"/>
    </xf>
    <xf numFmtId="0" fontId="0" fillId="0" borderId="0" xfId="0" applyAlignment="1">
      <alignment horizontal="left" vertical="top"/>
    </xf>
    <xf numFmtId="0" fontId="8" fillId="0" borderId="0" xfId="0" applyFont="1"/>
    <xf numFmtId="0" fontId="6" fillId="0" borderId="0" xfId="0" applyFont="1"/>
    <xf numFmtId="0" fontId="35" fillId="0" borderId="0" xfId="0" applyFont="1"/>
    <xf numFmtId="0" fontId="35" fillId="0" borderId="3"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horizontal="center" vertical="center" wrapText="1"/>
    </xf>
    <xf numFmtId="49" fontId="5" fillId="0" borderId="1" xfId="0" quotePrefix="1" applyNumberFormat="1" applyFont="1" applyBorder="1" applyAlignment="1">
      <alignment horizontal="center" vertical="center" wrapText="1"/>
    </xf>
    <xf numFmtId="0" fontId="45" fillId="0" borderId="1" xfId="0" applyFont="1" applyBorder="1" applyAlignment="1">
      <alignment vertical="center" wrapText="1"/>
    </xf>
    <xf numFmtId="0" fontId="45" fillId="0" borderId="1" xfId="0" applyFont="1" applyBorder="1" applyAlignment="1">
      <alignment vertical="center"/>
    </xf>
    <xf numFmtId="0" fontId="1" fillId="0" borderId="3" xfId="0" applyFont="1" applyBorder="1" applyAlignment="1">
      <alignment horizontal="right"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15" xfId="0" applyFont="1" applyBorder="1" applyAlignment="1">
      <alignment horizontal="center" vertical="center" wrapText="1"/>
    </xf>
    <xf numFmtId="49" fontId="5" fillId="0" borderId="3" xfId="0" quotePrefix="1"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 xfId="0" quotePrefix="1" applyNumberFormat="1" applyFont="1" applyBorder="1" applyAlignment="1">
      <alignment horizontal="center" vertical="center"/>
    </xf>
    <xf numFmtId="49" fontId="5" fillId="0" borderId="2" xfId="0" applyNumberFormat="1" applyFont="1" applyBorder="1" applyAlignment="1">
      <alignment horizontal="center" vertical="center"/>
    </xf>
    <xf numFmtId="0" fontId="45" fillId="0" borderId="15" xfId="0" applyFont="1" applyBorder="1" applyAlignment="1">
      <alignment vertical="center"/>
    </xf>
    <xf numFmtId="49" fontId="0" fillId="0" borderId="13" xfId="0" applyNumberFormat="1" applyBorder="1" applyAlignment="1">
      <alignment horizontal="right" vertical="center"/>
    </xf>
    <xf numFmtId="0" fontId="5" fillId="0" borderId="13" xfId="2" applyNumberFormat="1" applyFont="1" applyFill="1" applyBorder="1" applyProtection="1">
      <protection locked="0"/>
    </xf>
    <xf numFmtId="165" fontId="5" fillId="0" borderId="0" xfId="2" applyNumberFormat="1" applyFont="1" applyFill="1" applyBorder="1"/>
    <xf numFmtId="0" fontId="5"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1" xfId="0" quotePrefix="1" applyFont="1" applyBorder="1" applyAlignment="1">
      <alignment horizontal="left" vertical="center" indent="5"/>
    </xf>
    <xf numFmtId="49" fontId="5" fillId="0" borderId="13" xfId="0" applyNumberFormat="1" applyFont="1" applyBorder="1" applyAlignment="1">
      <alignment horizontal="right" vertical="center"/>
    </xf>
    <xf numFmtId="165" fontId="5" fillId="0" borderId="12" xfId="2" applyNumberFormat="1" applyFont="1" applyFill="1" applyBorder="1"/>
    <xf numFmtId="49" fontId="5" fillId="0" borderId="1" xfId="0" applyNumberFormat="1" applyFont="1" applyBorder="1" applyAlignment="1">
      <alignment horizontal="right" vertical="center" wrapText="1"/>
    </xf>
    <xf numFmtId="0" fontId="5" fillId="0" borderId="1" xfId="0" quotePrefix="1" applyFont="1" applyBorder="1" applyAlignment="1">
      <alignment horizontal="left" wrapText="1" indent="6"/>
    </xf>
    <xf numFmtId="166" fontId="0" fillId="0" borderId="1" xfId="3" applyNumberFormat="1" applyFont="1" applyFill="1" applyBorder="1" applyAlignment="1" applyProtection="1">
      <alignment wrapText="1"/>
      <protection locked="0"/>
    </xf>
    <xf numFmtId="0" fontId="5" fillId="0" borderId="1" xfId="0" quotePrefix="1" applyFont="1" applyBorder="1" applyAlignment="1">
      <alignment horizontal="left" vertical="center" wrapText="1" indent="2"/>
    </xf>
    <xf numFmtId="0" fontId="0" fillId="0" borderId="1" xfId="0" applyBorder="1" applyAlignment="1">
      <alignment horizontal="left" vertical="center" wrapText="1" indent="2"/>
    </xf>
    <xf numFmtId="0" fontId="0" fillId="0" borderId="1" xfId="0" quotePrefix="1" applyBorder="1" applyAlignment="1">
      <alignment horizontal="left" vertical="center" indent="2"/>
    </xf>
    <xf numFmtId="0" fontId="5" fillId="0" borderId="1" xfId="0" applyFont="1" applyBorder="1" applyAlignment="1">
      <alignment horizontal="left" vertical="center" wrapText="1" indent="2"/>
    </xf>
    <xf numFmtId="0" fontId="5" fillId="0" borderId="1" xfId="0" quotePrefix="1" applyFont="1" applyBorder="1" applyAlignment="1">
      <alignment horizontal="left" vertical="center" indent="2"/>
    </xf>
    <xf numFmtId="0" fontId="5" fillId="0" borderId="13" xfId="0" applyFont="1" applyBorder="1" applyAlignment="1">
      <alignment horizontal="left" vertical="center" wrapText="1" indent="2"/>
    </xf>
    <xf numFmtId="0" fontId="5" fillId="0" borderId="1" xfId="0" quotePrefix="1" applyFont="1" applyBorder="1" applyAlignment="1">
      <alignment horizontal="left" wrapText="1" indent="4"/>
    </xf>
    <xf numFmtId="0" fontId="5" fillId="0" borderId="1" xfId="0" applyFont="1" applyBorder="1" applyAlignment="1">
      <alignment horizontal="left" wrapText="1" indent="4"/>
    </xf>
    <xf numFmtId="0" fontId="5" fillId="0" borderId="1" xfId="0" quotePrefix="1" applyFont="1" applyBorder="1" applyAlignment="1">
      <alignment horizontal="left" indent="6"/>
    </xf>
    <xf numFmtId="0" fontId="5" fillId="0" borderId="1" xfId="0" applyFont="1" applyBorder="1" applyAlignment="1">
      <alignment horizontal="left" indent="4"/>
    </xf>
    <xf numFmtId="0" fontId="5" fillId="0" borderId="1" xfId="0" quotePrefix="1" applyFont="1" applyBorder="1" applyAlignment="1">
      <alignment horizontal="left" wrapText="1" indent="2"/>
    </xf>
    <xf numFmtId="0" fontId="1" fillId="0" borderId="1" xfId="0" applyFont="1" applyBorder="1" applyAlignment="1">
      <alignment horizontal="right" wrapText="1"/>
    </xf>
    <xf numFmtId="0" fontId="0" fillId="0" borderId="13" xfId="0" applyBorder="1" applyAlignment="1">
      <alignment horizontal="left" vertical="center" wrapText="1" indent="2"/>
    </xf>
    <xf numFmtId="0" fontId="0" fillId="0" borderId="1" xfId="0" quotePrefix="1" applyBorder="1" applyAlignment="1">
      <alignment horizontal="left" wrapText="1" indent="2"/>
    </xf>
    <xf numFmtId="0" fontId="0" fillId="0" borderId="1" xfId="0" quotePrefix="1" applyBorder="1" applyAlignment="1">
      <alignment horizontal="left" indent="2"/>
    </xf>
    <xf numFmtId="0" fontId="0" fillId="0" borderId="1" xfId="0" applyBorder="1" applyAlignment="1">
      <alignment horizontal="left" vertical="center" indent="2"/>
    </xf>
    <xf numFmtId="0" fontId="1" fillId="6" borderId="4"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18" xfId="0" applyFont="1" applyFill="1" applyBorder="1" applyAlignment="1">
      <alignment horizontal="left" vertical="center"/>
    </xf>
    <xf numFmtId="0" fontId="1" fillId="6" borderId="22" xfId="0" applyFont="1" applyFill="1" applyBorder="1" applyAlignment="1">
      <alignment horizontal="left" vertical="center"/>
    </xf>
    <xf numFmtId="0" fontId="1" fillId="6" borderId="1" xfId="0" applyFont="1" applyFill="1" applyBorder="1" applyAlignment="1">
      <alignment horizontal="left" vertical="center"/>
    </xf>
    <xf numFmtId="0" fontId="1" fillId="6" borderId="0" xfId="5" applyFont="1" applyFill="1" applyBorder="1" applyAlignment="1" applyProtection="1"/>
    <xf numFmtId="14" fontId="0" fillId="17" borderId="12" xfId="0" applyNumberFormat="1" applyFill="1" applyBorder="1" applyProtection="1">
      <protection locked="0"/>
    </xf>
    <xf numFmtId="49" fontId="16" fillId="18" borderId="1" xfId="0" quotePrefix="1" applyNumberFormat="1" applyFont="1" applyFill="1" applyBorder="1" applyAlignment="1">
      <alignment horizontal="center"/>
    </xf>
    <xf numFmtId="0" fontId="0" fillId="6" borderId="7" xfId="4" applyFont="1" applyFill="1" applyBorder="1" applyAlignment="1" applyProtection="1"/>
    <xf numFmtId="0" fontId="1" fillId="0" borderId="6" xfId="4" applyFont="1" applyFill="1" applyBorder="1" applyAlignment="1" applyProtection="1"/>
    <xf numFmtId="0" fontId="0" fillId="17" borderId="26" xfId="0" applyFill="1" applyBorder="1" applyProtection="1">
      <protection locked="0"/>
    </xf>
    <xf numFmtId="14" fontId="0" fillId="17" borderId="25" xfId="0" applyNumberFormat="1" applyFill="1" applyBorder="1" applyProtection="1">
      <protection locked="0"/>
    </xf>
    <xf numFmtId="0" fontId="1" fillId="0" borderId="8" xfId="4" applyFont="1" applyFill="1" applyBorder="1" applyAlignment="1" applyProtection="1"/>
    <xf numFmtId="0" fontId="1" fillId="0" borderId="25" xfId="4" applyFont="1" applyFill="1" applyBorder="1" applyAlignment="1" applyProtection="1"/>
    <xf numFmtId="0" fontId="1" fillId="0" borderId="30" xfId="4" applyFont="1" applyFill="1" applyBorder="1" applyAlignment="1" applyProtection="1"/>
    <xf numFmtId="0" fontId="1" fillId="0" borderId="13" xfId="4" applyFont="1" applyFill="1" applyBorder="1" applyAlignment="1" applyProtection="1"/>
    <xf numFmtId="0" fontId="1" fillId="0" borderId="11" xfId="4" applyFont="1" applyFill="1" applyBorder="1" applyAlignment="1" applyProtection="1"/>
    <xf numFmtId="0" fontId="2" fillId="17" borderId="27" xfId="1" applyFill="1" applyBorder="1" applyProtection="1">
      <protection locked="0"/>
    </xf>
    <xf numFmtId="0" fontId="0" fillId="17" borderId="13" xfId="0" applyFill="1" applyBorder="1" applyProtection="1">
      <protection locked="0"/>
    </xf>
    <xf numFmtId="0" fontId="0" fillId="17" borderId="25" xfId="0" applyFill="1" applyBorder="1" applyProtection="1">
      <protection locked="0"/>
    </xf>
    <xf numFmtId="0" fontId="1" fillId="17" borderId="24" xfId="0" applyFont="1" applyFill="1" applyBorder="1" applyAlignment="1" applyProtection="1">
      <alignment vertical="center"/>
      <protection locked="0"/>
    </xf>
    <xf numFmtId="0" fontId="0" fillId="0" borderId="0" xfId="0" applyAlignment="1">
      <alignment horizontal="left" vertical="center"/>
    </xf>
    <xf numFmtId="0" fontId="0" fillId="0" borderId="46" xfId="0" applyBorder="1" applyAlignment="1">
      <alignment horizontal="left" vertical="top"/>
    </xf>
    <xf numFmtId="0" fontId="6" fillId="6" borderId="49" xfId="0" applyFont="1" applyFill="1" applyBorder="1" applyAlignment="1">
      <alignment horizontal="left" vertical="top"/>
    </xf>
    <xf numFmtId="0" fontId="0" fillId="0" borderId="48" xfId="0" applyBorder="1" applyAlignment="1">
      <alignment vertical="top" wrapText="1"/>
    </xf>
    <xf numFmtId="0" fontId="9" fillId="16" borderId="14" xfId="0" applyFont="1" applyFill="1" applyBorder="1" applyAlignment="1">
      <alignment horizontal="left" vertical="center"/>
    </xf>
    <xf numFmtId="0" fontId="9" fillId="16" borderId="14" xfId="0" applyFont="1" applyFill="1" applyBorder="1" applyAlignment="1">
      <alignment vertical="center"/>
    </xf>
    <xf numFmtId="0" fontId="0" fillId="0" borderId="52" xfId="0" applyBorder="1" applyAlignment="1">
      <alignment horizontal="left" vertical="top"/>
    </xf>
    <xf numFmtId="0" fontId="33" fillId="17" borderId="26" xfId="0" applyFont="1" applyFill="1" applyBorder="1" applyAlignment="1" applyProtection="1">
      <alignment horizontal="center"/>
      <protection locked="0"/>
    </xf>
    <xf numFmtId="0" fontId="9" fillId="16" borderId="3" xfId="0" applyFont="1" applyFill="1" applyBorder="1" applyAlignment="1">
      <alignment horizontal="left" vertical="center" wrapText="1"/>
    </xf>
    <xf numFmtId="0" fontId="6" fillId="6" borderId="53" xfId="0" applyFont="1" applyFill="1" applyBorder="1" applyAlignment="1">
      <alignment horizontal="left" vertical="top"/>
    </xf>
    <xf numFmtId="0" fontId="6" fillId="6" borderId="48" xfId="0" applyFont="1" applyFill="1" applyBorder="1" applyAlignment="1">
      <alignment vertical="top" wrapText="1"/>
    </xf>
    <xf numFmtId="0" fontId="0" fillId="0" borderId="48" xfId="0" applyBorder="1" applyAlignment="1">
      <alignment vertical="top"/>
    </xf>
    <xf numFmtId="0" fontId="0" fillId="0" borderId="54" xfId="0" applyBorder="1" applyAlignment="1">
      <alignment vertical="top" wrapText="1"/>
    </xf>
    <xf numFmtId="0" fontId="0" fillId="6" borderId="41" xfId="0" applyFill="1" applyBorder="1" applyAlignment="1">
      <alignment horizontal="left" vertical="top" wrapText="1"/>
    </xf>
    <xf numFmtId="0" fontId="0" fillId="0" borderId="41" xfId="0" applyBorder="1" applyAlignment="1">
      <alignment horizontal="left" vertical="top" wrapText="1"/>
    </xf>
    <xf numFmtId="0" fontId="0" fillId="0" borderId="41" xfId="0" applyBorder="1" applyAlignment="1">
      <alignment vertical="top" wrapText="1"/>
    </xf>
    <xf numFmtId="0" fontId="0" fillId="0" borderId="41" xfId="0" applyBorder="1" applyAlignment="1">
      <alignment horizontal="left" vertical="top"/>
    </xf>
    <xf numFmtId="0" fontId="6" fillId="6" borderId="41" xfId="0" applyFont="1" applyFill="1" applyBorder="1" applyAlignment="1">
      <alignment horizontal="left" vertical="top" wrapText="1"/>
    </xf>
    <xf numFmtId="0" fontId="0" fillId="0" borderId="37" xfId="0" applyBorder="1" applyAlignment="1">
      <alignment horizontal="left" vertical="top" wrapText="1"/>
    </xf>
    <xf numFmtId="0" fontId="6" fillId="6" borderId="51" xfId="0" applyFont="1" applyFill="1" applyBorder="1" applyAlignment="1">
      <alignment vertical="center"/>
    </xf>
    <xf numFmtId="0" fontId="6" fillId="6" borderId="48" xfId="0" applyFont="1" applyFill="1" applyBorder="1" applyAlignment="1">
      <alignment vertical="center"/>
    </xf>
    <xf numFmtId="0" fontId="6" fillId="6" borderId="50" xfId="0" applyFont="1" applyFill="1" applyBorder="1" applyAlignment="1">
      <alignment vertical="center"/>
    </xf>
    <xf numFmtId="0" fontId="6" fillId="6" borderId="47" xfId="0" applyFont="1" applyFill="1" applyBorder="1" applyAlignment="1">
      <alignment vertical="center"/>
    </xf>
    <xf numFmtId="0" fontId="6" fillId="6" borderId="45" xfId="0" applyFont="1" applyFill="1" applyBorder="1" applyAlignment="1" applyProtection="1">
      <alignment vertical="center" wrapText="1"/>
      <protection hidden="1"/>
    </xf>
    <xf numFmtId="0" fontId="6" fillId="6" borderId="49" xfId="0" applyFont="1" applyFill="1" applyBorder="1" applyAlignment="1">
      <alignment vertical="center"/>
    </xf>
    <xf numFmtId="0" fontId="6" fillId="6" borderId="46" xfId="0" applyFont="1" applyFill="1" applyBorder="1" applyAlignment="1">
      <alignment vertical="center"/>
    </xf>
    <xf numFmtId="0" fontId="0" fillId="6" borderId="41" xfId="0" applyFill="1" applyBorder="1" applyAlignment="1">
      <alignment vertical="center" wrapText="1"/>
    </xf>
    <xf numFmtId="0" fontId="34" fillId="16" borderId="33" xfId="6" applyFont="1" applyFill="1" applyBorder="1" applyAlignment="1" applyProtection="1">
      <alignment horizontal="left" vertical="center" wrapText="1"/>
      <protection hidden="1"/>
    </xf>
    <xf numFmtId="0" fontId="34" fillId="16" borderId="34" xfId="6" applyFont="1" applyFill="1" applyBorder="1" applyAlignment="1" applyProtection="1">
      <alignment horizontal="left" vertical="center" wrapText="1"/>
      <protection hidden="1"/>
    </xf>
    <xf numFmtId="0" fontId="34" fillId="16" borderId="35" xfId="6" applyFont="1" applyFill="1" applyBorder="1" applyAlignment="1" applyProtection="1">
      <alignment horizontal="left" vertical="center" wrapText="1"/>
      <protection hidden="1"/>
    </xf>
    <xf numFmtId="0" fontId="0" fillId="6" borderId="0" xfId="0" applyFill="1" applyAlignment="1">
      <alignment horizontal="left" vertical="center"/>
    </xf>
    <xf numFmtId="0" fontId="33" fillId="0" borderId="0" xfId="0" applyFont="1" applyAlignment="1">
      <alignment horizontal="center"/>
    </xf>
    <xf numFmtId="0" fontId="9" fillId="0" borderId="0" xfId="0" applyFont="1"/>
    <xf numFmtId="0" fontId="0" fillId="0" borderId="1" xfId="4" applyFont="1" applyFill="1" applyBorder="1" applyAlignment="1" applyProtection="1"/>
    <xf numFmtId="0" fontId="13" fillId="6" borderId="0" xfId="0" applyFont="1" applyFill="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0" fillId="6" borderId="1" xfId="0" applyFill="1" applyBorder="1" applyAlignment="1">
      <alignment vertical="top"/>
    </xf>
    <xf numFmtId="0" fontId="0" fillId="6" borderId="0" xfId="0" quotePrefix="1" applyFill="1" applyAlignment="1">
      <alignment horizontal="left" vertical="top"/>
    </xf>
    <xf numFmtId="0" fontId="0" fillId="0" borderId="13" xfId="0" applyBorder="1" applyAlignment="1">
      <alignment vertical="top"/>
    </xf>
    <xf numFmtId="0" fontId="0" fillId="0" borderId="15" xfId="0" applyBorder="1" applyAlignment="1">
      <alignment vertical="top"/>
    </xf>
    <xf numFmtId="0" fontId="0" fillId="0" borderId="13" xfId="0" applyBorder="1" applyAlignment="1">
      <alignment vertical="top" wrapText="1"/>
    </xf>
    <xf numFmtId="0" fontId="34" fillId="6" borderId="0" xfId="0" applyFont="1" applyFill="1" applyAlignment="1">
      <alignment horizontal="left" vertical="center"/>
    </xf>
    <xf numFmtId="0" fontId="0" fillId="6" borderId="29" xfId="0" quotePrefix="1" applyFill="1" applyBorder="1" applyAlignment="1">
      <alignment horizontal="left" vertical="top" indent="1"/>
    </xf>
    <xf numFmtId="0" fontId="13" fillId="6" borderId="0" xfId="0" applyFont="1" applyFill="1" applyAlignment="1">
      <alignment vertical="center"/>
    </xf>
    <xf numFmtId="0" fontId="6" fillId="6" borderId="29" xfId="0" applyFont="1" applyFill="1" applyBorder="1" applyAlignment="1" applyProtection="1">
      <alignment horizontal="left" vertical="center" wrapText="1"/>
      <protection hidden="1"/>
    </xf>
    <xf numFmtId="0" fontId="6" fillId="6" borderId="29" xfId="0" quotePrefix="1" applyFont="1" applyFill="1" applyBorder="1" applyAlignment="1" applyProtection="1">
      <alignment horizontal="left" vertical="center" wrapText="1"/>
      <protection hidden="1"/>
    </xf>
    <xf numFmtId="0" fontId="6" fillId="6" borderId="58" xfId="0" applyFont="1" applyFill="1" applyBorder="1" applyAlignment="1" applyProtection="1">
      <alignment horizontal="left" vertical="center" wrapText="1"/>
      <protection hidden="1"/>
    </xf>
    <xf numFmtId="0" fontId="6" fillId="6" borderId="64" xfId="0" quotePrefix="1" applyFont="1" applyFill="1" applyBorder="1" applyAlignment="1" applyProtection="1">
      <alignment horizontal="left" vertical="center" wrapText="1"/>
      <protection hidden="1"/>
    </xf>
    <xf numFmtId="0" fontId="6" fillId="6" borderId="0" xfId="0" applyFont="1" applyFill="1" applyAlignment="1" applyProtection="1">
      <alignment horizontal="left" vertical="center" wrapText="1"/>
      <protection hidden="1"/>
    </xf>
    <xf numFmtId="0" fontId="6" fillId="6" borderId="8" xfId="0" applyFont="1" applyFill="1" applyBorder="1" applyAlignment="1" applyProtection="1">
      <alignment horizontal="left" vertical="center" wrapText="1"/>
      <protection hidden="1"/>
    </xf>
    <xf numFmtId="0" fontId="6" fillId="6" borderId="65" xfId="0" quotePrefix="1" applyFont="1" applyFill="1" applyBorder="1" applyAlignment="1" applyProtection="1">
      <alignment horizontal="left" vertical="center" wrapText="1"/>
      <protection hidden="1"/>
    </xf>
    <xf numFmtId="0" fontId="6" fillId="6" borderId="66" xfId="0" applyFont="1" applyFill="1" applyBorder="1" applyAlignment="1" applyProtection="1">
      <alignment horizontal="left" vertical="center" wrapText="1"/>
      <protection hidden="1"/>
    </xf>
    <xf numFmtId="0" fontId="6" fillId="6" borderId="67" xfId="0" applyFont="1" applyFill="1" applyBorder="1" applyAlignment="1" applyProtection="1">
      <alignment horizontal="left" vertical="center" wrapText="1"/>
      <protection hidden="1"/>
    </xf>
    <xf numFmtId="0" fontId="6" fillId="6" borderId="68" xfId="0" applyFont="1" applyFill="1" applyBorder="1" applyAlignment="1" applyProtection="1">
      <alignment horizontal="left" vertical="center" wrapText="1"/>
      <protection hidden="1"/>
    </xf>
    <xf numFmtId="0" fontId="29" fillId="0" borderId="1" xfId="0" applyFont="1" applyBorder="1" applyAlignment="1">
      <alignment horizontal="left" vertical="center"/>
    </xf>
    <xf numFmtId="0" fontId="0" fillId="0" borderId="41" xfId="0" applyBorder="1" applyAlignment="1">
      <alignment vertical="center" wrapText="1"/>
    </xf>
    <xf numFmtId="0" fontId="6" fillId="0" borderId="49" xfId="0" applyFont="1" applyBorder="1" applyAlignment="1">
      <alignment horizontal="left" vertical="top"/>
    </xf>
    <xf numFmtId="0" fontId="6" fillId="0" borderId="48" xfId="0" applyFont="1" applyBorder="1" applyAlignment="1">
      <alignment vertical="top" wrapText="1"/>
    </xf>
    <xf numFmtId="0" fontId="0" fillId="0" borderId="70" xfId="0" applyBorder="1" applyAlignment="1">
      <alignment horizontal="left" vertical="top" wrapText="1"/>
    </xf>
    <xf numFmtId="0" fontId="6" fillId="0" borderId="69" xfId="0" applyFont="1" applyBorder="1" applyAlignment="1" applyProtection="1">
      <alignment vertical="center" wrapText="1"/>
      <protection hidden="1"/>
    </xf>
    <xf numFmtId="0" fontId="6" fillId="0" borderId="13" xfId="0" applyFont="1" applyBorder="1" applyAlignment="1">
      <alignment horizontal="center" vertical="center"/>
    </xf>
    <xf numFmtId="0" fontId="6" fillId="6" borderId="12" xfId="0" applyFont="1" applyFill="1" applyBorder="1" applyAlignment="1">
      <alignment horizontal="center" vertical="center"/>
    </xf>
    <xf numFmtId="0" fontId="33" fillId="17" borderId="27" xfId="0" applyFont="1" applyFill="1" applyBorder="1" applyAlignment="1" applyProtection="1">
      <alignment horizontal="center"/>
      <protection locked="0"/>
    </xf>
    <xf numFmtId="0" fontId="0" fillId="6" borderId="0" xfId="0" applyFill="1" applyAlignment="1">
      <alignment vertical="center"/>
    </xf>
    <xf numFmtId="0" fontId="0" fillId="0" borderId="1" xfId="0" applyBorder="1" applyAlignment="1">
      <alignment horizontal="left" vertical="top"/>
    </xf>
    <xf numFmtId="0" fontId="0" fillId="0" borderId="15" xfId="0" applyBorder="1" applyAlignment="1">
      <alignment horizontal="left" vertical="top"/>
    </xf>
    <xf numFmtId="0" fontId="0" fillId="0" borderId="15" xfId="0" applyBorder="1" applyAlignment="1">
      <alignment vertical="top" wrapText="1"/>
    </xf>
    <xf numFmtId="0" fontId="5" fillId="0" borderId="1" xfId="0" applyFont="1" applyBorder="1" applyAlignment="1">
      <alignment vertical="top"/>
    </xf>
    <xf numFmtId="0" fontId="0" fillId="6" borderId="15" xfId="0" applyFill="1" applyBorder="1" applyAlignment="1">
      <alignment vertical="top"/>
    </xf>
    <xf numFmtId="0" fontId="5" fillId="0" borderId="1" xfId="0" quotePrefix="1"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left" vertical="top"/>
    </xf>
    <xf numFmtId="0" fontId="5" fillId="0" borderId="1" xfId="0" applyFont="1" applyBorder="1" applyAlignment="1">
      <alignment horizontal="center" vertical="top"/>
    </xf>
    <xf numFmtId="0" fontId="35" fillId="0" borderId="1" xfId="0" applyFont="1" applyBorder="1" applyAlignment="1">
      <alignment horizontal="center" vertical="top"/>
    </xf>
    <xf numFmtId="0" fontId="38" fillId="16" borderId="71" xfId="6" applyFont="1" applyFill="1" applyBorder="1" applyAlignment="1">
      <alignment vertical="center" wrapText="1"/>
    </xf>
    <xf numFmtId="0" fontId="38" fillId="16" borderId="73" xfId="6" applyFont="1" applyFill="1" applyBorder="1" applyAlignment="1">
      <alignment vertical="center" wrapText="1"/>
    </xf>
    <xf numFmtId="0" fontId="0" fillId="0" borderId="74" xfId="0" applyBorder="1" applyAlignment="1">
      <alignment vertical="top"/>
    </xf>
    <xf numFmtId="0" fontId="0" fillId="6" borderId="75" xfId="0" applyFill="1" applyBorder="1"/>
    <xf numFmtId="0" fontId="0" fillId="0" borderId="75" xfId="0" applyBorder="1"/>
    <xf numFmtId="0" fontId="0" fillId="0" borderId="75" xfId="0" applyBorder="1" applyAlignment="1">
      <alignment vertical="center"/>
    </xf>
    <xf numFmtId="0" fontId="0" fillId="0" borderId="76" xfId="0" applyBorder="1" applyAlignment="1">
      <alignment vertical="top" wrapText="1"/>
    </xf>
    <xf numFmtId="0" fontId="0" fillId="0" borderId="77" xfId="0" applyBorder="1"/>
    <xf numFmtId="0" fontId="0" fillId="0" borderId="76" xfId="0" applyBorder="1" applyAlignment="1">
      <alignment vertical="top"/>
    </xf>
    <xf numFmtId="0" fontId="0" fillId="0" borderId="74" xfId="0" applyBorder="1" applyAlignment="1">
      <alignment vertical="center"/>
    </xf>
    <xf numFmtId="0" fontId="0" fillId="0" borderId="78" xfId="0" applyBorder="1" applyAlignment="1">
      <alignment horizontal="left" vertical="top"/>
    </xf>
    <xf numFmtId="0" fontId="2" fillId="0" borderId="75" xfId="1" applyFill="1" applyBorder="1" applyAlignment="1">
      <alignment horizontal="left" vertical="center" wrapText="1"/>
    </xf>
    <xf numFmtId="0" fontId="5" fillId="6" borderId="75" xfId="0" applyFont="1" applyFill="1" applyBorder="1" applyAlignment="1">
      <alignment vertical="center"/>
    </xf>
    <xf numFmtId="0" fontId="5" fillId="0" borderId="74" xfId="0" applyFont="1" applyBorder="1" applyAlignment="1">
      <alignment vertical="top" wrapText="1"/>
    </xf>
    <xf numFmtId="0" fontId="5" fillId="0" borderId="75" xfId="0" applyFont="1" applyBorder="1" applyAlignment="1">
      <alignment vertical="center" wrapText="1"/>
    </xf>
    <xf numFmtId="0" fontId="0" fillId="6" borderId="74" xfId="0" applyFill="1" applyBorder="1" applyAlignment="1">
      <alignment vertical="top"/>
    </xf>
    <xf numFmtId="0" fontId="0" fillId="0" borderId="79" xfId="0" applyBorder="1"/>
    <xf numFmtId="0" fontId="0" fillId="6" borderId="77" xfId="0" applyFill="1" applyBorder="1"/>
    <xf numFmtId="0" fontId="5" fillId="0" borderId="74" xfId="0" applyFont="1" applyBorder="1" applyAlignment="1">
      <alignment vertical="top"/>
    </xf>
    <xf numFmtId="0" fontId="0" fillId="0" borderId="74" xfId="0" applyBorder="1" applyAlignment="1">
      <alignment vertical="top" wrapText="1"/>
    </xf>
    <xf numFmtId="0" fontId="0" fillId="6" borderId="80" xfId="0" applyFill="1" applyBorder="1"/>
    <xf numFmtId="0" fontId="0" fillId="0" borderId="78" xfId="0" applyBorder="1" applyAlignment="1">
      <alignment vertical="top"/>
    </xf>
    <xf numFmtId="0" fontId="0" fillId="0" borderId="80" xfId="0" applyBorder="1" applyAlignment="1">
      <alignment wrapText="1"/>
    </xf>
    <xf numFmtId="0" fontId="5" fillId="0" borderId="74" xfId="0" applyFont="1" applyBorder="1" applyAlignment="1">
      <alignment horizontal="left" vertical="top"/>
    </xf>
    <xf numFmtId="0" fontId="5" fillId="0" borderId="77" xfId="0" applyFont="1" applyBorder="1" applyAlignment="1">
      <alignment horizontal="center"/>
    </xf>
    <xf numFmtId="0" fontId="5" fillId="0" borderId="75" xfId="0" applyFont="1" applyBorder="1" applyAlignment="1">
      <alignment wrapText="1"/>
    </xf>
    <xf numFmtId="0" fontId="2" fillId="0" borderId="79" xfId="1" applyBorder="1" applyAlignment="1">
      <alignment vertical="top" wrapText="1"/>
    </xf>
    <xf numFmtId="0" fontId="2" fillId="0" borderId="77" xfId="1" applyFill="1" applyBorder="1" applyAlignment="1">
      <alignment horizontal="left" vertical="center" wrapText="1"/>
    </xf>
    <xf numFmtId="0" fontId="2" fillId="0" borderId="80" xfId="1" applyBorder="1" applyAlignment="1">
      <alignment vertical="center" wrapText="1"/>
    </xf>
    <xf numFmtId="0" fontId="50" fillId="0" borderId="75" xfId="1" applyFont="1" applyFill="1" applyBorder="1" applyAlignment="1">
      <alignment horizontal="left" vertical="center" wrapText="1"/>
    </xf>
    <xf numFmtId="0" fontId="0" fillId="0" borderId="78" xfId="0" applyBorder="1"/>
    <xf numFmtId="0" fontId="0" fillId="0" borderId="75" xfId="0" applyBorder="1" applyAlignment="1">
      <alignment wrapText="1"/>
    </xf>
    <xf numFmtId="0" fontId="0" fillId="6" borderId="81" xfId="0" applyFill="1" applyBorder="1" applyAlignment="1">
      <alignment vertical="top"/>
    </xf>
    <xf numFmtId="0" fontId="0" fillId="6" borderId="82" xfId="0" applyFill="1" applyBorder="1" applyAlignment="1">
      <alignment vertical="top"/>
    </xf>
    <xf numFmtId="0" fontId="0" fillId="6" borderId="83" xfId="0" applyFill="1" applyBorder="1"/>
    <xf numFmtId="0" fontId="38" fillId="16" borderId="72" xfId="6" applyFont="1" applyFill="1" applyBorder="1" applyAlignment="1">
      <alignment vertical="top" wrapText="1"/>
    </xf>
    <xf numFmtId="0" fontId="0" fillId="0" borderId="1" xfId="0" quotePrefix="1" applyBorder="1" applyAlignment="1">
      <alignment vertical="top" wrapText="1"/>
    </xf>
    <xf numFmtId="0" fontId="0" fillId="6" borderId="82" xfId="0" applyFill="1" applyBorder="1" applyAlignment="1">
      <alignment vertical="top" wrapText="1"/>
    </xf>
    <xf numFmtId="0" fontId="2" fillId="6" borderId="0" xfId="1" applyFill="1" applyAlignment="1">
      <alignment vertical="top" wrapText="1"/>
    </xf>
    <xf numFmtId="0" fontId="6" fillId="6" borderId="63" xfId="0" applyFont="1" applyFill="1" applyBorder="1" applyAlignment="1" applyProtection="1">
      <alignment horizontal="left" vertical="center"/>
      <protection hidden="1"/>
    </xf>
    <xf numFmtId="0" fontId="0" fillId="0" borderId="4" xfId="0" applyBorder="1"/>
    <xf numFmtId="0" fontId="19" fillId="19" borderId="8" xfId="30" applyFont="1" applyFill="1" applyBorder="1" applyAlignment="1" applyProtection="1">
      <alignment vertical="top"/>
    </xf>
    <xf numFmtId="0" fontId="19" fillId="19" borderId="0" xfId="30" applyFont="1" applyFill="1" applyBorder="1" applyAlignment="1" applyProtection="1">
      <alignment vertical="top"/>
    </xf>
    <xf numFmtId="3" fontId="0" fillId="0" borderId="0" xfId="2" applyNumberFormat="1" applyFont="1" applyFill="1" applyBorder="1" applyProtection="1">
      <protection locked="0"/>
    </xf>
    <xf numFmtId="165" fontId="5" fillId="0" borderId="1" xfId="2" applyNumberFormat="1" applyFont="1" applyFill="1" applyBorder="1" applyProtection="1">
      <protection locked="0"/>
    </xf>
    <xf numFmtId="1" fontId="5" fillId="0" borderId="1" xfId="2" applyNumberFormat="1" applyFont="1" applyFill="1" applyBorder="1" applyProtection="1">
      <protection locked="0"/>
    </xf>
    <xf numFmtId="3"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5" fillId="0" borderId="1" xfId="0" applyNumberFormat="1" applyFont="1" applyBorder="1" applyAlignment="1" applyProtection="1">
      <alignment horizontal="center" vertical="center"/>
      <protection locked="0"/>
    </xf>
    <xf numFmtId="1" fontId="0" fillId="0" borderId="0" xfId="0" applyNumberFormat="1"/>
    <xf numFmtId="1" fontId="5" fillId="0" borderId="1" xfId="0" applyNumberFormat="1" applyFont="1" applyBorder="1" applyAlignment="1">
      <alignment vertical="center" wrapText="1"/>
    </xf>
    <xf numFmtId="1" fontId="5" fillId="2" borderId="1" xfId="0" applyNumberFormat="1" applyFont="1" applyFill="1" applyBorder="1" applyAlignment="1">
      <alignment horizontal="center" vertical="center"/>
    </xf>
    <xf numFmtId="172" fontId="5" fillId="0" borderId="1" xfId="2" applyNumberFormat="1" applyFont="1" applyFill="1" applyBorder="1"/>
    <xf numFmtId="14" fontId="0" fillId="17" borderId="26" xfId="0" applyNumberFormat="1" applyFill="1" applyBorder="1" applyProtection="1">
      <protection locked="0"/>
    </xf>
    <xf numFmtId="0" fontId="51" fillId="20" borderId="0" xfId="30" applyFont="1" applyFill="1" applyBorder="1" applyAlignment="1" applyProtection="1">
      <alignment vertical="top"/>
    </xf>
    <xf numFmtId="0" fontId="19" fillId="21" borderId="8" xfId="30" applyFont="1" applyFill="1" applyBorder="1" applyAlignment="1" applyProtection="1">
      <alignment vertical="top"/>
    </xf>
    <xf numFmtId="0" fontId="19" fillId="8" borderId="8" xfId="30" applyFont="1" applyBorder="1" applyAlignment="1" applyProtection="1">
      <alignment vertical="top"/>
      <protection locked="0"/>
    </xf>
    <xf numFmtId="0" fontId="17" fillId="8" borderId="0" xfId="30" applyBorder="1" applyAlignment="1" applyProtection="1">
      <alignment horizontal="center"/>
      <protection locked="0"/>
    </xf>
    <xf numFmtId="0" fontId="22" fillId="9" borderId="0" xfId="31" applyFont="1" applyBorder="1" applyAlignment="1" applyProtection="1">
      <alignment vertical="top"/>
      <protection locked="0"/>
    </xf>
    <xf numFmtId="0" fontId="20" fillId="10" borderId="8" xfId="31" applyFont="1" applyFill="1" applyBorder="1" applyAlignment="1" applyProtection="1">
      <alignment horizontal="center" vertical="top" wrapText="1"/>
      <protection locked="0"/>
    </xf>
    <xf numFmtId="0" fontId="20" fillId="10" borderId="8" xfId="31" applyFont="1" applyFill="1" applyBorder="1" applyAlignment="1" applyProtection="1">
      <alignment horizontal="center" vertical="top"/>
      <protection locked="0"/>
    </xf>
    <xf numFmtId="0" fontId="22" fillId="7" borderId="8" xfId="31" applyFont="1" applyFill="1" applyBorder="1" applyAlignment="1" applyProtection="1">
      <alignment horizontal="center" vertical="top"/>
      <protection locked="0"/>
    </xf>
    <xf numFmtId="0" fontId="22" fillId="7" borderId="12" xfId="31" applyFont="1" applyFill="1" applyBorder="1" applyAlignment="1" applyProtection="1">
      <alignment horizontal="center" vertical="top"/>
      <protection locked="0"/>
    </xf>
    <xf numFmtId="0" fontId="22" fillId="11" borderId="12" xfId="31" applyFont="1" applyFill="1" applyBorder="1" applyAlignment="1" applyProtection="1">
      <alignment horizontal="center" vertical="top"/>
      <protection locked="0"/>
    </xf>
    <xf numFmtId="0" fontId="22" fillId="12" borderId="12" xfId="31" applyFont="1" applyFill="1" applyBorder="1" applyAlignment="1" applyProtection="1">
      <alignment horizontal="left" vertical="top"/>
      <protection locked="0"/>
    </xf>
    <xf numFmtId="0" fontId="23" fillId="0" borderId="12" xfId="30" applyFont="1" applyFill="1" applyBorder="1" applyAlignment="1" applyProtection="1">
      <alignment horizontal="left" vertical="top"/>
      <protection locked="0"/>
    </xf>
    <xf numFmtId="0" fontId="23" fillId="13" borderId="12" xfId="30" applyFont="1" applyFill="1" applyBorder="1" applyAlignment="1" applyProtection="1">
      <alignment horizontal="left" vertical="top"/>
      <protection locked="0"/>
    </xf>
    <xf numFmtId="0" fontId="23" fillId="14" borderId="12" xfId="30" applyFont="1" applyFill="1" applyBorder="1" applyAlignment="1" applyProtection="1">
      <alignment horizontal="left" vertical="top"/>
      <protection locked="0"/>
    </xf>
    <xf numFmtId="0" fontId="23" fillId="14" borderId="0" xfId="30" applyFont="1" applyFill="1" applyBorder="1" applyAlignment="1" applyProtection="1">
      <alignment horizontal="left" vertical="top"/>
      <protection locked="0"/>
    </xf>
    <xf numFmtId="0" fontId="0" fillId="0" borderId="0" xfId="0" applyProtection="1">
      <protection locked="0"/>
    </xf>
    <xf numFmtId="0" fontId="19" fillId="8" borderId="0" xfId="30" applyFont="1" applyBorder="1" applyAlignment="1" applyProtection="1">
      <alignment vertical="top"/>
      <protection locked="0"/>
    </xf>
    <xf numFmtId="0" fontId="19" fillId="8" borderId="8" xfId="30" applyFont="1" applyBorder="1" applyAlignment="1" applyProtection="1">
      <alignment horizontal="left" vertical="top"/>
      <protection locked="0"/>
    </xf>
    <xf numFmtId="0" fontId="35" fillId="0" borderId="0" xfId="0" applyFont="1" applyProtection="1">
      <protection locked="0"/>
    </xf>
    <xf numFmtId="0" fontId="5" fillId="0" borderId="0" xfId="0" applyFont="1" applyProtection="1">
      <protection locked="0"/>
    </xf>
    <xf numFmtId="0" fontId="0" fillId="6" borderId="0" xfId="0" applyFill="1" applyAlignment="1" applyProtection="1">
      <alignment horizontal="right"/>
      <protection locked="0"/>
    </xf>
    <xf numFmtId="0" fontId="1" fillId="6" borderId="0" xfId="0" applyFont="1" applyFill="1" applyProtection="1">
      <protection locked="0"/>
    </xf>
    <xf numFmtId="0" fontId="0" fillId="6" borderId="0" xfId="0" applyFill="1" applyProtection="1">
      <protection locked="0"/>
    </xf>
    <xf numFmtId="49" fontId="16" fillId="18" borderId="1" xfId="0" quotePrefix="1" applyNumberFormat="1" applyFont="1" applyFill="1" applyBorder="1" applyAlignment="1" applyProtection="1">
      <alignment horizontal="center"/>
      <protection locked="0"/>
    </xf>
    <xf numFmtId="49" fontId="16" fillId="18" borderId="6" xfId="0" quotePrefix="1" applyNumberFormat="1" applyFont="1" applyFill="1" applyBorder="1" applyAlignment="1" applyProtection="1">
      <alignment horizontal="center"/>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0" fontId="8" fillId="0" borderId="1" xfId="4" applyFont="1" applyFill="1" applyBorder="1" applyAlignment="1" applyProtection="1">
      <protection locked="0"/>
    </xf>
    <xf numFmtId="0" fontId="1" fillId="0" borderId="0" xfId="0" applyFont="1" applyProtection="1">
      <protection locked="0"/>
    </xf>
    <xf numFmtId="0" fontId="38" fillId="0" borderId="0" xfId="0" applyFont="1"/>
    <xf numFmtId="0" fontId="43" fillId="0" borderId="1" xfId="0" quotePrefix="1" applyFont="1" applyBorder="1" applyAlignment="1">
      <alignment vertical="center" wrapText="1"/>
    </xf>
    <xf numFmtId="0" fontId="0" fillId="0" borderId="1" xfId="0" quotePrefix="1" applyBorder="1" applyAlignment="1">
      <alignment horizontal="left" vertical="center" wrapText="1" indent="1"/>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6" fillId="0" borderId="1" xfId="0" quotePrefix="1" applyFont="1" applyBorder="1" applyAlignment="1">
      <alignment vertical="center" wrapText="1"/>
    </xf>
    <xf numFmtId="0" fontId="0" fillId="0" borderId="1" xfId="0" quotePrefix="1" applyBorder="1" applyAlignment="1">
      <alignment horizontal="left" vertical="center" wrapText="1"/>
    </xf>
    <xf numFmtId="0" fontId="1" fillId="0" borderId="3" xfId="0" applyFont="1" applyBorder="1" applyAlignment="1">
      <alignment horizontal="left" vertical="center" wrapText="1"/>
    </xf>
    <xf numFmtId="0" fontId="1" fillId="6" borderId="2" xfId="4" applyFont="1" applyFill="1" applyBorder="1" applyAlignment="1" applyProtection="1"/>
    <xf numFmtId="0" fontId="5" fillId="17" borderId="0" xfId="0" applyFont="1" applyFill="1" applyAlignment="1">
      <alignment horizontal="center"/>
    </xf>
    <xf numFmtId="0" fontId="5" fillId="17" borderId="8" xfId="0" applyFont="1" applyFill="1" applyBorder="1" applyAlignment="1">
      <alignment horizontal="center"/>
    </xf>
    <xf numFmtId="1" fontId="5" fillId="17" borderId="8" xfId="0" applyNumberFormat="1" applyFont="1" applyFill="1" applyBorder="1" applyAlignment="1">
      <alignment horizontal="center"/>
    </xf>
    <xf numFmtId="3" fontId="5" fillId="17" borderId="8" xfId="0" applyNumberFormat="1" applyFont="1" applyFill="1" applyBorder="1" applyAlignment="1">
      <alignment horizontal="center"/>
    </xf>
    <xf numFmtId="1" fontId="35" fillId="17" borderId="14" xfId="0" applyNumberFormat="1" applyFont="1" applyFill="1" applyBorder="1" applyAlignment="1">
      <alignment horizontal="center"/>
    </xf>
    <xf numFmtId="0" fontId="35" fillId="17" borderId="3" xfId="0" applyFont="1" applyFill="1" applyBorder="1" applyAlignment="1">
      <alignment horizontal="center"/>
    </xf>
    <xf numFmtId="49" fontId="16" fillId="18" borderId="13" xfId="0" quotePrefix="1" applyNumberFormat="1" applyFont="1" applyFill="1" applyBorder="1" applyAlignment="1" applyProtection="1">
      <alignment horizontal="right"/>
      <protection locked="0"/>
    </xf>
    <xf numFmtId="49" fontId="16" fillId="18" borderId="12" xfId="0" quotePrefix="1" applyNumberFormat="1" applyFont="1" applyFill="1" applyBorder="1" applyAlignment="1" applyProtection="1">
      <alignment horizontal="right"/>
      <protection locked="0"/>
    </xf>
    <xf numFmtId="49" fontId="16" fillId="18" borderId="15" xfId="0" quotePrefix="1" applyNumberFormat="1" applyFont="1" applyFill="1" applyBorder="1" applyAlignment="1" applyProtection="1">
      <alignment horizontal="right"/>
      <protection locked="0"/>
    </xf>
    <xf numFmtId="0" fontId="9" fillId="16" borderId="2" xfId="0" applyFont="1" applyFill="1" applyBorder="1" applyAlignment="1">
      <alignment horizontal="center" vertical="center"/>
    </xf>
    <xf numFmtId="0" fontId="0" fillId="0" borderId="0" xfId="0" applyAlignment="1">
      <alignment vertical="center"/>
    </xf>
    <xf numFmtId="0" fontId="1" fillId="6" borderId="0" xfId="0" applyFont="1" applyFill="1" applyAlignment="1" applyProtection="1">
      <alignment horizontal="left" vertical="center"/>
      <protection hidden="1"/>
    </xf>
    <xf numFmtId="0" fontId="1" fillId="6" borderId="0" xfId="0" applyFont="1" applyFill="1" applyAlignment="1" applyProtection="1">
      <alignment horizontal="left" vertical="center" wrapText="1"/>
      <protection hidden="1"/>
    </xf>
    <xf numFmtId="0" fontId="13" fillId="6" borderId="0" xfId="0" applyFont="1" applyFill="1" applyAlignment="1">
      <alignment horizontal="left" vertical="center"/>
    </xf>
    <xf numFmtId="0" fontId="7" fillId="6" borderId="0" xfId="0" applyFont="1" applyFill="1" applyAlignment="1">
      <alignment vertical="center"/>
    </xf>
    <xf numFmtId="0" fontId="7" fillId="0" borderId="0" xfId="0" applyFont="1" applyAlignment="1">
      <alignment vertical="center"/>
    </xf>
    <xf numFmtId="0" fontId="33" fillId="17" borderId="12" xfId="0" applyFont="1" applyFill="1" applyBorder="1" applyAlignment="1" applyProtection="1">
      <alignment horizontal="center" vertical="center"/>
      <protection locked="0"/>
    </xf>
    <xf numFmtId="0" fontId="1" fillId="6" borderId="0" xfId="0" applyFont="1" applyFill="1" applyAlignment="1">
      <alignment vertical="center"/>
    </xf>
    <xf numFmtId="0" fontId="33" fillId="17" borderId="26" xfId="0" applyFont="1" applyFill="1" applyBorder="1" applyAlignment="1" applyProtection="1">
      <alignment horizontal="center" vertical="center"/>
      <protection locked="0"/>
    </xf>
    <xf numFmtId="0" fontId="6" fillId="6" borderId="49" xfId="0" applyFont="1" applyFill="1" applyBorder="1" applyAlignment="1">
      <alignment horizontal="left" vertical="center"/>
    </xf>
    <xf numFmtId="0" fontId="6" fillId="6" borderId="46" xfId="0" applyFont="1" applyFill="1" applyBorder="1" applyAlignment="1">
      <alignment horizontal="left" vertical="center"/>
    </xf>
    <xf numFmtId="0" fontId="0" fillId="0" borderId="41" xfId="0" applyBorder="1" applyAlignment="1">
      <alignment horizontal="left" vertical="center" wrapText="1"/>
    </xf>
    <xf numFmtId="0" fontId="6" fillId="6" borderId="48" xfId="0" applyFont="1" applyFill="1" applyBorder="1" applyAlignment="1">
      <alignment vertical="center" wrapText="1"/>
    </xf>
    <xf numFmtId="0" fontId="1" fillId="6" borderId="0" xfId="0" applyFont="1" applyFill="1" applyAlignment="1">
      <alignment horizontal="left" vertical="center"/>
    </xf>
    <xf numFmtId="0" fontId="0" fillId="0" borderId="41" xfId="0" applyBorder="1" applyAlignment="1">
      <alignment horizontal="left" vertical="center"/>
    </xf>
    <xf numFmtId="0" fontId="0" fillId="6" borderId="46" xfId="0" applyFill="1" applyBorder="1" applyAlignment="1">
      <alignment horizontal="left" vertical="center"/>
    </xf>
    <xf numFmtId="0" fontId="6" fillId="6" borderId="41" xfId="0" applyFont="1" applyFill="1" applyBorder="1" applyAlignment="1">
      <alignment horizontal="left" vertical="center" wrapText="1"/>
    </xf>
    <xf numFmtId="49" fontId="16" fillId="18" borderId="13" xfId="0" quotePrefix="1" applyNumberFormat="1" applyFont="1" applyFill="1" applyBorder="1" applyAlignment="1">
      <alignment horizontal="center"/>
    </xf>
    <xf numFmtId="49" fontId="16" fillId="18" borderId="12" xfId="0" quotePrefix="1" applyNumberFormat="1" applyFont="1" applyFill="1" applyBorder="1" applyAlignment="1">
      <alignment horizontal="center"/>
    </xf>
    <xf numFmtId="49" fontId="16" fillId="18" borderId="15" xfId="0" quotePrefix="1" applyNumberFormat="1" applyFont="1" applyFill="1" applyBorder="1" applyAlignment="1">
      <alignment horizontal="center"/>
    </xf>
    <xf numFmtId="165" fontId="0" fillId="0" borderId="1" xfId="0" applyNumberFormat="1" applyBorder="1" applyAlignment="1">
      <alignment horizontal="center"/>
    </xf>
    <xf numFmtId="0" fontId="5" fillId="0" borderId="2" xfId="0" applyFont="1" applyBorder="1" applyAlignment="1" applyProtection="1">
      <alignment horizontal="center" vertical="center"/>
      <protection locked="0"/>
    </xf>
    <xf numFmtId="0" fontId="1" fillId="0" borderId="2" xfId="0" applyFont="1" applyBorder="1" applyAlignment="1">
      <alignment horizontal="center"/>
    </xf>
    <xf numFmtId="0" fontId="1" fillId="0" borderId="3" xfId="0" applyFont="1" applyBorder="1" applyAlignment="1">
      <alignment horizontal="center"/>
    </xf>
    <xf numFmtId="0" fontId="34" fillId="15" borderId="17" xfId="0" applyFont="1" applyFill="1" applyBorder="1" applyAlignment="1">
      <alignment horizontal="left" vertical="center"/>
    </xf>
    <xf numFmtId="0" fontId="34" fillId="15" borderId="19" xfId="0" applyFont="1" applyFill="1" applyBorder="1" applyAlignment="1">
      <alignment horizontal="left" vertical="center"/>
    </xf>
    <xf numFmtId="0" fontId="34" fillId="15" borderId="20" xfId="0" applyFont="1" applyFill="1" applyBorder="1" applyAlignment="1">
      <alignment horizontal="left" vertical="center"/>
    </xf>
    <xf numFmtId="0" fontId="0" fillId="6" borderId="9" xfId="0" applyFill="1" applyBorder="1" applyAlignment="1">
      <alignment horizontal="left"/>
    </xf>
    <xf numFmtId="0" fontId="0" fillId="6" borderId="10" xfId="0" applyFill="1" applyBorder="1" applyAlignment="1">
      <alignment horizontal="left"/>
    </xf>
    <xf numFmtId="0" fontId="0" fillId="6" borderId="11" xfId="0" applyFill="1"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1" fillId="6" borderId="4" xfId="0" applyFont="1" applyFill="1" applyBorder="1" applyAlignment="1">
      <alignment horizontal="left" vertical="center"/>
    </xf>
    <xf numFmtId="0" fontId="1" fillId="6" borderId="9" xfId="0" applyFont="1" applyFill="1" applyBorder="1" applyAlignment="1">
      <alignment horizontal="left" vertical="center"/>
    </xf>
    <xf numFmtId="0" fontId="6" fillId="0" borderId="38" xfId="0" applyFont="1" applyBorder="1" applyAlignment="1">
      <alignment horizontal="left" vertical="top" indent="12"/>
    </xf>
    <xf numFmtId="0" fontId="6" fillId="0" borderId="39" xfId="0" applyFont="1" applyBorder="1" applyAlignment="1">
      <alignment horizontal="left" vertical="top" indent="12"/>
    </xf>
    <xf numFmtId="0" fontId="6" fillId="0" borderId="40" xfId="0" applyFont="1" applyBorder="1" applyAlignment="1">
      <alignment horizontal="left" vertical="top" indent="12"/>
    </xf>
    <xf numFmtId="0" fontId="34" fillId="16" borderId="33" xfId="6" applyFont="1" applyFill="1" applyBorder="1" applyAlignment="1" applyProtection="1">
      <alignment horizontal="left" vertical="center" wrapText="1"/>
      <protection hidden="1"/>
    </xf>
    <xf numFmtId="0" fontId="34" fillId="16" borderId="34" xfId="6" applyFont="1" applyFill="1" applyBorder="1" applyAlignment="1" applyProtection="1">
      <alignment horizontal="left" vertical="center" wrapText="1"/>
      <protection hidden="1"/>
    </xf>
    <xf numFmtId="0" fontId="34" fillId="16" borderId="35" xfId="6" applyFont="1" applyFill="1" applyBorder="1" applyAlignment="1" applyProtection="1">
      <alignment horizontal="left" vertical="center" wrapText="1"/>
      <protection hidden="1"/>
    </xf>
    <xf numFmtId="0" fontId="34" fillId="16" borderId="4" xfId="6" applyFont="1" applyFill="1" applyBorder="1" applyAlignment="1" applyProtection="1">
      <alignment horizontal="left" vertical="center" wrapText="1"/>
      <protection hidden="1"/>
    </xf>
    <xf numFmtId="0" fontId="34" fillId="16" borderId="5" xfId="6" applyFont="1" applyFill="1" applyBorder="1" applyAlignment="1" applyProtection="1">
      <alignment horizontal="left" vertical="center" wrapText="1"/>
      <protection hidden="1"/>
    </xf>
    <xf numFmtId="0" fontId="34" fillId="16" borderId="6" xfId="6" applyFont="1" applyFill="1" applyBorder="1" applyAlignment="1" applyProtection="1">
      <alignment horizontal="left" vertical="center" wrapText="1"/>
      <protection hidden="1"/>
    </xf>
    <xf numFmtId="0" fontId="34" fillId="15" borderId="2" xfId="0" applyFont="1" applyFill="1" applyBorder="1" applyAlignment="1">
      <alignment horizontal="left" vertical="center"/>
    </xf>
    <xf numFmtId="0" fontId="34" fillId="15" borderId="14" xfId="0" applyFont="1" applyFill="1" applyBorder="1" applyAlignment="1">
      <alignment horizontal="left" vertical="center"/>
    </xf>
    <xf numFmtId="0" fontId="34" fillId="15" borderId="3" xfId="0" applyFont="1" applyFill="1" applyBorder="1" applyAlignment="1">
      <alignment horizontal="left" vertical="center"/>
    </xf>
    <xf numFmtId="0" fontId="6" fillId="6" borderId="2"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3" xfId="0" applyFont="1" applyFill="1" applyBorder="1" applyAlignment="1" applyProtection="1">
      <alignment horizontal="left" vertical="center" wrapText="1"/>
      <protection hidden="1"/>
    </xf>
    <xf numFmtId="0" fontId="5" fillId="6" borderId="2" xfId="0" applyFont="1" applyFill="1" applyBorder="1" applyAlignment="1">
      <alignment horizontal="left" vertical="center"/>
    </xf>
    <xf numFmtId="0" fontId="5" fillId="6" borderId="14" xfId="0" applyFont="1" applyFill="1" applyBorder="1" applyAlignment="1">
      <alignment horizontal="left" vertical="center"/>
    </xf>
    <xf numFmtId="0" fontId="5" fillId="6" borderId="3" xfId="0" applyFont="1" applyFill="1" applyBorder="1" applyAlignment="1">
      <alignment horizontal="left" vertical="center"/>
    </xf>
    <xf numFmtId="0" fontId="6" fillId="0" borderId="13" xfId="0" applyFont="1" applyBorder="1" applyAlignment="1" applyProtection="1">
      <alignment horizontal="left" vertical="center" wrapText="1"/>
      <protection hidden="1"/>
    </xf>
    <xf numFmtId="0" fontId="6" fillId="0" borderId="4"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hidden="1"/>
    </xf>
    <xf numFmtId="0" fontId="6" fillId="0" borderId="6" xfId="0" applyFont="1" applyBorder="1" applyAlignment="1" applyProtection="1">
      <alignment horizontal="left" vertical="top" wrapText="1"/>
      <protection hidden="1"/>
    </xf>
    <xf numFmtId="0" fontId="6" fillId="6" borderId="62" xfId="0" applyFont="1" applyFill="1" applyBorder="1" applyAlignment="1" applyProtection="1">
      <alignment horizontal="left" vertical="center"/>
      <protection hidden="1"/>
    </xf>
    <xf numFmtId="0" fontId="6" fillId="6" borderId="56" xfId="0" applyFont="1" applyFill="1" applyBorder="1" applyAlignment="1" applyProtection="1">
      <alignment horizontal="left" vertical="center"/>
      <protection hidden="1"/>
    </xf>
    <xf numFmtId="0" fontId="6" fillId="6" borderId="55" xfId="0" applyFont="1" applyFill="1" applyBorder="1" applyAlignment="1" applyProtection="1">
      <alignment horizontal="left" vertical="center"/>
      <protection hidden="1"/>
    </xf>
    <xf numFmtId="0" fontId="6" fillId="6" borderId="59" xfId="0" applyFont="1" applyFill="1" applyBorder="1" applyAlignment="1" applyProtection="1">
      <alignment horizontal="left" vertical="center" wrapText="1"/>
      <protection hidden="1"/>
    </xf>
    <xf numFmtId="0" fontId="6" fillId="6" borderId="58" xfId="0" applyFont="1" applyFill="1" applyBorder="1" applyAlignment="1" applyProtection="1">
      <alignment horizontal="left" vertical="center" wrapText="1"/>
      <protection hidden="1"/>
    </xf>
    <xf numFmtId="0" fontId="6" fillId="6" borderId="57" xfId="0" applyFont="1" applyFill="1" applyBorder="1" applyAlignment="1" applyProtection="1">
      <alignment horizontal="left" vertical="center" wrapText="1"/>
      <protection hidden="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34" fillId="16" borderId="2" xfId="6" applyFont="1" applyFill="1" applyBorder="1" applyAlignment="1" applyProtection="1">
      <alignment horizontal="left" vertical="center" wrapText="1"/>
      <protection hidden="1"/>
    </xf>
    <xf numFmtId="0" fontId="34" fillId="16" borderId="14" xfId="6" applyFont="1" applyFill="1" applyBorder="1" applyAlignment="1" applyProtection="1">
      <alignment horizontal="left" vertical="center" wrapText="1"/>
      <protection hidden="1"/>
    </xf>
    <xf numFmtId="0" fontId="34" fillId="16" borderId="3" xfId="6" applyFont="1" applyFill="1" applyBorder="1" applyAlignment="1" applyProtection="1">
      <alignment horizontal="left" vertical="center" wrapText="1"/>
      <protection hidden="1"/>
    </xf>
    <xf numFmtId="0" fontId="0" fillId="6" borderId="2" xfId="0" applyFill="1" applyBorder="1" applyAlignment="1">
      <alignment horizontal="left" vertical="center"/>
    </xf>
    <xf numFmtId="0" fontId="0" fillId="6" borderId="14" xfId="0" applyFill="1" applyBorder="1" applyAlignment="1">
      <alignment horizontal="left" vertical="center"/>
    </xf>
    <xf numFmtId="0" fontId="0" fillId="6" borderId="3" xfId="0" applyFill="1" applyBorder="1" applyAlignment="1">
      <alignment horizontal="left"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1" fillId="6" borderId="13" xfId="0" applyFont="1" applyFill="1" applyBorder="1" applyAlignment="1">
      <alignment horizontal="left" vertical="center"/>
    </xf>
    <xf numFmtId="0" fontId="1" fillId="6" borderId="12" xfId="0" applyFont="1" applyFill="1" applyBorder="1" applyAlignment="1">
      <alignment horizontal="left" vertical="center"/>
    </xf>
    <xf numFmtId="0" fontId="1" fillId="0" borderId="4" xfId="0" applyFont="1" applyBorder="1" applyAlignment="1">
      <alignment horizontal="lef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0" fillId="6" borderId="4" xfId="0" applyFill="1" applyBorder="1" applyAlignment="1">
      <alignment horizontal="left"/>
    </xf>
    <xf numFmtId="0" fontId="0" fillId="6" borderId="5" xfId="0" applyFill="1" applyBorder="1" applyAlignment="1">
      <alignment horizontal="left"/>
    </xf>
    <xf numFmtId="0" fontId="0" fillId="6" borderId="6" xfId="0" applyFill="1" applyBorder="1" applyAlignment="1">
      <alignment horizontal="left"/>
    </xf>
    <xf numFmtId="0" fontId="0" fillId="6" borderId="36" xfId="0" applyFill="1" applyBorder="1" applyAlignment="1">
      <alignment horizontal="left" vertical="top" wrapText="1"/>
    </xf>
    <xf numFmtId="0" fontId="0" fillId="6" borderId="16" xfId="0" applyFill="1" applyBorder="1" applyAlignment="1">
      <alignment horizontal="left" vertical="top" wrapText="1"/>
    </xf>
    <xf numFmtId="0" fontId="0" fillId="6" borderId="23" xfId="0" applyFill="1" applyBorder="1" applyAlignment="1">
      <alignment horizontal="left" vertical="top" wrapText="1"/>
    </xf>
    <xf numFmtId="0" fontId="0" fillId="6" borderId="31" xfId="0" applyFill="1" applyBorder="1" applyAlignment="1">
      <alignment horizontal="left" vertical="center" wrapText="1"/>
    </xf>
    <xf numFmtId="0" fontId="0" fillId="6" borderId="60" xfId="0" applyFill="1" applyBorder="1" applyAlignment="1">
      <alignment horizontal="left" vertical="center" wrapText="1"/>
    </xf>
    <xf numFmtId="0" fontId="0" fillId="6" borderId="61" xfId="0" applyFill="1"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6" fillId="6" borderId="2" xfId="0" applyFont="1" applyFill="1" applyBorder="1" applyAlignment="1" applyProtection="1">
      <alignment horizontal="left" vertical="top" wrapText="1"/>
      <protection hidden="1"/>
    </xf>
    <xf numFmtId="0" fontId="6" fillId="6" borderId="14" xfId="0" applyFont="1" applyFill="1" applyBorder="1" applyAlignment="1" applyProtection="1">
      <alignment horizontal="left" vertical="top" wrapText="1"/>
      <protection hidden="1"/>
    </xf>
    <xf numFmtId="0" fontId="6" fillId="6" borderId="3" xfId="0" applyFont="1" applyFill="1" applyBorder="1" applyAlignment="1" applyProtection="1">
      <alignment horizontal="left" vertical="top" wrapText="1"/>
      <protection hidden="1"/>
    </xf>
    <xf numFmtId="0" fontId="0" fillId="6" borderId="17" xfId="0" applyFill="1" applyBorder="1" applyAlignment="1">
      <alignment horizontal="left" vertical="center" wrapText="1"/>
    </xf>
    <xf numFmtId="0" fontId="0" fillId="6" borderId="19" xfId="0" applyFill="1" applyBorder="1" applyAlignment="1">
      <alignment horizontal="left" vertical="center" wrapText="1"/>
    </xf>
    <xf numFmtId="0" fontId="0" fillId="6" borderId="20" xfId="0" applyFill="1" applyBorder="1" applyAlignment="1">
      <alignment horizontal="left" vertical="center" wrapText="1"/>
    </xf>
    <xf numFmtId="0" fontId="0" fillId="0" borderId="21" xfId="0" applyBorder="1" applyAlignment="1">
      <alignment horizontal="left" vertical="center" wrapText="1"/>
    </xf>
    <xf numFmtId="0" fontId="2" fillId="6" borderId="9" xfId="1" applyFill="1" applyBorder="1" applyAlignment="1" applyProtection="1">
      <alignment horizontal="left" vertical="center" wrapText="1"/>
    </xf>
    <xf numFmtId="0" fontId="2" fillId="6" borderId="10" xfId="1" applyFill="1" applyBorder="1" applyAlignment="1" applyProtection="1">
      <alignment horizontal="left" vertical="center" wrapText="1"/>
    </xf>
    <xf numFmtId="0" fontId="2" fillId="6" borderId="11" xfId="1" applyFill="1" applyBorder="1" applyAlignment="1" applyProtection="1">
      <alignment horizontal="left" vertical="center" wrapText="1"/>
    </xf>
    <xf numFmtId="0" fontId="0" fillId="6" borderId="28" xfId="0" applyFill="1" applyBorder="1" applyAlignment="1">
      <alignment horizontal="left" vertical="center" wrapText="1"/>
    </xf>
    <xf numFmtId="0" fontId="0" fillId="6" borderId="58" xfId="0" applyFill="1" applyBorder="1" applyAlignment="1">
      <alignment horizontal="left" vertical="center" wrapText="1"/>
    </xf>
    <xf numFmtId="0" fontId="0" fillId="6" borderId="57" xfId="0" applyFill="1" applyBorder="1" applyAlignment="1">
      <alignment horizontal="left" vertical="center" wrapText="1"/>
    </xf>
    <xf numFmtId="0" fontId="2" fillId="6" borderId="56" xfId="1" applyFill="1" applyBorder="1" applyAlignment="1" applyProtection="1">
      <alignment horizontal="left" vertical="top" wrapText="1"/>
    </xf>
    <xf numFmtId="0" fontId="2" fillId="6" borderId="55" xfId="1" applyFill="1" applyBorder="1" applyAlignment="1" applyProtection="1">
      <alignment horizontal="left" vertical="top" wrapText="1"/>
    </xf>
    <xf numFmtId="0" fontId="2" fillId="6" borderId="58" xfId="1" applyFill="1" applyBorder="1" applyAlignment="1" applyProtection="1">
      <alignment horizontal="left" vertical="top" wrapText="1"/>
    </xf>
    <xf numFmtId="0" fontId="2" fillId="6" borderId="57" xfId="1" applyFill="1" applyBorder="1" applyAlignment="1" applyProtection="1">
      <alignment horizontal="left" vertical="top" wrapText="1"/>
    </xf>
    <xf numFmtId="0" fontId="2" fillId="0" borderId="42" xfId="1" applyFill="1" applyBorder="1" applyAlignment="1">
      <alignment horizontal="left"/>
    </xf>
    <xf numFmtId="0" fontId="2" fillId="0" borderId="43" xfId="1" applyFill="1" applyBorder="1" applyAlignment="1">
      <alignment horizontal="left"/>
    </xf>
    <xf numFmtId="0" fontId="2" fillId="0" borderId="44" xfId="1" applyFill="1" applyBorder="1" applyAlignment="1">
      <alignment horizontal="left"/>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0" fillId="6" borderId="4" xfId="0" applyFill="1" applyBorder="1" applyAlignment="1">
      <alignment horizontal="left" vertical="center"/>
    </xf>
    <xf numFmtId="0" fontId="0" fillId="6" borderId="5" xfId="0" applyFill="1" applyBorder="1" applyAlignment="1">
      <alignment horizontal="left" vertical="center"/>
    </xf>
    <xf numFmtId="0" fontId="0" fillId="6" borderId="6" xfId="0" applyFill="1" applyBorder="1" applyAlignment="1">
      <alignment horizontal="left" vertical="center"/>
    </xf>
    <xf numFmtId="0" fontId="0" fillId="6" borderId="31" xfId="0" applyFill="1" applyBorder="1" applyAlignment="1">
      <alignment vertical="center"/>
    </xf>
    <xf numFmtId="0" fontId="0" fillId="6" borderId="60" xfId="0" applyFill="1" applyBorder="1" applyAlignment="1">
      <alignment vertical="center"/>
    </xf>
    <xf numFmtId="0" fontId="0" fillId="6" borderId="61" xfId="0" applyFill="1" applyBorder="1" applyAlignment="1">
      <alignment vertical="center"/>
    </xf>
    <xf numFmtId="0" fontId="6" fillId="6" borderId="28" xfId="0" applyFont="1" applyFill="1" applyBorder="1" applyAlignment="1">
      <alignment horizontal="left" vertical="top"/>
    </xf>
    <xf numFmtId="0" fontId="0" fillId="6" borderId="58" xfId="0" applyFill="1" applyBorder="1" applyAlignment="1">
      <alignment horizontal="left" vertical="top"/>
    </xf>
    <xf numFmtId="0" fontId="0" fillId="6" borderId="57" xfId="0" applyFill="1" applyBorder="1" applyAlignment="1">
      <alignment horizontal="left" vertical="top"/>
    </xf>
    <xf numFmtId="0" fontId="6" fillId="6" borderId="7" xfId="0" applyFont="1" applyFill="1" applyBorder="1" applyAlignment="1">
      <alignment horizontal="left" vertical="top"/>
    </xf>
    <xf numFmtId="0" fontId="0" fillId="6" borderId="0" xfId="0" applyFill="1" applyAlignment="1">
      <alignment horizontal="left" vertical="top"/>
    </xf>
    <xf numFmtId="0" fontId="0" fillId="6" borderId="8" xfId="0" applyFill="1" applyBorder="1" applyAlignment="1">
      <alignment horizontal="left" vertical="top"/>
    </xf>
    <xf numFmtId="0" fontId="6" fillId="6" borderId="28" xfId="0" applyFont="1" applyFill="1" applyBorder="1" applyAlignment="1">
      <alignment horizontal="left" vertical="top" wrapText="1"/>
    </xf>
    <xf numFmtId="0" fontId="0" fillId="6" borderId="58" xfId="0" applyFill="1" applyBorder="1" applyAlignment="1">
      <alignment horizontal="left" vertical="top" wrapText="1"/>
    </xf>
    <xf numFmtId="0" fontId="0" fillId="6" borderId="57" xfId="0" applyFill="1" applyBorder="1" applyAlignment="1">
      <alignment horizontal="left" vertical="top" wrapText="1"/>
    </xf>
    <xf numFmtId="0" fontId="0" fillId="0" borderId="32" xfId="0" applyBorder="1"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2" fillId="6" borderId="29" xfId="1" applyFill="1" applyBorder="1" applyAlignment="1">
      <alignment horizontal="left" vertical="center"/>
    </xf>
    <xf numFmtId="0" fontId="49" fillId="6" borderId="56" xfId="0" applyFont="1" applyFill="1" applyBorder="1" applyAlignment="1">
      <alignment horizontal="left" vertical="center"/>
    </xf>
    <xf numFmtId="0" fontId="49" fillId="6" borderId="55" xfId="0" applyFont="1" applyFill="1" applyBorder="1" applyAlignment="1">
      <alignment horizontal="left" vertical="center"/>
    </xf>
    <xf numFmtId="0" fontId="0" fillId="6" borderId="1" xfId="0" applyFill="1" applyBorder="1" applyAlignment="1">
      <alignment horizontal="left" wrapText="1"/>
    </xf>
    <xf numFmtId="0" fontId="6" fillId="6" borderId="1" xfId="0" applyFont="1" applyFill="1" applyBorder="1" applyAlignment="1" applyProtection="1">
      <alignment horizontal="left" vertical="center" wrapText="1"/>
      <protection hidden="1"/>
    </xf>
    <xf numFmtId="0" fontId="0" fillId="6" borderId="2" xfId="0" applyFill="1" applyBorder="1" applyAlignment="1">
      <alignment horizontal="left"/>
    </xf>
    <xf numFmtId="0" fontId="0" fillId="6" borderId="14" xfId="0" applyFill="1" applyBorder="1" applyAlignment="1">
      <alignment horizontal="left"/>
    </xf>
    <xf numFmtId="0" fontId="0" fillId="6" borderId="3" xfId="0" applyFill="1" applyBorder="1" applyAlignment="1">
      <alignment horizontal="left"/>
    </xf>
    <xf numFmtId="0" fontId="7" fillId="6" borderId="0" xfId="0" applyFont="1" applyFill="1" applyAlignment="1">
      <alignment horizontal="center" vertical="center"/>
    </xf>
    <xf numFmtId="0" fontId="35" fillId="0" borderId="1" xfId="0" applyFont="1" applyBorder="1" applyAlignment="1">
      <alignment horizontal="left" vertical="center"/>
    </xf>
    <xf numFmtId="0" fontId="1" fillId="0" borderId="1" xfId="0" applyFont="1" applyBorder="1" applyAlignment="1">
      <alignment horizontal="center" vertical="center" wrapTex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3"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3" xfId="0" applyFont="1" applyBorder="1" applyAlignment="1">
      <alignment horizontal="center" vertical="center"/>
    </xf>
    <xf numFmtId="0" fontId="35" fillId="0" borderId="15" xfId="0" applyFont="1" applyBorder="1" applyAlignment="1">
      <alignment horizontal="center" vertical="center"/>
    </xf>
    <xf numFmtId="0" fontId="35" fillId="0" borderId="12" xfId="0" applyFont="1" applyBorder="1" applyAlignment="1">
      <alignment horizontal="center" vertical="center" wrapText="1"/>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35" fillId="0" borderId="8" xfId="0" applyFont="1" applyBorder="1" applyAlignment="1">
      <alignment horizontal="center" vertical="center"/>
    </xf>
    <xf numFmtId="0" fontId="35" fillId="0" borderId="11"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3" xfId="0" applyFont="1" applyBorder="1" applyAlignment="1">
      <alignment horizontal="center" vertical="center"/>
    </xf>
    <xf numFmtId="0" fontId="35"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6" borderId="1" xfId="0" applyFont="1" applyFill="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xf>
    <xf numFmtId="0" fontId="34" fillId="0" borderId="1" xfId="0" applyFont="1" applyBorder="1" applyAlignment="1">
      <alignment horizontal="center" vertical="center"/>
    </xf>
    <xf numFmtId="0" fontId="34" fillId="0" borderId="1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1" fillId="0" borderId="2" xfId="0" applyFont="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xf>
    <xf numFmtId="0" fontId="1" fillId="0" borderId="1" xfId="0" applyFont="1" applyBorder="1" applyAlignment="1">
      <alignment horizontal="left" vertical="center" wrapText="1"/>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34" fillId="0" borderId="2" xfId="0" applyFont="1" applyBorder="1" applyAlignment="1">
      <alignment horizontal="center" vertical="center"/>
    </xf>
    <xf numFmtId="0" fontId="34" fillId="0" borderId="14" xfId="0" applyFont="1" applyBorder="1" applyAlignment="1">
      <alignment horizontal="center" vertical="center"/>
    </xf>
    <xf numFmtId="0" fontId="35" fillId="0" borderId="1" xfId="0" applyFont="1" applyBorder="1" applyAlignment="1">
      <alignment horizontal="center" vertical="center" wrapText="1"/>
    </xf>
    <xf numFmtId="0" fontId="35" fillId="0" borderId="1" xfId="0" applyFont="1" applyBorder="1" applyAlignment="1">
      <alignment horizontal="center"/>
    </xf>
    <xf numFmtId="0" fontId="1" fillId="0" borderId="1" xfId="0" applyFont="1" applyBorder="1" applyAlignment="1">
      <alignment horizont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11" xfId="0" applyFont="1" applyBorder="1" applyAlignment="1">
      <alignment horizontal="center" vertical="center"/>
    </xf>
    <xf numFmtId="0" fontId="1" fillId="0" borderId="0" xfId="0" applyFont="1" applyAlignment="1">
      <alignment horizontal="center" vertical="center" wrapText="1"/>
    </xf>
    <xf numFmtId="0" fontId="5" fillId="0" borderId="13" xfId="0" applyFont="1" applyBorder="1" applyAlignment="1">
      <alignment horizontal="left" vertical="top" wrapText="1"/>
    </xf>
    <xf numFmtId="0" fontId="5" fillId="0" borderId="15" xfId="0" applyFont="1" applyBorder="1" applyAlignment="1">
      <alignment horizontal="left" vertical="top" wrapText="1"/>
    </xf>
    <xf numFmtId="0" fontId="5" fillId="0" borderId="76" xfId="0" applyFont="1" applyBorder="1" applyAlignment="1">
      <alignment horizontal="left" vertical="top"/>
    </xf>
    <xf numFmtId="0" fontId="5" fillId="0" borderId="78" xfId="0" applyFont="1" applyBorder="1" applyAlignment="1">
      <alignment horizontal="left" vertical="top"/>
    </xf>
    <xf numFmtId="0" fontId="5" fillId="0" borderId="13" xfId="0" applyFont="1" applyBorder="1" applyAlignment="1">
      <alignment horizontal="left" vertical="top"/>
    </xf>
    <xf numFmtId="0" fontId="5" fillId="0" borderId="15" xfId="0" applyFont="1" applyBorder="1" applyAlignment="1">
      <alignment horizontal="left" vertical="top"/>
    </xf>
    <xf numFmtId="0" fontId="0" fillId="0" borderId="76" xfId="0" applyBorder="1" applyAlignment="1">
      <alignment horizontal="left" vertical="center"/>
    </xf>
    <xf numFmtId="0" fontId="0" fillId="0" borderId="78" xfId="0" applyBorder="1" applyAlignment="1">
      <alignment horizontal="left" vertical="center"/>
    </xf>
    <xf numFmtId="0" fontId="0" fillId="0" borderId="13" xfId="0" applyBorder="1" applyAlignment="1">
      <alignment horizontal="center" vertical="top"/>
    </xf>
    <xf numFmtId="0" fontId="0" fillId="0" borderId="15" xfId="0" applyBorder="1" applyAlignment="1">
      <alignment horizontal="center" vertical="top"/>
    </xf>
    <xf numFmtId="0" fontId="0" fillId="0" borderId="13" xfId="0" applyBorder="1" applyAlignment="1">
      <alignment horizontal="left" vertical="top" wrapText="1"/>
    </xf>
    <xf numFmtId="0" fontId="0" fillId="0" borderId="15" xfId="0" applyBorder="1" applyAlignment="1">
      <alignment horizontal="left" vertical="top" wrapText="1"/>
    </xf>
    <xf numFmtId="0" fontId="38" fillId="0" borderId="0" xfId="0" applyFont="1" applyAlignment="1">
      <alignment horizontal="center"/>
    </xf>
  </cellXfs>
  <cellStyles count="32">
    <cellStyle name="20% - Accent1" xfId="6" builtinId="30"/>
    <cellStyle name="20% - Accent5" xfId="4" builtinId="46"/>
    <cellStyle name="40% - Accent5" xfId="5" builtinId="47"/>
    <cellStyle name="Comma" xfId="2" builtinId="3"/>
    <cellStyle name="Comma 2" xfId="18" xr:uid="{00000000-0005-0000-0000-000004000000}"/>
    <cellStyle name="Comma 2 2" xfId="25" xr:uid="{00000000-0005-0000-0000-000005000000}"/>
    <cellStyle name="Comma 3" xfId="13" xr:uid="{00000000-0005-0000-0000-000006000000}"/>
    <cellStyle name="Comma 3 2" xfId="28" xr:uid="{00000000-0005-0000-0000-000007000000}"/>
    <cellStyle name="Comma 4" xfId="8" xr:uid="{00000000-0005-0000-0000-000008000000}"/>
    <cellStyle name="Currency 2" xfId="16" xr:uid="{00000000-0005-0000-0000-000009000000}"/>
    <cellStyle name="Currency 2 2" xfId="27" xr:uid="{00000000-0005-0000-0000-00000A000000}"/>
    <cellStyle name="Currency 3" xfId="15" xr:uid="{00000000-0005-0000-0000-00000B000000}"/>
    <cellStyle name="Good 2" xfId="31" xr:uid="{00000000-0005-0000-0000-00000C000000}"/>
    <cellStyle name="Hyperlink" xfId="1" builtinId="8"/>
    <cellStyle name="Neutral 2" xfId="30" xr:uid="{00000000-0005-0000-0000-00000E000000}"/>
    <cellStyle name="Normal" xfId="0" builtinId="0"/>
    <cellStyle name="Normal 2" xfId="10" xr:uid="{00000000-0005-0000-0000-000010000000}"/>
    <cellStyle name="Normal 2 2" xfId="22" xr:uid="{00000000-0005-0000-0000-000011000000}"/>
    <cellStyle name="Normal 3" xfId="14" xr:uid="{00000000-0005-0000-0000-000012000000}"/>
    <cellStyle name="Normal 3 2" xfId="19" xr:uid="{00000000-0005-0000-0000-000013000000}"/>
    <cellStyle name="Normal 3 3" xfId="23" xr:uid="{00000000-0005-0000-0000-000014000000}"/>
    <cellStyle name="Normal 4" xfId="20" xr:uid="{00000000-0005-0000-0000-000015000000}"/>
    <cellStyle name="Normal 4 2" xfId="24" xr:uid="{00000000-0005-0000-0000-000016000000}"/>
    <cellStyle name="Normal 5" xfId="7" xr:uid="{00000000-0005-0000-0000-000017000000}"/>
    <cellStyle name="Normal 6" xfId="11" xr:uid="{00000000-0005-0000-0000-000018000000}"/>
    <cellStyle name="Normal 6 2" xfId="29" xr:uid="{00000000-0005-0000-0000-000019000000}"/>
    <cellStyle name="Normal 7" xfId="17" xr:uid="{00000000-0005-0000-0000-00001A000000}"/>
    <cellStyle name="Percent" xfId="3" builtinId="5"/>
    <cellStyle name="Percent 2" xfId="21" xr:uid="{00000000-0005-0000-0000-00001C000000}"/>
    <cellStyle name="Percent 2 2" xfId="26" xr:uid="{00000000-0005-0000-0000-00001D000000}"/>
    <cellStyle name="Percent 3" xfId="12" xr:uid="{00000000-0005-0000-0000-00001E000000}"/>
    <cellStyle name="Percent 4" xfId="9" xr:uid="{00000000-0005-0000-0000-00001F000000}"/>
  </cellStyles>
  <dxfs count="0"/>
  <tableStyles count="0" defaultTableStyle="TableStyleMedium2" defaultPivotStyle="PivotStyleLight16"/>
  <colors>
    <mruColors>
      <color rgb="FFFF5353"/>
      <color rgb="FF9933FF"/>
      <color rgb="FFC0C0C0"/>
      <color rgb="FF9966FF"/>
      <color rgb="FFFFCC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_bsr\SUPD_RETURNS\NLEN-XLS\202308\JKB\20230831_JKB_0__NLEN-XLS_21092023_1009_3643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Full Scope Banks"/>
      <sheetName val="Instructions"/>
      <sheetName val="Domestic Residents"/>
      <sheetName val="Non Domestic Residents"/>
      <sheetName val="Registry of Large Loans"/>
      <sheetName val="Defaults Total"/>
      <sheetName val="Defaults Mortgages"/>
      <sheetName val="Defaults HH Other"/>
      <sheetName val="Defaults NFC SME"/>
      <sheetName val="Defaults NFC Non SME"/>
      <sheetName val="Defaults OFC and GG"/>
      <sheetName val="Indices_Total"/>
      <sheetName val="Indices_Total_HHs"/>
      <sheetName val="Indices_Mortgages"/>
      <sheetName val="Indices_HH_Other"/>
      <sheetName val="Indices_Total_NFC"/>
      <sheetName val="Indices_NFC SME"/>
      <sheetName val="Indices_NFC Non SME"/>
      <sheetName val="Indices_OFC and GG"/>
      <sheetName val="Helper T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M3">
            <v>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ecb.europa.eu/pub/pdf/other/manualonmfiinterestratestatistics_201701.en.pdf" TargetMode="External"/><Relationship Id="rId3" Type="http://schemas.openxmlformats.org/officeDocument/2006/relationships/hyperlink" Target="https://eur-lex.europa.eu/legal-content/EN/TXT/PDF/?uri=CELEX:32015R0227" TargetMode="External"/><Relationship Id="rId7" Type="http://schemas.openxmlformats.org/officeDocument/2006/relationships/hyperlink" Target="https://eur-lex.europa.eu/eli/reg/2013/1072/oj" TargetMode="External"/><Relationship Id="rId2" Type="http://schemas.openxmlformats.org/officeDocument/2006/relationships/hyperlink" Target="https://www.centralbank.cy/en/legal-framework/licensing-supervision/regulations-directives/directives-regulations-and-guidelines-which-govern-the-operation-of-banks/directives-on-credit-granting-and-review-processes" TargetMode="External"/><Relationship Id="rId1" Type="http://schemas.openxmlformats.org/officeDocument/2006/relationships/hyperlink" Target="https://eur-lex.europa.eu/legal-content/EN/TXT/?uri=CELEX%3A02013R0575-20240109" TargetMode="External"/><Relationship Id="rId6" Type="http://schemas.openxmlformats.org/officeDocument/2006/relationships/hyperlink" Target="https://www.ecb.europa.eu/pub/pdf/other/manualonmfiinterestratestatistics_201701.en.pdf" TargetMode="External"/><Relationship Id="rId5" Type="http://schemas.openxmlformats.org/officeDocument/2006/relationships/hyperlink" Target="https://eur-lex.europa.eu/eli/reg/2013/1072/oj" TargetMode="External"/><Relationship Id="rId4" Type="http://schemas.openxmlformats.org/officeDocument/2006/relationships/hyperlink" Target="https://www.centralbank.cy/en/legal-framework/licensing-supervision/regulations-directives/directives-regulations-and-guidelines-which-govern-the-operation-of-banks/directives-on-credit-granting-and-review-processes" TargetMode="External"/><Relationship Id="rId9"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srb.europa.eu/pub/pdf/recommendations/esrb.recommendation221201.cre~65c7b70017.en.pdf?0a47950b199d8c99f73ab2373daae2b4" TargetMode="External"/><Relationship Id="rId7" Type="http://schemas.openxmlformats.org/officeDocument/2006/relationships/printerSettings" Target="../printerSettings/printerSettings2.bin"/><Relationship Id="rId2" Type="http://schemas.openxmlformats.org/officeDocument/2006/relationships/hyperlink" Target="https://ec.europa.eu/eurostat/documents/3859598/5902521/KS-RA-07-015-EN.PDF/dd5443f5-b886-40e4-920d-9df03590ff91?version=1.0" TargetMode="External"/><Relationship Id="rId1" Type="http://schemas.openxmlformats.org/officeDocument/2006/relationships/hyperlink" Target="https://www.ecb.europa.eu/stats/policy_and_exchange_rates/euro_reference_exchange_rates/html/index.en.html" TargetMode="External"/><Relationship Id="rId6" Type="http://schemas.openxmlformats.org/officeDocument/2006/relationships/hyperlink" Target="https://www.centralbank.cy/images/media/pdf/Instructions_Investment_Funds_Survey_V6.pdf" TargetMode="External"/><Relationship Id="rId5" Type="http://schemas.openxmlformats.org/officeDocument/2006/relationships/hyperlink" Target="https://www.esrb.europa.eu/pub/pdf/recommendations/esrb.recommendation190819_ESRB_2019-3~6690e1fbd3.en.pdf?48da91d8667998515d07d81c45ae7279" TargetMode="External"/><Relationship Id="rId4" Type="http://schemas.openxmlformats.org/officeDocument/2006/relationships/hyperlink" Target="https://www.esrb.europa.eu/pub/pdf/recommendations/ESRB_2016_14.en.pdf?1be4283e2b6203bbfeefeac8d3cd8a8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O48"/>
  <sheetViews>
    <sheetView tabSelected="1" topLeftCell="B5" workbookViewId="0">
      <selection activeCell="C24" sqref="C24"/>
    </sheetView>
  </sheetViews>
  <sheetFormatPr defaultColWidth="9.140625" defaultRowHeight="15" x14ac:dyDescent="0.25"/>
  <cols>
    <col min="1" max="1" width="14.42578125" hidden="1" customWidth="1"/>
    <col min="2" max="2" width="3.5703125" bestFit="1" customWidth="1"/>
    <col min="3" max="3" width="46.140625" customWidth="1"/>
    <col min="4" max="4" width="39.7109375" bestFit="1" customWidth="1"/>
    <col min="5" max="5" width="35" customWidth="1"/>
  </cols>
  <sheetData>
    <row r="1" spans="1:15" ht="18" hidden="1" customHeight="1" x14ac:dyDescent="0.25">
      <c r="A1" s="16" t="s">
        <v>92</v>
      </c>
      <c r="B1" s="20">
        <v>2</v>
      </c>
      <c r="C1" s="21">
        <v>1</v>
      </c>
      <c r="D1" s="29">
        <v>7</v>
      </c>
      <c r="E1" s="18">
        <v>4</v>
      </c>
      <c r="F1" s="22">
        <v>3</v>
      </c>
      <c r="G1" s="23">
        <v>4</v>
      </c>
      <c r="H1" s="24">
        <v>4</v>
      </c>
      <c r="I1" s="24">
        <v>4</v>
      </c>
      <c r="J1" s="25">
        <v>4</v>
      </c>
      <c r="K1" s="25">
        <v>5</v>
      </c>
      <c r="L1" s="26">
        <v>4</v>
      </c>
      <c r="M1" s="26">
        <v>6</v>
      </c>
      <c r="N1" s="27">
        <v>4</v>
      </c>
      <c r="O1" s="28">
        <v>7</v>
      </c>
    </row>
    <row r="2" spans="1:15" ht="18" hidden="1" customHeight="1" x14ac:dyDescent="0.25">
      <c r="A2" s="16" t="s">
        <v>843</v>
      </c>
      <c r="B2" s="15"/>
      <c r="C2" s="15"/>
      <c r="D2" s="17" t="s">
        <v>93</v>
      </c>
      <c r="E2" s="15"/>
      <c r="F2" s="15"/>
      <c r="G2" s="15"/>
      <c r="H2" s="15"/>
      <c r="I2" s="15"/>
      <c r="J2" s="15"/>
      <c r="K2" s="15"/>
      <c r="L2" s="15"/>
      <c r="M2" s="15"/>
      <c r="N2" s="15"/>
    </row>
    <row r="3" spans="1:15" ht="18" hidden="1" customHeight="1" x14ac:dyDescent="0.25">
      <c r="A3" s="15" t="str">
        <f>"R:A1:P16"</f>
        <v>R:A1:P16</v>
      </c>
      <c r="B3" s="15"/>
      <c r="C3" s="15"/>
      <c r="D3" s="54" t="str">
        <f>IF(ISBLANK(D8),"",D8)</f>
        <v/>
      </c>
      <c r="E3" s="15"/>
      <c r="F3" s="15"/>
      <c r="G3" s="15"/>
      <c r="H3" s="15"/>
      <c r="I3" s="15"/>
      <c r="J3" s="15"/>
      <c r="K3" s="15"/>
      <c r="L3" s="15"/>
      <c r="M3" s="15"/>
      <c r="N3" s="15"/>
      <c r="O3" s="15"/>
    </row>
    <row r="4" spans="1:15" ht="18" hidden="1" customHeight="1" x14ac:dyDescent="0.25">
      <c r="A4" s="16"/>
      <c r="B4" s="15"/>
      <c r="C4" s="15"/>
      <c r="D4" s="19" t="str">
        <f>IF(ISBLANK(D12),"",D12)</f>
        <v/>
      </c>
      <c r="E4" s="338" t="str">
        <f>IF(ISBLANK(D13),"",D13)</f>
        <v/>
      </c>
      <c r="F4" s="15"/>
      <c r="G4" s="15">
        <f>IF(SUM(D30:E30)&gt;0,1,0)</f>
        <v>1</v>
      </c>
      <c r="H4" s="15"/>
      <c r="I4" s="15"/>
      <c r="J4" s="15"/>
      <c r="K4" s="15"/>
      <c r="L4" s="15"/>
      <c r="M4" s="15"/>
      <c r="N4" s="15"/>
      <c r="O4" s="15"/>
    </row>
    <row r="5" spans="1:15" ht="18" customHeight="1" x14ac:dyDescent="0.25">
      <c r="A5" s="16" t="s">
        <v>104</v>
      </c>
    </row>
    <row r="6" spans="1:15" x14ac:dyDescent="0.25">
      <c r="A6" s="16" t="s">
        <v>104</v>
      </c>
      <c r="C6" s="193" t="s">
        <v>32</v>
      </c>
      <c r="D6" s="195" t="s">
        <v>95</v>
      </c>
    </row>
    <row r="7" spans="1:15" x14ac:dyDescent="0.25">
      <c r="A7" s="15" t="str">
        <f>$A$1&amp;"_R"&amp;B7</f>
        <v>CRE_IND_R010</v>
      </c>
      <c r="B7" s="403" t="s">
        <v>95</v>
      </c>
      <c r="C7" s="197" t="s">
        <v>33</v>
      </c>
      <c r="D7" s="208"/>
    </row>
    <row r="8" spans="1:15" x14ac:dyDescent="0.25">
      <c r="A8" s="15" t="str">
        <f t="shared" ref="A8:A16" si="0">$A$1&amp;"_R"&amp;B8</f>
        <v>CRE_IND_R020</v>
      </c>
      <c r="B8" s="404" t="s">
        <v>96</v>
      </c>
      <c r="C8" s="201" t="s">
        <v>105</v>
      </c>
      <c r="D8" s="198"/>
    </row>
    <row r="9" spans="1:15" x14ac:dyDescent="0.25">
      <c r="A9" s="15" t="str">
        <f t="shared" si="0"/>
        <v>CRE_IND_R030</v>
      </c>
      <c r="B9" s="404" t="s">
        <v>97</v>
      </c>
      <c r="C9" s="201" t="s">
        <v>24</v>
      </c>
      <c r="D9" s="198"/>
    </row>
    <row r="10" spans="1:15" x14ac:dyDescent="0.25">
      <c r="A10" s="15" t="str">
        <f t="shared" si="0"/>
        <v>CRE_IND_R040</v>
      </c>
      <c r="B10" s="404" t="s">
        <v>98</v>
      </c>
      <c r="C10" s="202" t="s">
        <v>74</v>
      </c>
      <c r="D10" s="198"/>
    </row>
    <row r="11" spans="1:15" x14ac:dyDescent="0.25">
      <c r="A11" s="15" t="str">
        <f t="shared" si="0"/>
        <v>CRE_IND_R045</v>
      </c>
      <c r="B11" s="404" t="s">
        <v>137</v>
      </c>
      <c r="C11" s="200" t="s">
        <v>138</v>
      </c>
      <c r="D11" s="337"/>
    </row>
    <row r="12" spans="1:15" x14ac:dyDescent="0.25">
      <c r="A12" s="15" t="str">
        <f t="shared" si="0"/>
        <v>CRE_IND_R050</v>
      </c>
      <c r="B12" s="404" t="s">
        <v>99</v>
      </c>
      <c r="C12" s="201" t="s">
        <v>136</v>
      </c>
      <c r="D12" s="199"/>
    </row>
    <row r="13" spans="1:15" x14ac:dyDescent="0.25">
      <c r="A13" s="15" t="str">
        <f t="shared" si="0"/>
        <v>CRE_IND_R055</v>
      </c>
      <c r="B13" s="404" t="s">
        <v>119</v>
      </c>
      <c r="C13" s="200" t="s">
        <v>128</v>
      </c>
      <c r="D13" s="194"/>
    </row>
    <row r="14" spans="1:15" x14ac:dyDescent="0.25">
      <c r="A14" s="15" t="str">
        <f t="shared" si="0"/>
        <v>CRE_IND_R060</v>
      </c>
      <c r="B14" s="404" t="s">
        <v>100</v>
      </c>
      <c r="C14" s="203" t="s">
        <v>0</v>
      </c>
      <c r="D14" s="206"/>
    </row>
    <row r="15" spans="1:15" x14ac:dyDescent="0.25">
      <c r="A15" s="15" t="str">
        <f t="shared" si="0"/>
        <v>CRE_IND_R070</v>
      </c>
      <c r="B15" s="404" t="s">
        <v>101</v>
      </c>
      <c r="C15" s="201" t="s">
        <v>27</v>
      </c>
      <c r="D15" s="207"/>
    </row>
    <row r="16" spans="1:15" x14ac:dyDescent="0.25">
      <c r="A16" s="15" t="str">
        <f t="shared" si="0"/>
        <v>CRE_IND_R080</v>
      </c>
      <c r="B16" s="405" t="s">
        <v>102</v>
      </c>
      <c r="C16" s="204" t="s">
        <v>28</v>
      </c>
      <c r="D16" s="205"/>
    </row>
    <row r="17" spans="1:7" x14ac:dyDescent="0.25">
      <c r="A17" s="16" t="s">
        <v>103</v>
      </c>
    </row>
    <row r="18" spans="1:7" x14ac:dyDescent="0.25">
      <c r="A18" s="16" t="s">
        <v>104</v>
      </c>
      <c r="D18" s="408" t="s">
        <v>592</v>
      </c>
      <c r="E18" s="409"/>
    </row>
    <row r="19" spans="1:7" ht="40.5" x14ac:dyDescent="0.25">
      <c r="A19" s="15"/>
      <c r="D19" s="9" t="s">
        <v>591</v>
      </c>
      <c r="E19" s="374" t="s">
        <v>596</v>
      </c>
    </row>
    <row r="20" spans="1:7" x14ac:dyDescent="0.25">
      <c r="A20" s="15"/>
      <c r="C20" s="324" t="s">
        <v>837</v>
      </c>
      <c r="D20" s="376">
        <f>COUNTIF('Template 0'!I7,"")</f>
        <v>0</v>
      </c>
      <c r="E20" s="377"/>
    </row>
    <row r="21" spans="1:7" x14ac:dyDescent="0.25">
      <c r="C21" s="196" t="s">
        <v>143</v>
      </c>
      <c r="D21" s="376">
        <f>SUM('Data Validation'!G6:G82)</f>
        <v>0</v>
      </c>
      <c r="E21" s="377">
        <f>COUNTIF('Template 1'!E10:N38,"")-COUNTIF('Template 1'!I10:N19,"")-COUNTIF('Template 1'!E19:H19,"")-COUNTIF('Template 1'!E20:F34,"")-COUNTIF('Template 1'!H20:H34,"")-COUNTIF('Template 1'!I35:N35,"")-COUNTIF('Template 1'!I36:N37,"")-COUNTIF('Template 1'!E38:H38,"")-COUNTIF('Template 1'!E35:H35,"")</f>
        <v>155</v>
      </c>
    </row>
    <row r="22" spans="1:7" x14ac:dyDescent="0.25">
      <c r="C22" s="196" t="s">
        <v>144</v>
      </c>
      <c r="D22" s="376">
        <f>SUM('Data Validation'!G83:G404)</f>
        <v>0</v>
      </c>
      <c r="E22" s="377">
        <f>COUNTIF('Template 2'!E12:AE62,"")-COUNTIF('Template 2'!N12:O19,"")-COUNTIF('Template 2'!E20:AE20,"")-COUNTIF('Template 2'!E24:AE24,"")-COUNTIF('Template 2'!F26:M26,"")-COUNTIF('Template 2'!N27:O28,"")-COUNTIF('Template 2'!P26:AE26,"")-COUNTIF('Template 2'!E35:AE35,"")-COUNTIF('Template 2'!F37:M37,"")-COUNTIF('Template 2'!P37:AE37,"")-COUNTIF('Template 2'!N38:O39,"")-COUNTIF('Template 2'!E46:AE46,"")-COUNTIF('Template 2'!F48:M48,"")-COUNTIF('Template 2'!N49:O50,"")-COUNTIF('Template 2'!P48:AE48,"")-COUNTIF('Template 2'!E57:AE57,"")-COUNTIF('Template 2'!F59:M59,"")-COUNTIF('Template 2'!N60:O61,"")-COUNTIF('Template 2'!P59:AE59,"")</f>
        <v>1114</v>
      </c>
    </row>
    <row r="23" spans="1:7" x14ac:dyDescent="0.25">
      <c r="C23" s="196" t="s">
        <v>286</v>
      </c>
      <c r="D23" s="376">
        <f>SUM('Data Validation'!G405:G551)</f>
        <v>0</v>
      </c>
      <c r="E23" s="377">
        <f>COUNTIF('Template 2.2 '!E12:AC35,"")-COUNTIF('Template 2.2 '!E20:AC20,"")-COUNTIF('Template 2.2 '!E24:AC24,"")-COUNTIF('Template 2.2 '!E26:AC26,"")-COUNTIF('Template 2.2 '!E30:AC30,"")-COUNTIF('Template 2.2 '!E32:AC32,"")</f>
        <v>475</v>
      </c>
    </row>
    <row r="24" spans="1:7" x14ac:dyDescent="0.25">
      <c r="C24" s="196" t="s">
        <v>216</v>
      </c>
      <c r="D24" s="376">
        <f>SUM('Data Validation'!G552)</f>
        <v>0</v>
      </c>
      <c r="E24" s="377">
        <f>COUNTIF('Template 3'!E11:G19,"")+COUNTIF('Template 3'!E29:E37,"")+COUNTIF('Template 3'!E47:E56,"")</f>
        <v>46</v>
      </c>
    </row>
    <row r="25" spans="1:7" x14ac:dyDescent="0.25">
      <c r="C25" s="196" t="s">
        <v>146</v>
      </c>
      <c r="D25" s="376">
        <f>SUM('Data Validation'!G553:G646)</f>
        <v>0</v>
      </c>
      <c r="E25" s="378">
        <f>COUNTIF('Template 4'!E10:P38,"")-COUNTIF('Template 4'!L10:P18,"")-COUNTIF('Template 4'!E18:K38,"")-COUNTIF('Template 4'!L22:P22,"")-COUNTIF('Template 4'!L26:P26,"")</f>
        <v>146</v>
      </c>
    </row>
    <row r="26" spans="1:7" x14ac:dyDescent="0.25">
      <c r="C26" s="196" t="s">
        <v>145</v>
      </c>
      <c r="D26" s="376">
        <f>SUM('Data Validation'!G647:G989)</f>
        <v>0</v>
      </c>
      <c r="E26" s="378">
        <f>COUNTIF('Template 5'!E12:AE66,"")-COUNTIF('Template 5'!N12:O19,"")-COUNTIF('Template 5'!E20:AE20,"")-COUNTIF('Template 5'!E24:AE24,"")-COUNTIF('Template 5'!E28:AE28,"")-COUNTIF('Template 5'!F30:M30,"")-COUNTIF('Template 5'!P30:AE30,"")-COUNTIF('Template 5'!N31:O32,"")-COUNTIF('Template 5'!E39:AE39,"")-COUNTIF('Template 5'!F41:M41,"")-COUNTIF('Template 5'!P41:AE41,"")-COUNTIF('Template 5'!N42:O43,"")-COUNTIF('Template 5'!E50:AE50,"")-COUNTIF('Template 5'!F52:M52,"")-COUNTIF('Template 5'!P52:AE52,"")-COUNTIF('Template 5'!N53:O54,"")-COUNTIF('Template 5'!E61:AE61,"")-COUNTIF('Template 5'!F63:M63,"")-COUNTIF('Template 5'!P63:AE63,"")-COUNTIF('Template 5'!N64:O65,"")</f>
        <v>1195</v>
      </c>
      <c r="G26" s="240"/>
    </row>
    <row r="27" spans="1:7" x14ac:dyDescent="0.25">
      <c r="C27" s="196" t="s">
        <v>217</v>
      </c>
      <c r="D27" s="376">
        <f>SUM('Data Validation'!G648:G990)</f>
        <v>0</v>
      </c>
      <c r="E27" s="378">
        <f>COUNTIF('Template 6'!E11:P29,"")-COUNTIF('Template 6'!F11:H11,"")-COUNTIF('Template 6'!F12:G12,"")-COUNTIF('Template 6'!F13:H13,"")-COUNTIF('Template 6'!F14:H14,"")-COUNTIF('Template 6'!E15:G15,"")-COUNTIF('Template 6'!E16:G16,"")-COUNTIF('Template 6'!H17:H29,"")-COUNTIF('Template 6'!I15:I16,"")-COUNTIF('Template 6'!J11:K16,"")-COUNTIF('Template 6'!L11,"")-COUNTIF('Template 6'!L13:L14,"")-COUNTIF('Template 6'!L17:L29,"")-COUNTIF('Template 6'!M15:M16,"")-COUNTIF('Template 6'!N11:O16,"")-COUNTIF('Template 6'!P11,"")-COUNTIF('Template 6'!P13:P14,"")-COUNTIF('Template 6'!P17:P29,"")</f>
        <v>138</v>
      </c>
    </row>
    <row r="28" spans="1:7" x14ac:dyDescent="0.25">
      <c r="C28" s="196" t="s">
        <v>287</v>
      </c>
      <c r="D28" s="376">
        <f>SUM('Data Validation'!G990:G1009)</f>
        <v>0</v>
      </c>
      <c r="E28" s="377">
        <f>COUNTIF('Template 7.1'!E11:H64,"")-COUNTIF('Template 7.1'!E21:H21,"")-COUNTIF('Template 7.1'!E32:H32,"")-COUNTIF('Template 7.1'!E43:H43,"")-COUNTIF('Template 7.1'!E54:H54,"")</f>
        <v>200</v>
      </c>
    </row>
    <row r="29" spans="1:7" x14ac:dyDescent="0.25">
      <c r="C29" s="196" t="s">
        <v>288</v>
      </c>
      <c r="D29" s="376">
        <f>SUM('Data Validation'!G1010:G1017)</f>
        <v>0</v>
      </c>
      <c r="E29" s="379">
        <f>COUNTIF('Template 7.2'!E11:H33,"")-COUNTIF('Template 7.2'!E22:H22,"")</f>
        <v>88</v>
      </c>
    </row>
    <row r="30" spans="1:7" x14ac:dyDescent="0.25">
      <c r="C30" s="375" t="s">
        <v>90</v>
      </c>
      <c r="D30" s="380">
        <f>SUM(D20:D29)</f>
        <v>0</v>
      </c>
      <c r="E30" s="381">
        <f>SUM(E21:E29)</f>
        <v>3557</v>
      </c>
    </row>
    <row r="32" spans="1:7" x14ac:dyDescent="0.25">
      <c r="C32" s="1"/>
      <c r="D32" s="1"/>
    </row>
    <row r="33" spans="3:4" x14ac:dyDescent="0.25">
      <c r="C33" s="141"/>
      <c r="D33" s="1"/>
    </row>
    <row r="36" spans="3:4" x14ac:dyDescent="0.25">
      <c r="C36" s="125"/>
    </row>
    <row r="41" spans="3:4" x14ac:dyDescent="0.25">
      <c r="C41" s="125"/>
    </row>
    <row r="42" spans="3:4" x14ac:dyDescent="0.25">
      <c r="C42" s="125"/>
    </row>
    <row r="44" spans="3:4" s="56" customFormat="1" x14ac:dyDescent="0.25">
      <c r="C44" s="57" t="s">
        <v>682</v>
      </c>
    </row>
    <row r="45" spans="3:4" x14ac:dyDescent="0.25">
      <c r="C45" s="57"/>
      <c r="D45" s="58"/>
    </row>
    <row r="46" spans="3:4" x14ac:dyDescent="0.25">
      <c r="C46" s="57"/>
      <c r="D46" s="58"/>
    </row>
    <row r="47" spans="3:4" x14ac:dyDescent="0.25">
      <c r="C47" s="57"/>
      <c r="D47" s="58"/>
    </row>
    <row r="48" spans="3:4" x14ac:dyDescent="0.25">
      <c r="C48" s="57"/>
      <c r="D48" s="66"/>
    </row>
  </sheetData>
  <sheetProtection algorithmName="SHA-512" hashValue="vgD0O+T3zgS5YHFXl8aIWB0VfFmXDnA64+BiLUojDC00htalVP9wfvHg0JTntbjteoFaTYl3reUQhTZOj9qK0g==" saltValue="E/rBvJSyK6dalTTB4eEE3A==" spinCount="100000" sheet="1" objects="1" scenarios="1"/>
  <protectedRanges>
    <protectedRange sqref="D7:D14 D31" name="Index"/>
  </protectedRanges>
  <mergeCells count="1">
    <mergeCell ref="D18:E18"/>
  </mergeCells>
  <dataValidations count="1">
    <dataValidation type="whole" allowBlank="1" showInputMessage="1" showErrorMessage="1" sqref="D15" xr:uid="{00000000-0002-0000-0000-000000000000}">
      <formula1>-9.99999999999999E+57</formula1>
      <formula2>9.99999999999999E+72</formula2>
    </dataValidation>
  </dataValidations>
  <pageMargins left="0.70866141732283472" right="0.70866141732283472" top="0.74803149606299213" bottom="0.74803149606299213" header="0.31496062992125984" footer="0.31496062992125984"/>
  <pageSetup paperSize="9" scale="58" orientation="landscape" r:id="rId1"/>
  <headerFooter>
    <oddFooter>&amp;CCRE template &amp;A&amp;RPage &amp;P</oddFooter>
  </headerFooter>
  <ignoredErrors>
    <ignoredError sqref="B14:B16 B7:B13 D6"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List!$B$2:$B$6</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AM68"/>
  <sheetViews>
    <sheetView topLeftCell="B3" zoomScale="60" zoomScaleNormal="60" workbookViewId="0">
      <selection activeCell="P6" sqref="P6:AE6"/>
    </sheetView>
  </sheetViews>
  <sheetFormatPr defaultRowHeight="15" x14ac:dyDescent="0.25"/>
  <cols>
    <col min="1" max="1" width="14.5703125" hidden="1" customWidth="1"/>
    <col min="2" max="2" width="2.85546875" customWidth="1"/>
    <col min="3" max="3" width="6.140625" customWidth="1"/>
    <col min="4" max="4" width="78" customWidth="1"/>
    <col min="5" max="8" width="12.140625" customWidth="1"/>
    <col min="9" max="9" width="14.5703125" bestFit="1" customWidth="1"/>
    <col min="10" max="12" width="12.140625" customWidth="1"/>
    <col min="13" max="13" width="16.140625" customWidth="1"/>
    <col min="14" max="31" width="12.140625" customWidth="1"/>
    <col min="32" max="32" width="3.140625" customWidth="1"/>
    <col min="33" max="39" width="8.85546875" bestFit="1" customWidth="1"/>
  </cols>
  <sheetData>
    <row r="1" spans="1:39" ht="18.75" hidden="1" x14ac:dyDescent="0.25">
      <c r="A1" s="16" t="s">
        <v>126</v>
      </c>
      <c r="B1" s="20">
        <v>2</v>
      </c>
      <c r="C1" s="21">
        <v>1</v>
      </c>
      <c r="D1" s="29">
        <v>12</v>
      </c>
      <c r="E1" s="18">
        <v>5</v>
      </c>
      <c r="F1" s="22">
        <v>3</v>
      </c>
      <c r="G1" s="23">
        <v>4</v>
      </c>
      <c r="H1" s="23"/>
      <c r="I1" s="23"/>
      <c r="J1" s="24">
        <v>4</v>
      </c>
      <c r="K1" s="24">
        <v>4</v>
      </c>
      <c r="L1" s="24"/>
      <c r="M1" s="25">
        <v>4</v>
      </c>
      <c r="N1" s="25">
        <v>5</v>
      </c>
      <c r="O1" s="89">
        <v>5</v>
      </c>
      <c r="P1" s="26">
        <v>4</v>
      </c>
      <c r="Q1" s="26">
        <v>6</v>
      </c>
      <c r="R1" s="27">
        <v>4</v>
      </c>
      <c r="S1" s="28">
        <v>7</v>
      </c>
    </row>
    <row r="2" spans="1:39" hidden="1" x14ac:dyDescent="0.25">
      <c r="A2" s="16" t="str">
        <f>Index!A2</f>
        <v>V20241108</v>
      </c>
      <c r="E2" s="15" t="str">
        <f>$A$1&amp;"_C"&amp;E11</f>
        <v>CRE_5_C005</v>
      </c>
      <c r="F2" s="15" t="str">
        <f t="shared" ref="F2:AE2" si="0">$A$1&amp;"_C"&amp;F11</f>
        <v>CRE_5_C010</v>
      </c>
      <c r="G2" s="15" t="str">
        <f t="shared" si="0"/>
        <v>CRE_5_C020</v>
      </c>
      <c r="H2" s="15" t="str">
        <f t="shared" si="0"/>
        <v>CRE_5_C021</v>
      </c>
      <c r="I2" s="15" t="str">
        <f t="shared" si="0"/>
        <v>CRE_5_C022</v>
      </c>
      <c r="J2" s="15" t="str">
        <f t="shared" si="0"/>
        <v>CRE_5_C030</v>
      </c>
      <c r="K2" s="15" t="str">
        <f t="shared" si="0"/>
        <v>CRE_5_C040</v>
      </c>
      <c r="L2" s="15" t="str">
        <f t="shared" si="0"/>
        <v>CRE_5_C045</v>
      </c>
      <c r="M2" s="15" t="str">
        <f t="shared" si="0"/>
        <v>CRE_5_C050</v>
      </c>
      <c r="N2" s="15" t="str">
        <f t="shared" si="0"/>
        <v>CRE_5_C052</v>
      </c>
      <c r="O2" s="15" t="str">
        <f t="shared" si="0"/>
        <v>CRE_5_C051</v>
      </c>
      <c r="P2" s="15" t="str">
        <f t="shared" si="0"/>
        <v>CRE_5_C053</v>
      </c>
      <c r="Q2" s="15" t="str">
        <f t="shared" si="0"/>
        <v>CRE_5_C055</v>
      </c>
      <c r="R2" s="15" t="str">
        <f t="shared" si="0"/>
        <v>CRE_5_C060</v>
      </c>
      <c r="S2" s="15" t="str">
        <f t="shared" si="0"/>
        <v>CRE_5_C070</v>
      </c>
      <c r="T2" s="15" t="str">
        <f t="shared" si="0"/>
        <v>CRE_5_C080</v>
      </c>
      <c r="U2" s="15" t="str">
        <f t="shared" si="0"/>
        <v>CRE_5_C090</v>
      </c>
      <c r="V2" s="15" t="str">
        <f t="shared" si="0"/>
        <v>CRE_5_C100</v>
      </c>
      <c r="W2" s="15" t="str">
        <f t="shared" si="0"/>
        <v>CRE_5_C105</v>
      </c>
      <c r="X2" s="15" t="str">
        <f t="shared" si="0"/>
        <v>CRE_5_C110</v>
      </c>
      <c r="Y2" s="15" t="str">
        <f t="shared" si="0"/>
        <v>CRE_5_C120</v>
      </c>
      <c r="Z2" s="15" t="str">
        <f t="shared" si="0"/>
        <v>CRE_5_C130</v>
      </c>
      <c r="AA2" s="15" t="str">
        <f t="shared" si="0"/>
        <v>CRE_5_C140</v>
      </c>
      <c r="AB2" s="15" t="str">
        <f t="shared" si="0"/>
        <v>CRE_5_C150</v>
      </c>
      <c r="AC2" s="15" t="str">
        <f t="shared" si="0"/>
        <v>CRE_5_C155</v>
      </c>
      <c r="AD2" s="15" t="str">
        <f t="shared" si="0"/>
        <v>CRE_5_C160</v>
      </c>
      <c r="AE2" s="15" t="str">
        <f t="shared" si="0"/>
        <v>CRE_5_C165</v>
      </c>
    </row>
    <row r="3" spans="1:39" x14ac:dyDescent="0.25">
      <c r="A3" s="16" t="str">
        <f>"R:A1:AF"&amp;ROW(A68)</f>
        <v>R:A1:AF68</v>
      </c>
    </row>
    <row r="4" spans="1:39" x14ac:dyDescent="0.25">
      <c r="A4" s="16" t="s">
        <v>104</v>
      </c>
      <c r="C4" s="128" t="s">
        <v>775</v>
      </c>
    </row>
    <row r="5" spans="1:39" x14ac:dyDescent="0.25">
      <c r="A5" s="16" t="s">
        <v>104</v>
      </c>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row>
    <row r="6" spans="1:39" ht="14.45" customHeight="1" x14ac:dyDescent="0.25">
      <c r="A6" s="16" t="s">
        <v>104</v>
      </c>
      <c r="C6" s="547" t="s">
        <v>562</v>
      </c>
      <c r="D6" s="547"/>
      <c r="E6" s="537" t="s">
        <v>26</v>
      </c>
      <c r="F6" s="531" t="s">
        <v>853</v>
      </c>
      <c r="G6" s="532"/>
      <c r="H6" s="532"/>
      <c r="I6" s="532"/>
      <c r="J6" s="532"/>
      <c r="K6" s="532"/>
      <c r="L6" s="532"/>
      <c r="M6" s="532"/>
      <c r="N6" s="554" t="s">
        <v>68</v>
      </c>
      <c r="O6" s="554" t="s">
        <v>172</v>
      </c>
      <c r="P6" s="582" t="s">
        <v>560</v>
      </c>
      <c r="Q6" s="583"/>
      <c r="R6" s="583"/>
      <c r="S6" s="583"/>
      <c r="T6" s="583"/>
      <c r="U6" s="583"/>
      <c r="V6" s="583"/>
      <c r="W6" s="583"/>
      <c r="X6" s="583"/>
      <c r="Y6" s="583"/>
      <c r="Z6" s="583"/>
      <c r="AA6" s="583"/>
      <c r="AB6" s="583"/>
      <c r="AC6" s="583"/>
      <c r="AD6" s="583"/>
      <c r="AE6" s="560"/>
      <c r="AG6" s="578" t="s">
        <v>23</v>
      </c>
      <c r="AH6" s="578"/>
      <c r="AI6" s="578"/>
      <c r="AJ6" s="578"/>
      <c r="AK6" s="578"/>
      <c r="AL6" s="578"/>
      <c r="AM6" s="578"/>
    </row>
    <row r="7" spans="1:39" ht="14.45" customHeight="1" x14ac:dyDescent="0.25">
      <c r="A7" s="16" t="s">
        <v>104</v>
      </c>
      <c r="C7" s="547"/>
      <c r="D7" s="547"/>
      <c r="E7" s="551"/>
      <c r="F7" s="533"/>
      <c r="G7" s="534"/>
      <c r="H7" s="534"/>
      <c r="I7" s="534"/>
      <c r="J7" s="534"/>
      <c r="K7" s="534"/>
      <c r="L7" s="534"/>
      <c r="M7" s="534"/>
      <c r="N7" s="556"/>
      <c r="O7" s="556"/>
      <c r="P7" s="554" t="s">
        <v>88</v>
      </c>
      <c r="Q7" s="579" t="s">
        <v>15</v>
      </c>
      <c r="R7" s="580"/>
      <c r="S7" s="580"/>
      <c r="T7" s="580"/>
      <c r="U7" s="580"/>
      <c r="V7" s="581"/>
      <c r="W7" s="579" t="s">
        <v>16</v>
      </c>
      <c r="X7" s="580"/>
      <c r="Y7" s="580"/>
      <c r="Z7" s="580"/>
      <c r="AA7" s="580"/>
      <c r="AB7" s="581"/>
      <c r="AC7" s="554" t="s">
        <v>89</v>
      </c>
      <c r="AD7" s="569" t="s">
        <v>87</v>
      </c>
      <c r="AE7" s="570"/>
      <c r="AG7" s="578"/>
      <c r="AH7" s="578"/>
      <c r="AI7" s="578"/>
      <c r="AJ7" s="578"/>
      <c r="AK7" s="578"/>
      <c r="AL7" s="578"/>
      <c r="AM7" s="578"/>
    </row>
    <row r="8" spans="1:39" x14ac:dyDescent="0.25">
      <c r="A8" s="16" t="s">
        <v>104</v>
      </c>
      <c r="C8" s="547"/>
      <c r="D8" s="547"/>
      <c r="E8" s="551"/>
      <c r="F8" s="537" t="s">
        <v>5</v>
      </c>
      <c r="G8" s="548" t="s">
        <v>6</v>
      </c>
      <c r="H8" s="549"/>
      <c r="I8" s="550"/>
      <c r="J8" s="537" t="s">
        <v>7</v>
      </c>
      <c r="K8" s="537" t="s">
        <v>8</v>
      </c>
      <c r="L8" s="537" t="s">
        <v>165</v>
      </c>
      <c r="M8" s="535" t="s">
        <v>142</v>
      </c>
      <c r="N8" s="556"/>
      <c r="O8" s="556"/>
      <c r="P8" s="556"/>
      <c r="Q8" s="552" t="s">
        <v>26</v>
      </c>
      <c r="R8" s="552" t="s">
        <v>10</v>
      </c>
      <c r="S8" s="552" t="s">
        <v>11</v>
      </c>
      <c r="T8" s="552" t="s">
        <v>12</v>
      </c>
      <c r="U8" s="552" t="s">
        <v>13</v>
      </c>
      <c r="V8" s="552" t="s">
        <v>14</v>
      </c>
      <c r="W8" s="552" t="s">
        <v>26</v>
      </c>
      <c r="X8" s="552" t="s">
        <v>10</v>
      </c>
      <c r="Y8" s="552" t="s">
        <v>11</v>
      </c>
      <c r="Z8" s="552" t="s">
        <v>12</v>
      </c>
      <c r="AA8" s="552" t="s">
        <v>13</v>
      </c>
      <c r="AB8" s="552" t="s">
        <v>14</v>
      </c>
      <c r="AC8" s="556"/>
      <c r="AD8" s="552" t="s">
        <v>31</v>
      </c>
      <c r="AE8" s="554" t="s">
        <v>39</v>
      </c>
      <c r="AG8" s="578"/>
      <c r="AH8" s="578"/>
      <c r="AI8" s="578"/>
      <c r="AJ8" s="578"/>
      <c r="AK8" s="578"/>
      <c r="AL8" s="578"/>
      <c r="AM8" s="578"/>
    </row>
    <row r="9" spans="1:39" ht="45" x14ac:dyDescent="0.25">
      <c r="A9" s="16" t="s">
        <v>104</v>
      </c>
      <c r="C9" s="547"/>
      <c r="D9" s="547"/>
      <c r="E9" s="538"/>
      <c r="F9" s="538"/>
      <c r="G9" s="151" t="s">
        <v>26</v>
      </c>
      <c r="H9" s="92" t="s">
        <v>169</v>
      </c>
      <c r="I9" s="92" t="s">
        <v>170</v>
      </c>
      <c r="J9" s="538"/>
      <c r="K9" s="538"/>
      <c r="L9" s="538"/>
      <c r="M9" s="536"/>
      <c r="N9" s="555"/>
      <c r="O9" s="555"/>
      <c r="P9" s="555"/>
      <c r="Q9" s="553"/>
      <c r="R9" s="553"/>
      <c r="S9" s="553"/>
      <c r="T9" s="553"/>
      <c r="U9" s="553"/>
      <c r="V9" s="553"/>
      <c r="W9" s="553"/>
      <c r="X9" s="553"/>
      <c r="Y9" s="553"/>
      <c r="Z9" s="553"/>
      <c r="AA9" s="553"/>
      <c r="AB9" s="553"/>
      <c r="AC9" s="555"/>
      <c r="AD9" s="553"/>
      <c r="AE9" s="555"/>
      <c r="AG9" s="578"/>
      <c r="AH9" s="578"/>
      <c r="AI9" s="578"/>
      <c r="AJ9" s="578"/>
      <c r="AK9" s="578"/>
      <c r="AL9" s="578"/>
      <c r="AM9" s="578"/>
    </row>
    <row r="10" spans="1:39" x14ac:dyDescent="0.25">
      <c r="A10" s="16" t="s">
        <v>104</v>
      </c>
      <c r="C10" s="547"/>
      <c r="D10" s="547"/>
      <c r="E10" s="143" t="s">
        <v>9</v>
      </c>
      <c r="F10" s="143" t="s">
        <v>9</v>
      </c>
      <c r="G10" s="151" t="s">
        <v>9</v>
      </c>
      <c r="H10" s="151" t="s">
        <v>9</v>
      </c>
      <c r="I10" s="151" t="s">
        <v>9</v>
      </c>
      <c r="J10" s="151" t="s">
        <v>9</v>
      </c>
      <c r="K10" s="151" t="s">
        <v>9</v>
      </c>
      <c r="L10" s="151" t="s">
        <v>9</v>
      </c>
      <c r="M10" s="152" t="s">
        <v>9</v>
      </c>
      <c r="N10" s="9" t="s">
        <v>9</v>
      </c>
      <c r="O10" s="9" t="s">
        <v>9</v>
      </c>
      <c r="P10" s="5" t="s">
        <v>9</v>
      </c>
      <c r="Q10" s="5" t="s">
        <v>9</v>
      </c>
      <c r="R10" s="5" t="s">
        <v>9</v>
      </c>
      <c r="S10" s="5" t="s">
        <v>9</v>
      </c>
      <c r="T10" s="5" t="s">
        <v>9</v>
      </c>
      <c r="U10" s="5" t="s">
        <v>9</v>
      </c>
      <c r="V10" s="5" t="s">
        <v>9</v>
      </c>
      <c r="W10" s="5" t="s">
        <v>9</v>
      </c>
      <c r="X10" s="5" t="s">
        <v>9</v>
      </c>
      <c r="Y10" s="5" t="s">
        <v>9</v>
      </c>
      <c r="Z10" s="5" t="s">
        <v>9</v>
      </c>
      <c r="AA10" s="5" t="s">
        <v>9</v>
      </c>
      <c r="AB10" s="5" t="s">
        <v>9</v>
      </c>
      <c r="AC10" s="5" t="s">
        <v>9</v>
      </c>
      <c r="AD10" s="5" t="s">
        <v>9</v>
      </c>
      <c r="AE10" s="5" t="s">
        <v>9</v>
      </c>
      <c r="AG10" s="578"/>
      <c r="AH10" s="578"/>
      <c r="AI10" s="578"/>
      <c r="AJ10" s="578"/>
      <c r="AK10" s="578"/>
      <c r="AL10" s="578"/>
      <c r="AM10" s="578"/>
    </row>
    <row r="11" spans="1:39" s="1" customFormat="1" x14ac:dyDescent="0.25">
      <c r="A11" s="16" t="s">
        <v>104</v>
      </c>
      <c r="B11"/>
      <c r="C11" s="547"/>
      <c r="D11" s="547"/>
      <c r="E11" s="154" t="s">
        <v>117</v>
      </c>
      <c r="F11" s="155" t="s">
        <v>95</v>
      </c>
      <c r="G11" s="156" t="s">
        <v>96</v>
      </c>
      <c r="H11" s="156" t="s">
        <v>112</v>
      </c>
      <c r="I11" s="156" t="s">
        <v>171</v>
      </c>
      <c r="J11" s="156" t="s">
        <v>97</v>
      </c>
      <c r="K11" s="156" t="s">
        <v>98</v>
      </c>
      <c r="L11" s="158" t="s">
        <v>137</v>
      </c>
      <c r="M11" s="158" t="s">
        <v>99</v>
      </c>
      <c r="N11" s="36" t="s">
        <v>114</v>
      </c>
      <c r="O11" s="36" t="s">
        <v>113</v>
      </c>
      <c r="P11" s="36" t="s">
        <v>118</v>
      </c>
      <c r="Q11" s="36" t="s">
        <v>119</v>
      </c>
      <c r="R11" s="35" t="s">
        <v>100</v>
      </c>
      <c r="S11" s="35" t="s">
        <v>101</v>
      </c>
      <c r="T11" s="35" t="s">
        <v>102</v>
      </c>
      <c r="U11" s="35" t="s">
        <v>115</v>
      </c>
      <c r="V11" s="35">
        <v>100</v>
      </c>
      <c r="W11" s="35">
        <v>105</v>
      </c>
      <c r="X11" s="35">
        <v>110</v>
      </c>
      <c r="Y11" s="35">
        <v>120</v>
      </c>
      <c r="Z11" s="35">
        <v>130</v>
      </c>
      <c r="AA11" s="35">
        <v>140</v>
      </c>
      <c r="AB11" s="35">
        <v>150</v>
      </c>
      <c r="AC11" s="35">
        <v>155</v>
      </c>
      <c r="AD11" s="35">
        <v>160</v>
      </c>
      <c r="AE11" s="35">
        <v>165</v>
      </c>
      <c r="AF11"/>
      <c r="AG11" s="53" t="s">
        <v>696</v>
      </c>
      <c r="AH11" s="53" t="s">
        <v>697</v>
      </c>
      <c r="AI11" s="53" t="s">
        <v>698</v>
      </c>
      <c r="AJ11" s="53" t="s">
        <v>699</v>
      </c>
      <c r="AK11" s="53" t="s">
        <v>356</v>
      </c>
      <c r="AL11" s="53" t="s">
        <v>357</v>
      </c>
      <c r="AM11" s="53" t="s">
        <v>358</v>
      </c>
    </row>
    <row r="12" spans="1:39" s="1" customFormat="1" ht="28.5" customHeight="1" x14ac:dyDescent="0.25">
      <c r="A12" s="16" t="str">
        <f>$A$1&amp;"_R"&amp;C12</f>
        <v>CRE_5_R005</v>
      </c>
      <c r="B12"/>
      <c r="C12" s="38" t="s">
        <v>117</v>
      </c>
      <c r="D12" s="334" t="s">
        <v>167</v>
      </c>
      <c r="E12" s="329"/>
      <c r="F12" s="329"/>
      <c r="G12" s="329"/>
      <c r="H12" s="329"/>
      <c r="I12" s="329"/>
      <c r="J12" s="329"/>
      <c r="K12" s="329"/>
      <c r="L12" s="329"/>
      <c r="M12" s="329"/>
      <c r="N12" s="335"/>
      <c r="O12" s="335"/>
      <c r="P12" s="329"/>
      <c r="Q12" s="329"/>
      <c r="R12" s="329"/>
      <c r="S12" s="329"/>
      <c r="T12" s="329"/>
      <c r="U12" s="329"/>
      <c r="V12" s="329"/>
      <c r="W12" s="329"/>
      <c r="X12" s="329"/>
      <c r="Y12" s="329"/>
      <c r="Z12" s="329"/>
      <c r="AA12" s="329"/>
      <c r="AB12" s="329"/>
      <c r="AC12" s="329"/>
      <c r="AD12" s="329"/>
      <c r="AE12" s="329"/>
      <c r="AF12"/>
      <c r="AG12" s="96">
        <f>E12-(P12+AC12)</f>
        <v>0</v>
      </c>
      <c r="AH12" s="96">
        <f>E12-SUM(F12:G12,J12:M12)</f>
        <v>0</v>
      </c>
      <c r="AI12" s="96">
        <f>P12-SUM(Q12,W12)</f>
        <v>0</v>
      </c>
      <c r="AJ12" s="96">
        <f>Q12-SUM(R12:V12)</f>
        <v>0</v>
      </c>
      <c r="AK12" s="96">
        <f>W12-SUM(X12:AB12)</f>
        <v>0</v>
      </c>
      <c r="AL12" s="96">
        <f>AC12-SUM(AD12:AE12)</f>
        <v>0</v>
      </c>
      <c r="AM12" s="106">
        <f>G12-SUM(H12:I12)</f>
        <v>0</v>
      </c>
    </row>
    <row r="13" spans="1:39" s="1" customFormat="1" ht="28.5" customHeight="1" x14ac:dyDescent="0.25">
      <c r="A13" s="16" t="str">
        <f t="shared" ref="A13:A27" si="1">$A$1&amp;"_R"&amp;C13</f>
        <v>CRE_5_R011</v>
      </c>
      <c r="B13"/>
      <c r="C13" s="38" t="s">
        <v>107</v>
      </c>
      <c r="D13" s="334" t="s">
        <v>207</v>
      </c>
      <c r="E13" s="329"/>
      <c r="F13" s="329"/>
      <c r="G13" s="329"/>
      <c r="H13" s="329"/>
      <c r="I13" s="329"/>
      <c r="J13" s="329"/>
      <c r="K13" s="329"/>
      <c r="L13" s="329"/>
      <c r="M13" s="329"/>
      <c r="N13" s="335"/>
      <c r="O13" s="335"/>
      <c r="P13" s="329"/>
      <c r="Q13" s="329"/>
      <c r="R13" s="329"/>
      <c r="S13" s="329"/>
      <c r="T13" s="329"/>
      <c r="U13" s="329"/>
      <c r="V13" s="329"/>
      <c r="W13" s="329"/>
      <c r="X13" s="329"/>
      <c r="Y13" s="329"/>
      <c r="Z13" s="329"/>
      <c r="AA13" s="329"/>
      <c r="AB13" s="329"/>
      <c r="AC13" s="329"/>
      <c r="AD13" s="329"/>
      <c r="AE13" s="329"/>
      <c r="AF13"/>
      <c r="AG13" s="96">
        <f t="shared" ref="AG13:AG19" si="2">E13-(P13+AC13)</f>
        <v>0</v>
      </c>
      <c r="AH13" s="96">
        <f t="shared" ref="AH13:AH19" si="3">E13-SUM(F13:G13,J13:M13)</f>
        <v>0</v>
      </c>
      <c r="AI13" s="96">
        <f t="shared" ref="AI13:AI19" si="4">P13-SUM(Q13,W13)</f>
        <v>0</v>
      </c>
      <c r="AJ13" s="96">
        <f t="shared" ref="AJ13:AJ19" si="5">Q13-SUM(R13:V13)</f>
        <v>0</v>
      </c>
      <c r="AK13" s="96">
        <f t="shared" ref="AK13:AK19" si="6">W13-SUM(X13:AB13)</f>
        <v>0</v>
      </c>
      <c r="AL13" s="96">
        <f t="shared" ref="AL13:AL19" si="7">AC13-SUM(AD13:AE13)</f>
        <v>0</v>
      </c>
      <c r="AM13" s="106">
        <f t="shared" ref="AM13:AM19" si="8">G13-SUM(H13:I13)</f>
        <v>0</v>
      </c>
    </row>
    <row r="14" spans="1:39" s="1" customFormat="1" ht="28.5" customHeight="1" x14ac:dyDescent="0.25">
      <c r="A14" s="16" t="str">
        <f t="shared" si="1"/>
        <v>CRE_5_R012</v>
      </c>
      <c r="B14"/>
      <c r="C14" s="38" t="s">
        <v>108</v>
      </c>
      <c r="D14" s="334" t="s">
        <v>707</v>
      </c>
      <c r="E14" s="329"/>
      <c r="F14" s="329"/>
      <c r="G14" s="329"/>
      <c r="H14" s="329"/>
      <c r="I14" s="329"/>
      <c r="J14" s="329"/>
      <c r="K14" s="329"/>
      <c r="L14" s="329"/>
      <c r="M14" s="329"/>
      <c r="N14" s="335"/>
      <c r="O14" s="335"/>
      <c r="P14" s="329"/>
      <c r="Q14" s="329"/>
      <c r="R14" s="329"/>
      <c r="S14" s="329"/>
      <c r="T14" s="329"/>
      <c r="U14" s="329"/>
      <c r="V14" s="329"/>
      <c r="W14" s="329"/>
      <c r="X14" s="329"/>
      <c r="Y14" s="329"/>
      <c r="Z14" s="329"/>
      <c r="AA14" s="329"/>
      <c r="AB14" s="329"/>
      <c r="AC14" s="329"/>
      <c r="AD14" s="329"/>
      <c r="AE14" s="329"/>
      <c r="AF14"/>
      <c r="AG14" s="96">
        <f t="shared" si="2"/>
        <v>0</v>
      </c>
      <c r="AH14" s="96">
        <f>E14-SUM(F14:G14,J14:M14)</f>
        <v>0</v>
      </c>
      <c r="AI14" s="96">
        <f t="shared" si="4"/>
        <v>0</v>
      </c>
      <c r="AJ14" s="96">
        <f t="shared" si="5"/>
        <v>0</v>
      </c>
      <c r="AK14" s="96">
        <f t="shared" si="6"/>
        <v>0</v>
      </c>
      <c r="AL14" s="96">
        <f t="shared" si="7"/>
        <v>0</v>
      </c>
      <c r="AM14" s="106">
        <f t="shared" si="8"/>
        <v>0</v>
      </c>
    </row>
    <row r="15" spans="1:39" s="1" customFormat="1" ht="28.5" customHeight="1" x14ac:dyDescent="0.25">
      <c r="A15" s="16" t="str">
        <f t="shared" si="1"/>
        <v>CRE_5_R016</v>
      </c>
      <c r="B15"/>
      <c r="C15" s="38" t="s">
        <v>123</v>
      </c>
      <c r="D15" s="334" t="s">
        <v>708</v>
      </c>
      <c r="E15" s="329"/>
      <c r="F15" s="329"/>
      <c r="G15" s="329"/>
      <c r="H15" s="329"/>
      <c r="I15" s="329"/>
      <c r="J15" s="329"/>
      <c r="K15" s="329"/>
      <c r="L15" s="329"/>
      <c r="M15" s="329"/>
      <c r="N15" s="335"/>
      <c r="O15" s="335"/>
      <c r="P15" s="329"/>
      <c r="Q15" s="329"/>
      <c r="R15" s="329"/>
      <c r="S15" s="329"/>
      <c r="T15" s="329"/>
      <c r="U15" s="329"/>
      <c r="V15" s="329"/>
      <c r="W15" s="329"/>
      <c r="X15" s="329"/>
      <c r="Y15" s="329"/>
      <c r="Z15" s="329"/>
      <c r="AA15" s="329"/>
      <c r="AB15" s="329"/>
      <c r="AC15" s="329"/>
      <c r="AD15" s="329"/>
      <c r="AE15" s="329"/>
      <c r="AF15"/>
      <c r="AG15" s="96">
        <f t="shared" si="2"/>
        <v>0</v>
      </c>
      <c r="AH15" s="96">
        <f>E15-SUM(F15:G15,J15:M15)</f>
        <v>0</v>
      </c>
      <c r="AI15" s="96">
        <f t="shared" si="4"/>
        <v>0</v>
      </c>
      <c r="AJ15" s="96">
        <f t="shared" si="5"/>
        <v>0</v>
      </c>
      <c r="AK15" s="96">
        <f t="shared" si="6"/>
        <v>0</v>
      </c>
      <c r="AL15" s="96">
        <f t="shared" si="7"/>
        <v>0</v>
      </c>
      <c r="AM15" s="106">
        <f t="shared" si="8"/>
        <v>0</v>
      </c>
    </row>
    <row r="16" spans="1:39" s="1" customFormat="1" ht="28.5" customHeight="1" x14ac:dyDescent="0.25">
      <c r="A16" s="16" t="str">
        <f t="shared" si="1"/>
        <v>CRE_5_R013</v>
      </c>
      <c r="B16"/>
      <c r="C16" s="38" t="s">
        <v>109</v>
      </c>
      <c r="D16" s="334" t="s">
        <v>204</v>
      </c>
      <c r="E16" s="329"/>
      <c r="F16" s="329"/>
      <c r="G16" s="329"/>
      <c r="H16" s="329"/>
      <c r="I16" s="329"/>
      <c r="J16" s="329"/>
      <c r="K16" s="329"/>
      <c r="L16" s="329"/>
      <c r="M16" s="329"/>
      <c r="N16" s="335"/>
      <c r="O16" s="335"/>
      <c r="P16" s="329"/>
      <c r="Q16" s="329"/>
      <c r="R16" s="329"/>
      <c r="S16" s="329"/>
      <c r="T16" s="329"/>
      <c r="U16" s="329"/>
      <c r="V16" s="329"/>
      <c r="W16" s="329"/>
      <c r="X16" s="329"/>
      <c r="Y16" s="329"/>
      <c r="Z16" s="329"/>
      <c r="AA16" s="329"/>
      <c r="AB16" s="329"/>
      <c r="AC16" s="329"/>
      <c r="AD16" s="329"/>
      <c r="AE16" s="329"/>
      <c r="AF16"/>
      <c r="AG16" s="96">
        <f t="shared" si="2"/>
        <v>0</v>
      </c>
      <c r="AH16" s="96">
        <f t="shared" si="3"/>
        <v>0</v>
      </c>
      <c r="AI16" s="96">
        <f t="shared" si="4"/>
        <v>0</v>
      </c>
      <c r="AJ16" s="96">
        <f t="shared" si="5"/>
        <v>0</v>
      </c>
      <c r="AK16" s="96">
        <f t="shared" si="6"/>
        <v>0</v>
      </c>
      <c r="AL16" s="96">
        <f t="shared" si="7"/>
        <v>0</v>
      </c>
      <c r="AM16" s="106">
        <f t="shared" si="8"/>
        <v>0</v>
      </c>
    </row>
    <row r="17" spans="1:39" s="1" customFormat="1" ht="28.5" customHeight="1" x14ac:dyDescent="0.25">
      <c r="A17" s="16" t="str">
        <f t="shared" si="1"/>
        <v>CRE_5_R014</v>
      </c>
      <c r="B17"/>
      <c r="C17" s="38" t="s">
        <v>110</v>
      </c>
      <c r="D17" s="334" t="s">
        <v>205</v>
      </c>
      <c r="E17" s="329"/>
      <c r="F17" s="329"/>
      <c r="G17" s="329"/>
      <c r="H17" s="329"/>
      <c r="I17" s="329"/>
      <c r="J17" s="329"/>
      <c r="K17" s="329"/>
      <c r="L17" s="329"/>
      <c r="M17" s="329"/>
      <c r="N17" s="335"/>
      <c r="O17" s="335"/>
      <c r="P17" s="329"/>
      <c r="Q17" s="329"/>
      <c r="R17" s="329"/>
      <c r="S17" s="329"/>
      <c r="T17" s="329"/>
      <c r="U17" s="329"/>
      <c r="V17" s="329"/>
      <c r="W17" s="329"/>
      <c r="X17" s="329"/>
      <c r="Y17" s="329"/>
      <c r="Z17" s="329"/>
      <c r="AA17" s="329"/>
      <c r="AB17" s="329"/>
      <c r="AC17" s="329"/>
      <c r="AD17" s="329"/>
      <c r="AE17" s="329"/>
      <c r="AF17"/>
      <c r="AG17" s="96">
        <f t="shared" si="2"/>
        <v>0</v>
      </c>
      <c r="AH17" s="96">
        <f t="shared" si="3"/>
        <v>0</v>
      </c>
      <c r="AI17" s="96">
        <f t="shared" si="4"/>
        <v>0</v>
      </c>
      <c r="AJ17" s="96">
        <f t="shared" si="5"/>
        <v>0</v>
      </c>
      <c r="AK17" s="96">
        <f t="shared" si="6"/>
        <v>0</v>
      </c>
      <c r="AL17" s="96">
        <f t="shared" si="7"/>
        <v>0</v>
      </c>
      <c r="AM17" s="106">
        <f t="shared" si="8"/>
        <v>0</v>
      </c>
    </row>
    <row r="18" spans="1:39" s="1" customFormat="1" ht="28.5" customHeight="1" x14ac:dyDescent="0.25">
      <c r="A18" s="16" t="str">
        <f t="shared" si="1"/>
        <v>CRE_5_R015</v>
      </c>
      <c r="B18"/>
      <c r="C18" s="38" t="s">
        <v>111</v>
      </c>
      <c r="D18" s="334" t="s">
        <v>206</v>
      </c>
      <c r="E18" s="329"/>
      <c r="F18" s="329"/>
      <c r="G18" s="329"/>
      <c r="H18" s="329"/>
      <c r="I18" s="329"/>
      <c r="J18" s="329"/>
      <c r="K18" s="329"/>
      <c r="L18" s="329"/>
      <c r="M18" s="329"/>
      <c r="N18" s="335"/>
      <c r="O18" s="335"/>
      <c r="P18" s="329"/>
      <c r="Q18" s="329"/>
      <c r="R18" s="329"/>
      <c r="S18" s="329"/>
      <c r="T18" s="329"/>
      <c r="U18" s="329"/>
      <c r="V18" s="329"/>
      <c r="W18" s="329"/>
      <c r="X18" s="329"/>
      <c r="Y18" s="329"/>
      <c r="Z18" s="329"/>
      <c r="AA18" s="329"/>
      <c r="AB18" s="329"/>
      <c r="AC18" s="329"/>
      <c r="AD18" s="329"/>
      <c r="AE18" s="329"/>
      <c r="AF18"/>
      <c r="AG18" s="96">
        <f t="shared" si="2"/>
        <v>0</v>
      </c>
      <c r="AH18" s="96">
        <f t="shared" si="3"/>
        <v>0</v>
      </c>
      <c r="AI18" s="96">
        <f t="shared" si="4"/>
        <v>0</v>
      </c>
      <c r="AJ18" s="96">
        <f t="shared" si="5"/>
        <v>0</v>
      </c>
      <c r="AK18" s="96">
        <f t="shared" si="6"/>
        <v>0</v>
      </c>
      <c r="AL18" s="96">
        <f t="shared" si="7"/>
        <v>0</v>
      </c>
      <c r="AM18" s="106">
        <f t="shared" si="8"/>
        <v>0</v>
      </c>
    </row>
    <row r="19" spans="1:39" s="1" customFormat="1" ht="28.5" customHeight="1" x14ac:dyDescent="0.25">
      <c r="A19" s="16" t="str">
        <f t="shared" si="1"/>
        <v>CRE_5_R017</v>
      </c>
      <c r="B19"/>
      <c r="C19" s="38" t="s">
        <v>124</v>
      </c>
      <c r="D19" s="334" t="s">
        <v>159</v>
      </c>
      <c r="E19" s="329"/>
      <c r="F19" s="329"/>
      <c r="G19" s="329"/>
      <c r="H19" s="329"/>
      <c r="I19" s="329"/>
      <c r="J19" s="329"/>
      <c r="K19" s="329"/>
      <c r="L19" s="329"/>
      <c r="M19" s="329"/>
      <c r="N19" s="335"/>
      <c r="O19" s="335"/>
      <c r="P19" s="329"/>
      <c r="Q19" s="329"/>
      <c r="R19" s="329"/>
      <c r="S19" s="329"/>
      <c r="T19" s="329"/>
      <c r="U19" s="329"/>
      <c r="V19" s="329"/>
      <c r="W19" s="329"/>
      <c r="X19" s="329"/>
      <c r="Y19" s="329"/>
      <c r="Z19" s="329"/>
      <c r="AA19" s="329"/>
      <c r="AB19" s="329"/>
      <c r="AC19" s="329"/>
      <c r="AD19" s="329"/>
      <c r="AE19" s="329"/>
      <c r="AF19"/>
      <c r="AG19" s="96">
        <f t="shared" si="2"/>
        <v>0</v>
      </c>
      <c r="AH19" s="96">
        <f t="shared" si="3"/>
        <v>0</v>
      </c>
      <c r="AI19" s="96">
        <f t="shared" si="4"/>
        <v>0</v>
      </c>
      <c r="AJ19" s="96">
        <f t="shared" si="5"/>
        <v>0</v>
      </c>
      <c r="AK19" s="96">
        <f t="shared" si="6"/>
        <v>0</v>
      </c>
      <c r="AL19" s="96">
        <f t="shared" si="7"/>
        <v>0</v>
      </c>
      <c r="AM19" s="106">
        <f t="shared" si="8"/>
        <v>0</v>
      </c>
    </row>
    <row r="20" spans="1:39" x14ac:dyDescent="0.25">
      <c r="A20" s="16" t="s">
        <v>104</v>
      </c>
      <c r="C20" s="38"/>
      <c r="D20" s="165"/>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G20" s="68"/>
      <c r="AH20" s="68"/>
      <c r="AI20" s="68"/>
      <c r="AJ20" s="68"/>
      <c r="AK20" s="68"/>
      <c r="AL20" s="68"/>
      <c r="AM20" s="68"/>
    </row>
    <row r="21" spans="1:39" ht="25.5" customHeight="1" x14ac:dyDescent="0.25">
      <c r="A21" s="16" t="str">
        <f t="shared" si="1"/>
        <v>CRE_5_R041</v>
      </c>
      <c r="C21" s="38" t="s">
        <v>332</v>
      </c>
      <c r="D21" s="145" t="s">
        <v>794</v>
      </c>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G21" s="96">
        <f>E21-SUM(N21:O21)-P21-AC21</f>
        <v>0</v>
      </c>
      <c r="AH21" s="96">
        <f t="shared" ref="AH21:AH23" si="9">E21-SUM(F21:G21,J21:O21)</f>
        <v>0</v>
      </c>
      <c r="AI21" s="96">
        <f>P21-SUM(Q21,W21)</f>
        <v>0</v>
      </c>
      <c r="AJ21" s="96">
        <f>Q21-SUM(R21:V21)</f>
        <v>0</v>
      </c>
      <c r="AK21" s="96">
        <f>W21-SUM(X21:AB21)</f>
        <v>0</v>
      </c>
      <c r="AL21" s="96">
        <f>AC21-SUM(AD21:AE21)</f>
        <v>0</v>
      </c>
      <c r="AM21" s="106">
        <f>G21-SUM(H21:I21)</f>
        <v>0</v>
      </c>
    </row>
    <row r="22" spans="1:39" x14ac:dyDescent="0.25">
      <c r="A22" s="16" t="str">
        <f t="shared" si="1"/>
        <v>CRE_5_R042</v>
      </c>
      <c r="C22" s="38" t="s">
        <v>333</v>
      </c>
      <c r="D22" s="172" t="s">
        <v>163</v>
      </c>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G22" s="96">
        <f t="shared" ref="AG22:AG27" si="10">E22-SUM(N22:O22)-P22-AC22</f>
        <v>0</v>
      </c>
      <c r="AH22" s="96">
        <f>E22-SUM(F22:G22,J22:O22)</f>
        <v>0</v>
      </c>
      <c r="AI22" s="96">
        <f t="shared" ref="AI22:AI27" si="11">P22-SUM(Q22,W22)</f>
        <v>0</v>
      </c>
      <c r="AJ22" s="96">
        <f t="shared" ref="AJ22:AJ27" si="12">Q22-SUM(R22:V22)</f>
        <v>0</v>
      </c>
      <c r="AK22" s="96">
        <f t="shared" ref="AK22:AK23" si="13">W22-SUM(X22:AB22)</f>
        <v>0</v>
      </c>
      <c r="AL22" s="96">
        <f t="shared" ref="AL22:AL23" si="14">AC22-SUM(AD22:AE22)</f>
        <v>0</v>
      </c>
      <c r="AM22" s="106">
        <f t="shared" ref="AM22:AM38" si="15">G22-SUM(H22:I22)</f>
        <v>0</v>
      </c>
    </row>
    <row r="23" spans="1:39" x14ac:dyDescent="0.25">
      <c r="A23" s="16" t="str">
        <f t="shared" si="1"/>
        <v>CRE_5_R043</v>
      </c>
      <c r="C23" s="38" t="s">
        <v>334</v>
      </c>
      <c r="D23" s="172" t="s">
        <v>164</v>
      </c>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G23" s="96">
        <f t="shared" si="10"/>
        <v>0</v>
      </c>
      <c r="AH23" s="96">
        <f t="shared" si="9"/>
        <v>0</v>
      </c>
      <c r="AI23" s="96">
        <f t="shared" si="11"/>
        <v>0</v>
      </c>
      <c r="AJ23" s="96">
        <f t="shared" si="12"/>
        <v>0</v>
      </c>
      <c r="AK23" s="96">
        <f t="shared" si="13"/>
        <v>0</v>
      </c>
      <c r="AL23" s="96">
        <f t="shared" si="14"/>
        <v>0</v>
      </c>
      <c r="AM23" s="106">
        <f t="shared" si="15"/>
        <v>0</v>
      </c>
    </row>
    <row r="24" spans="1:39" x14ac:dyDescent="0.25">
      <c r="A24" s="16" t="s">
        <v>104</v>
      </c>
      <c r="C24" s="38"/>
      <c r="D24" s="7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G24" s="68"/>
      <c r="AH24" s="68"/>
      <c r="AI24" s="68"/>
      <c r="AJ24" s="68"/>
      <c r="AK24" s="68"/>
      <c r="AL24" s="68"/>
      <c r="AM24" s="68"/>
    </row>
    <row r="25" spans="1:39" ht="23.25" customHeight="1" x14ac:dyDescent="0.25">
      <c r="A25" s="16" t="str">
        <f t="shared" si="1"/>
        <v>CRE_5_R045</v>
      </c>
      <c r="C25" s="107" t="s">
        <v>137</v>
      </c>
      <c r="D25" s="145" t="s">
        <v>335</v>
      </c>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G25" s="96">
        <f t="shared" si="10"/>
        <v>0</v>
      </c>
      <c r="AH25" s="96">
        <f t="shared" ref="AH25:AH27" si="16">E25-SUM(F25:G25,J25:O25)</f>
        <v>0</v>
      </c>
      <c r="AI25" s="96">
        <f t="shared" si="11"/>
        <v>0</v>
      </c>
      <c r="AJ25" s="96">
        <f t="shared" si="12"/>
        <v>0</v>
      </c>
      <c r="AK25" s="96">
        <f t="shared" ref="AK25" si="17">W25-SUM(X25:AB25)</f>
        <v>0</v>
      </c>
      <c r="AL25" s="96">
        <f t="shared" ref="AL25" si="18">AC25-SUM(AD25:AE25)</f>
        <v>0</v>
      </c>
      <c r="AM25" s="106">
        <f t="shared" si="15"/>
        <v>0</v>
      </c>
    </row>
    <row r="26" spans="1:39" x14ac:dyDescent="0.25">
      <c r="A26" s="16" t="str">
        <f t="shared" si="1"/>
        <v>CRE_5_R046</v>
      </c>
      <c r="C26" s="107" t="s">
        <v>181</v>
      </c>
      <c r="D26" s="172" t="s">
        <v>163</v>
      </c>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G26" s="96">
        <f t="shared" si="10"/>
        <v>0</v>
      </c>
      <c r="AH26" s="96">
        <f t="shared" si="16"/>
        <v>0</v>
      </c>
      <c r="AI26" s="96">
        <f t="shared" si="11"/>
        <v>0</v>
      </c>
      <c r="AJ26" s="96">
        <f t="shared" si="12"/>
        <v>0</v>
      </c>
      <c r="AK26" s="96">
        <f t="shared" ref="AK26:AK27" si="19">W26-SUM(X26:AB26)</f>
        <v>0</v>
      </c>
      <c r="AL26" s="96">
        <f t="shared" ref="AL26:AL27" si="20">AC26-SUM(AD26:AE26)</f>
        <v>0</v>
      </c>
      <c r="AM26" s="106">
        <f t="shared" si="15"/>
        <v>0</v>
      </c>
    </row>
    <row r="27" spans="1:39" x14ac:dyDescent="0.25">
      <c r="A27" s="16" t="str">
        <f t="shared" si="1"/>
        <v>CRE_5_R047</v>
      </c>
      <c r="C27" s="107" t="s">
        <v>182</v>
      </c>
      <c r="D27" s="172" t="s">
        <v>164</v>
      </c>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G27" s="96">
        <f t="shared" si="10"/>
        <v>0</v>
      </c>
      <c r="AH27" s="96">
        <f t="shared" si="16"/>
        <v>0</v>
      </c>
      <c r="AI27" s="96">
        <f t="shared" si="11"/>
        <v>0</v>
      </c>
      <c r="AJ27" s="96">
        <f t="shared" si="12"/>
        <v>0</v>
      </c>
      <c r="AK27" s="96">
        <f t="shared" si="19"/>
        <v>0</v>
      </c>
      <c r="AL27" s="96">
        <f t="shared" si="20"/>
        <v>0</v>
      </c>
      <c r="AM27" s="106">
        <f>G27-SUM(H27:I27)</f>
        <v>0</v>
      </c>
    </row>
    <row r="28" spans="1:39" x14ac:dyDescent="0.25">
      <c r="A28" s="16" t="s">
        <v>104</v>
      </c>
      <c r="C28" s="38"/>
      <c r="D28" s="78"/>
      <c r="E28" s="68"/>
      <c r="F28" s="68"/>
      <c r="G28" s="68"/>
      <c r="H28" s="68"/>
      <c r="I28" s="68"/>
      <c r="J28" s="68"/>
      <c r="K28" s="68"/>
      <c r="L28" s="79"/>
      <c r="M28" s="79"/>
      <c r="N28" s="79"/>
      <c r="O28" s="79"/>
      <c r="P28" s="79"/>
      <c r="Q28" s="79"/>
      <c r="R28" s="79"/>
      <c r="S28" s="79"/>
      <c r="T28" s="79"/>
      <c r="U28" s="79"/>
      <c r="V28" s="79"/>
      <c r="W28" s="68"/>
      <c r="X28" s="79"/>
      <c r="Y28" s="79"/>
      <c r="Z28" s="79"/>
      <c r="AA28" s="79"/>
      <c r="AB28" s="79"/>
      <c r="AC28" s="68"/>
      <c r="AD28" s="68"/>
      <c r="AE28" s="68"/>
      <c r="AG28" s="68"/>
      <c r="AH28" s="68"/>
      <c r="AI28" s="68"/>
      <c r="AJ28" s="68"/>
      <c r="AK28" s="68"/>
      <c r="AL28" s="68"/>
      <c r="AM28" s="68"/>
    </row>
    <row r="29" spans="1:39" ht="30.75" customHeight="1" x14ac:dyDescent="0.25">
      <c r="A29" s="16" t="str">
        <f t="shared" ref="A29:A66" si="21">$A$1&amp;"_R"&amp;C29</f>
        <v>CRE_5_R050</v>
      </c>
      <c r="C29" s="38" t="s">
        <v>99</v>
      </c>
      <c r="D29" s="145" t="s">
        <v>327</v>
      </c>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G29" s="96">
        <f>E29-SUM(N29:O29)-P29-AC29</f>
        <v>0</v>
      </c>
      <c r="AH29" s="96">
        <f>E29-SUM(F29:G29,J29:O29)</f>
        <v>0</v>
      </c>
      <c r="AI29" s="96">
        <f>P29-SUM(Q29,W29)</f>
        <v>0</v>
      </c>
      <c r="AJ29" s="96">
        <f>Q29-SUM(R29:V29)</f>
        <v>0</v>
      </c>
      <c r="AK29" s="96">
        <f>W29-SUM(X29:AB29)</f>
        <v>0</v>
      </c>
      <c r="AL29" s="96">
        <f>AC29-SUM(AD29:AE29)</f>
        <v>0</v>
      </c>
      <c r="AM29" s="106">
        <f t="shared" si="15"/>
        <v>0</v>
      </c>
    </row>
    <row r="30" spans="1:39" x14ac:dyDescent="0.25">
      <c r="A30" s="16" t="str">
        <f t="shared" si="21"/>
        <v>CRE_5_R055</v>
      </c>
      <c r="C30" s="38" t="s">
        <v>119</v>
      </c>
      <c r="D30" s="172" t="s">
        <v>701</v>
      </c>
      <c r="E30" s="69"/>
      <c r="F30" s="68"/>
      <c r="G30" s="68"/>
      <c r="H30" s="68"/>
      <c r="I30" s="68"/>
      <c r="J30" s="68"/>
      <c r="K30" s="68"/>
      <c r="L30" s="68"/>
      <c r="M30" s="68"/>
      <c r="N30" s="69"/>
      <c r="O30" s="69"/>
      <c r="P30" s="68"/>
      <c r="Q30" s="68"/>
      <c r="R30" s="68"/>
      <c r="S30" s="68"/>
      <c r="T30" s="68"/>
      <c r="U30" s="68"/>
      <c r="V30" s="68"/>
      <c r="W30" s="68"/>
      <c r="X30" s="68"/>
      <c r="Y30" s="68"/>
      <c r="Z30" s="68"/>
      <c r="AA30" s="68"/>
      <c r="AB30" s="68"/>
      <c r="AC30" s="68"/>
      <c r="AD30" s="68"/>
      <c r="AE30" s="68"/>
      <c r="AG30" s="68"/>
      <c r="AH30" s="68"/>
      <c r="AI30" s="68"/>
      <c r="AJ30" s="68"/>
      <c r="AK30" s="68"/>
      <c r="AL30" s="68"/>
      <c r="AM30" s="68"/>
    </row>
    <row r="31" spans="1:39" x14ac:dyDescent="0.25">
      <c r="A31" s="16" t="str">
        <f t="shared" si="21"/>
        <v>CRE_5_R056</v>
      </c>
      <c r="C31" s="38" t="s">
        <v>183</v>
      </c>
      <c r="D31" s="172" t="s">
        <v>185</v>
      </c>
      <c r="E31" s="69"/>
      <c r="F31" s="69"/>
      <c r="G31" s="69"/>
      <c r="H31" s="69"/>
      <c r="I31" s="69"/>
      <c r="J31" s="69"/>
      <c r="K31" s="69"/>
      <c r="L31" s="69"/>
      <c r="M31" s="69"/>
      <c r="N31" s="68"/>
      <c r="O31" s="68"/>
      <c r="P31" s="88"/>
      <c r="Q31" s="88"/>
      <c r="R31" s="88"/>
      <c r="S31" s="88"/>
      <c r="T31" s="88"/>
      <c r="U31" s="88"/>
      <c r="V31" s="88"/>
      <c r="W31" s="88"/>
      <c r="X31" s="88"/>
      <c r="Y31" s="88"/>
      <c r="Z31" s="88"/>
      <c r="AA31" s="88"/>
      <c r="AB31" s="88"/>
      <c r="AC31" s="88"/>
      <c r="AD31" s="88"/>
      <c r="AE31" s="88"/>
      <c r="AG31" s="96">
        <f t="shared" ref="AG31:AG38" si="22">E31-SUM(N31:O31)-P31-AC31</f>
        <v>0</v>
      </c>
      <c r="AH31" s="96">
        <f t="shared" ref="AH31:AH38" si="23">E31-SUM(F31:G31,J31:O31)</f>
        <v>0</v>
      </c>
      <c r="AI31" s="96">
        <f t="shared" ref="AI31:AI38" si="24">P31-SUM(Q31,W31)</f>
        <v>0</v>
      </c>
      <c r="AJ31" s="96">
        <f t="shared" ref="AJ31:AJ38" si="25">Q31-SUM(R31:V31)</f>
        <v>0</v>
      </c>
      <c r="AK31" s="96">
        <f>W31-SUM(X31:AB31)</f>
        <v>0</v>
      </c>
      <c r="AL31" s="96">
        <f>AC31-SUM(AD31:AE31)</f>
        <v>0</v>
      </c>
      <c r="AM31" s="106">
        <f t="shared" si="15"/>
        <v>0</v>
      </c>
    </row>
    <row r="32" spans="1:39" x14ac:dyDescent="0.25">
      <c r="A32" s="16" t="str">
        <f t="shared" si="21"/>
        <v>CRE_5_R057</v>
      </c>
      <c r="C32" s="38" t="s">
        <v>184</v>
      </c>
      <c r="D32" s="172" t="s">
        <v>702</v>
      </c>
      <c r="E32" s="69"/>
      <c r="F32" s="69"/>
      <c r="G32" s="69"/>
      <c r="H32" s="69"/>
      <c r="I32" s="69"/>
      <c r="J32" s="69"/>
      <c r="K32" s="69"/>
      <c r="L32" s="69"/>
      <c r="M32" s="69"/>
      <c r="N32" s="68"/>
      <c r="O32" s="68"/>
      <c r="P32" s="88"/>
      <c r="Q32" s="88"/>
      <c r="R32" s="88"/>
      <c r="S32" s="88"/>
      <c r="T32" s="88"/>
      <c r="U32" s="88"/>
      <c r="V32" s="88"/>
      <c r="W32" s="88"/>
      <c r="X32" s="88"/>
      <c r="Y32" s="88"/>
      <c r="Z32" s="88"/>
      <c r="AA32" s="88"/>
      <c r="AB32" s="88"/>
      <c r="AC32" s="88"/>
      <c r="AD32" s="88"/>
      <c r="AE32" s="88"/>
      <c r="AG32" s="96">
        <f t="shared" si="22"/>
        <v>0</v>
      </c>
      <c r="AH32" s="96">
        <f t="shared" si="23"/>
        <v>0</v>
      </c>
      <c r="AI32" s="96">
        <f t="shared" si="24"/>
        <v>0</v>
      </c>
      <c r="AJ32" s="96">
        <f t="shared" si="25"/>
        <v>0</v>
      </c>
      <c r="AK32" s="96">
        <f t="shared" ref="AK32:AK38" si="26">W32-SUM(X32:AB32)</f>
        <v>0</v>
      </c>
      <c r="AL32" s="96">
        <f t="shared" ref="AL32:AL38" si="27">AC32-SUM(AD32:AE32)</f>
        <v>0</v>
      </c>
      <c r="AM32" s="106">
        <f t="shared" si="15"/>
        <v>0</v>
      </c>
    </row>
    <row r="33" spans="1:39" ht="33.75" customHeight="1" x14ac:dyDescent="0.25">
      <c r="A33" s="16" t="str">
        <f t="shared" si="21"/>
        <v>CRE_5_R060</v>
      </c>
      <c r="C33" s="38" t="s">
        <v>100</v>
      </c>
      <c r="D33" s="175" t="s">
        <v>147</v>
      </c>
      <c r="E33" s="69"/>
      <c r="F33" s="69"/>
      <c r="G33" s="69"/>
      <c r="H33" s="69"/>
      <c r="I33" s="69"/>
      <c r="J33" s="69"/>
      <c r="K33" s="69"/>
      <c r="L33" s="69"/>
      <c r="M33" s="69"/>
      <c r="N33" s="71"/>
      <c r="O33" s="71"/>
      <c r="P33" s="88"/>
      <c r="Q33" s="88"/>
      <c r="R33" s="88"/>
      <c r="S33" s="88"/>
      <c r="T33" s="88"/>
      <c r="U33" s="88"/>
      <c r="V33" s="88"/>
      <c r="W33" s="88"/>
      <c r="X33" s="88"/>
      <c r="Y33" s="88"/>
      <c r="Z33" s="88"/>
      <c r="AA33" s="88"/>
      <c r="AB33" s="88"/>
      <c r="AC33" s="88"/>
      <c r="AD33" s="88"/>
      <c r="AE33" s="88"/>
      <c r="AG33" s="96">
        <f t="shared" si="22"/>
        <v>0</v>
      </c>
      <c r="AH33" s="96">
        <f t="shared" si="23"/>
        <v>0</v>
      </c>
      <c r="AI33" s="96">
        <f t="shared" si="24"/>
        <v>0</v>
      </c>
      <c r="AJ33" s="96">
        <f t="shared" si="25"/>
        <v>0</v>
      </c>
      <c r="AK33" s="96">
        <f t="shared" si="26"/>
        <v>0</v>
      </c>
      <c r="AL33" s="96">
        <f t="shared" si="27"/>
        <v>0</v>
      </c>
      <c r="AM33" s="106">
        <f t="shared" si="15"/>
        <v>0</v>
      </c>
    </row>
    <row r="34" spans="1:39" x14ac:dyDescent="0.25">
      <c r="A34" s="16" t="str">
        <f t="shared" si="21"/>
        <v>CRE_5_R070</v>
      </c>
      <c r="C34" s="38" t="s">
        <v>101</v>
      </c>
      <c r="D34" s="175" t="s">
        <v>148</v>
      </c>
      <c r="E34" s="69"/>
      <c r="F34" s="69"/>
      <c r="G34" s="69"/>
      <c r="H34" s="69"/>
      <c r="I34" s="69"/>
      <c r="J34" s="69"/>
      <c r="K34" s="69"/>
      <c r="L34" s="69"/>
      <c r="M34" s="69"/>
      <c r="N34" s="71"/>
      <c r="O34" s="71"/>
      <c r="P34" s="88"/>
      <c r="Q34" s="88"/>
      <c r="R34" s="88"/>
      <c r="S34" s="88"/>
      <c r="T34" s="88"/>
      <c r="U34" s="88"/>
      <c r="V34" s="88"/>
      <c r="W34" s="88"/>
      <c r="X34" s="88"/>
      <c r="Y34" s="88"/>
      <c r="Z34" s="88"/>
      <c r="AA34" s="88"/>
      <c r="AB34" s="88"/>
      <c r="AC34" s="88"/>
      <c r="AD34" s="88"/>
      <c r="AE34" s="88"/>
      <c r="AG34" s="96">
        <f t="shared" si="22"/>
        <v>0</v>
      </c>
      <c r="AH34" s="96">
        <f>E34-SUM(F34:G34,J34:O34)</f>
        <v>0</v>
      </c>
      <c r="AI34" s="96">
        <f t="shared" si="24"/>
        <v>0</v>
      </c>
      <c r="AJ34" s="96">
        <f t="shared" si="25"/>
        <v>0</v>
      </c>
      <c r="AK34" s="96">
        <f t="shared" si="26"/>
        <v>0</v>
      </c>
      <c r="AL34" s="96">
        <f t="shared" si="27"/>
        <v>0</v>
      </c>
      <c r="AM34" s="106">
        <f>G34-SUM(H34:I34)</f>
        <v>0</v>
      </c>
    </row>
    <row r="35" spans="1:39" ht="30" x14ac:dyDescent="0.25">
      <c r="A35" s="16" t="str">
        <f t="shared" si="21"/>
        <v>CRE_5_R080</v>
      </c>
      <c r="C35" s="38" t="s">
        <v>102</v>
      </c>
      <c r="D35" s="175" t="s">
        <v>149</v>
      </c>
      <c r="E35" s="69"/>
      <c r="F35" s="69"/>
      <c r="G35" s="69"/>
      <c r="H35" s="69"/>
      <c r="I35" s="69"/>
      <c r="J35" s="69"/>
      <c r="K35" s="69"/>
      <c r="L35" s="69"/>
      <c r="M35" s="69"/>
      <c r="N35" s="71"/>
      <c r="O35" s="71"/>
      <c r="P35" s="88"/>
      <c r="Q35" s="88"/>
      <c r="R35" s="88"/>
      <c r="S35" s="88"/>
      <c r="T35" s="88"/>
      <c r="U35" s="88"/>
      <c r="V35" s="88"/>
      <c r="W35" s="88"/>
      <c r="X35" s="88"/>
      <c r="Y35" s="88"/>
      <c r="Z35" s="88"/>
      <c r="AA35" s="88"/>
      <c r="AB35" s="88"/>
      <c r="AC35" s="88"/>
      <c r="AD35" s="88"/>
      <c r="AE35" s="88"/>
      <c r="AG35" s="96">
        <f t="shared" si="22"/>
        <v>0</v>
      </c>
      <c r="AH35" s="96">
        <f t="shared" si="23"/>
        <v>0</v>
      </c>
      <c r="AI35" s="96">
        <f t="shared" si="24"/>
        <v>0</v>
      </c>
      <c r="AJ35" s="96">
        <f t="shared" si="25"/>
        <v>0</v>
      </c>
      <c r="AK35" s="96">
        <f t="shared" si="26"/>
        <v>0</v>
      </c>
      <c r="AL35" s="96">
        <f t="shared" si="27"/>
        <v>0</v>
      </c>
      <c r="AM35" s="106">
        <f t="shared" si="15"/>
        <v>0</v>
      </c>
    </row>
    <row r="36" spans="1:39" x14ac:dyDescent="0.25">
      <c r="A36" s="16" t="str">
        <f t="shared" si="21"/>
        <v>CRE_5_R090</v>
      </c>
      <c r="C36" s="38" t="s">
        <v>115</v>
      </c>
      <c r="D36" s="175" t="s">
        <v>150</v>
      </c>
      <c r="E36" s="69"/>
      <c r="F36" s="69"/>
      <c r="G36" s="69"/>
      <c r="H36" s="69"/>
      <c r="I36" s="69"/>
      <c r="J36" s="69"/>
      <c r="K36" s="69"/>
      <c r="L36" s="69"/>
      <c r="M36" s="69"/>
      <c r="N36" s="71"/>
      <c r="O36" s="71"/>
      <c r="P36" s="88"/>
      <c r="Q36" s="88"/>
      <c r="R36" s="88"/>
      <c r="S36" s="88"/>
      <c r="T36" s="88"/>
      <c r="U36" s="88"/>
      <c r="V36" s="88"/>
      <c r="W36" s="88"/>
      <c r="X36" s="88"/>
      <c r="Y36" s="88"/>
      <c r="Z36" s="88"/>
      <c r="AA36" s="88"/>
      <c r="AB36" s="88"/>
      <c r="AC36" s="88"/>
      <c r="AD36" s="88"/>
      <c r="AE36" s="88"/>
      <c r="AG36" s="96">
        <f t="shared" si="22"/>
        <v>0</v>
      </c>
      <c r="AH36" s="96">
        <f t="shared" si="23"/>
        <v>0</v>
      </c>
      <c r="AI36" s="96">
        <f>P36-SUM(Q36,W36)</f>
        <v>0</v>
      </c>
      <c r="AJ36" s="96">
        <f t="shared" si="25"/>
        <v>0</v>
      </c>
      <c r="AK36" s="96">
        <f>W36-SUM(X36:AB36)</f>
        <v>0</v>
      </c>
      <c r="AL36" s="96">
        <f t="shared" si="27"/>
        <v>0</v>
      </c>
      <c r="AM36" s="106">
        <f t="shared" si="15"/>
        <v>0</v>
      </c>
    </row>
    <row r="37" spans="1:39" x14ac:dyDescent="0.25">
      <c r="A37" s="16" t="str">
        <f t="shared" si="21"/>
        <v>CRE_5_R100</v>
      </c>
      <c r="C37" s="38">
        <v>100</v>
      </c>
      <c r="D37" s="175" t="s">
        <v>151</v>
      </c>
      <c r="E37" s="69"/>
      <c r="F37" s="69"/>
      <c r="G37" s="69"/>
      <c r="H37" s="69"/>
      <c r="I37" s="69"/>
      <c r="J37" s="69"/>
      <c r="K37" s="69"/>
      <c r="L37" s="69"/>
      <c r="M37" s="69"/>
      <c r="N37" s="71"/>
      <c r="O37" s="71"/>
      <c r="P37" s="88"/>
      <c r="Q37" s="88"/>
      <c r="R37" s="88"/>
      <c r="S37" s="88"/>
      <c r="T37" s="88"/>
      <c r="U37" s="88"/>
      <c r="V37" s="88"/>
      <c r="W37" s="88"/>
      <c r="X37" s="88"/>
      <c r="Y37" s="88"/>
      <c r="Z37" s="88"/>
      <c r="AA37" s="88"/>
      <c r="AB37" s="88"/>
      <c r="AC37" s="88"/>
      <c r="AD37" s="88"/>
      <c r="AE37" s="88"/>
      <c r="AG37" s="96">
        <f t="shared" si="22"/>
        <v>0</v>
      </c>
      <c r="AH37" s="96">
        <f t="shared" si="23"/>
        <v>0</v>
      </c>
      <c r="AI37" s="96">
        <f t="shared" si="24"/>
        <v>0</v>
      </c>
      <c r="AJ37" s="96">
        <f t="shared" si="25"/>
        <v>0</v>
      </c>
      <c r="AK37" s="96">
        <f t="shared" si="26"/>
        <v>0</v>
      </c>
      <c r="AL37" s="96">
        <f t="shared" si="27"/>
        <v>0</v>
      </c>
      <c r="AM37" s="106">
        <f t="shared" si="15"/>
        <v>0</v>
      </c>
    </row>
    <row r="38" spans="1:39" x14ac:dyDescent="0.25">
      <c r="A38" s="16" t="str">
        <f t="shared" si="21"/>
        <v>CRE_5_R101</v>
      </c>
      <c r="C38" s="38">
        <v>101</v>
      </c>
      <c r="D38" s="176" t="s">
        <v>155</v>
      </c>
      <c r="E38" s="69"/>
      <c r="F38" s="69"/>
      <c r="G38" s="69"/>
      <c r="H38" s="69"/>
      <c r="I38" s="69"/>
      <c r="J38" s="69"/>
      <c r="K38" s="69"/>
      <c r="L38" s="69"/>
      <c r="M38" s="69"/>
      <c r="N38" s="71"/>
      <c r="O38" s="71"/>
      <c r="P38" s="88"/>
      <c r="Q38" s="88"/>
      <c r="R38" s="88"/>
      <c r="S38" s="88"/>
      <c r="T38" s="88"/>
      <c r="U38" s="88"/>
      <c r="V38" s="88"/>
      <c r="W38" s="88"/>
      <c r="X38" s="88"/>
      <c r="Y38" s="88"/>
      <c r="Z38" s="88"/>
      <c r="AA38" s="88"/>
      <c r="AB38" s="88"/>
      <c r="AC38" s="88"/>
      <c r="AD38" s="88"/>
      <c r="AE38" s="88"/>
      <c r="AG38" s="96">
        <f t="shared" si="22"/>
        <v>0</v>
      </c>
      <c r="AH38" s="96">
        <f t="shared" si="23"/>
        <v>0</v>
      </c>
      <c r="AI38" s="96">
        <f t="shared" si="24"/>
        <v>0</v>
      </c>
      <c r="AJ38" s="96">
        <f t="shared" si="25"/>
        <v>0</v>
      </c>
      <c r="AK38" s="96">
        <f t="shared" si="26"/>
        <v>0</v>
      </c>
      <c r="AL38" s="96">
        <f t="shared" si="27"/>
        <v>0</v>
      </c>
      <c r="AM38" s="106">
        <f t="shared" si="15"/>
        <v>0</v>
      </c>
    </row>
    <row r="39" spans="1:39" x14ac:dyDescent="0.25">
      <c r="A39" s="16" t="s">
        <v>104</v>
      </c>
      <c r="C39" s="38"/>
      <c r="D39" s="145"/>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G39" s="68"/>
      <c r="AH39" s="68"/>
      <c r="AI39" s="68"/>
      <c r="AJ39" s="68"/>
      <c r="AK39" s="68"/>
      <c r="AL39" s="68"/>
      <c r="AM39" s="68"/>
    </row>
    <row r="40" spans="1:39" ht="28.5" customHeight="1" x14ac:dyDescent="0.25">
      <c r="A40" s="16" t="str">
        <f t="shared" si="21"/>
        <v>CRE_5_R110</v>
      </c>
      <c r="C40" s="38">
        <v>110</v>
      </c>
      <c r="D40" s="145" t="s">
        <v>2</v>
      </c>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G40" s="96">
        <f>E40-SUM(N40:O40)-P40-AC40</f>
        <v>0</v>
      </c>
      <c r="AH40" s="96">
        <f>E40-SUM(F40:G40,J40:O40)</f>
        <v>0</v>
      </c>
      <c r="AI40" s="96">
        <f>P40-SUM(Q40,W40)</f>
        <v>0</v>
      </c>
      <c r="AJ40" s="96">
        <f>Q40-SUM(R40:V40)</f>
        <v>0</v>
      </c>
      <c r="AK40" s="96">
        <f>W40-SUM(X40:AB40)</f>
        <v>0</v>
      </c>
      <c r="AL40" s="96">
        <f>AC40-SUM(AD40:AE40)</f>
        <v>0</v>
      </c>
      <c r="AM40" s="106">
        <f t="shared" ref="AM40:AM49" si="28">G40-SUM(H40:I40)</f>
        <v>0</v>
      </c>
    </row>
    <row r="41" spans="1:39" x14ac:dyDescent="0.25">
      <c r="A41" s="16" t="str">
        <f t="shared" si="21"/>
        <v>CRE_5_R115</v>
      </c>
      <c r="C41" s="38" t="s">
        <v>186</v>
      </c>
      <c r="D41" s="172" t="s">
        <v>701</v>
      </c>
      <c r="E41" s="69"/>
      <c r="F41" s="68"/>
      <c r="G41" s="68"/>
      <c r="H41" s="68"/>
      <c r="I41" s="68"/>
      <c r="J41" s="68"/>
      <c r="K41" s="68"/>
      <c r="L41" s="68"/>
      <c r="M41" s="68"/>
      <c r="N41" s="69"/>
      <c r="O41" s="69"/>
      <c r="P41" s="68"/>
      <c r="Q41" s="68"/>
      <c r="R41" s="68"/>
      <c r="S41" s="68"/>
      <c r="T41" s="68"/>
      <c r="U41" s="68"/>
      <c r="V41" s="68"/>
      <c r="W41" s="68"/>
      <c r="X41" s="68"/>
      <c r="Y41" s="68"/>
      <c r="Z41" s="68"/>
      <c r="AA41" s="68"/>
      <c r="AB41" s="68"/>
      <c r="AC41" s="68"/>
      <c r="AD41" s="68"/>
      <c r="AE41" s="68"/>
      <c r="AG41" s="68"/>
      <c r="AH41" s="68"/>
      <c r="AI41" s="68"/>
      <c r="AJ41" s="68"/>
      <c r="AK41" s="68"/>
      <c r="AL41" s="68"/>
      <c r="AM41" s="68"/>
    </row>
    <row r="42" spans="1:39" x14ac:dyDescent="0.25">
      <c r="A42" s="16" t="str">
        <f t="shared" si="21"/>
        <v>CRE_5_R116</v>
      </c>
      <c r="C42" s="38" t="s">
        <v>187</v>
      </c>
      <c r="D42" s="172" t="s">
        <v>185</v>
      </c>
      <c r="E42" s="69"/>
      <c r="F42" s="69"/>
      <c r="G42" s="69"/>
      <c r="H42" s="69"/>
      <c r="I42" s="69"/>
      <c r="J42" s="69"/>
      <c r="K42" s="69"/>
      <c r="L42" s="69"/>
      <c r="M42" s="69"/>
      <c r="N42" s="68"/>
      <c r="O42" s="68"/>
      <c r="P42" s="88"/>
      <c r="Q42" s="88"/>
      <c r="R42" s="88"/>
      <c r="S42" s="88"/>
      <c r="T42" s="88"/>
      <c r="U42" s="88"/>
      <c r="V42" s="88"/>
      <c r="W42" s="88"/>
      <c r="X42" s="88"/>
      <c r="Y42" s="88"/>
      <c r="Z42" s="88"/>
      <c r="AA42" s="88"/>
      <c r="AB42" s="88"/>
      <c r="AC42" s="88"/>
      <c r="AD42" s="88"/>
      <c r="AE42" s="88"/>
      <c r="AG42" s="96">
        <f>E42-SUM(N42:O42)-P42-AC42</f>
        <v>0</v>
      </c>
      <c r="AH42" s="96">
        <f>E42-SUM(F42:G42,J42:O42)</f>
        <v>0</v>
      </c>
      <c r="AI42" s="96">
        <f t="shared" ref="AI42:AI49" si="29">P42-SUM(Q42,W42)</f>
        <v>0</v>
      </c>
      <c r="AJ42" s="96">
        <f t="shared" ref="AJ42:AJ49" si="30">Q42-SUM(R42:V42)</f>
        <v>0</v>
      </c>
      <c r="AK42" s="96">
        <f>W42-SUM(X42:AB42)</f>
        <v>0</v>
      </c>
      <c r="AL42" s="96">
        <f>AC42-SUM(AD42:AE42)</f>
        <v>0</v>
      </c>
      <c r="AM42" s="106">
        <f t="shared" si="28"/>
        <v>0</v>
      </c>
    </row>
    <row r="43" spans="1:39" x14ac:dyDescent="0.25">
      <c r="A43" s="16" t="str">
        <f t="shared" si="21"/>
        <v>CRE_5_R117</v>
      </c>
      <c r="C43" s="38" t="s">
        <v>188</v>
      </c>
      <c r="D43" s="172" t="s">
        <v>702</v>
      </c>
      <c r="E43" s="69"/>
      <c r="F43" s="69"/>
      <c r="G43" s="69"/>
      <c r="H43" s="69"/>
      <c r="I43" s="69"/>
      <c r="J43" s="69"/>
      <c r="K43" s="69"/>
      <c r="L43" s="69"/>
      <c r="M43" s="69"/>
      <c r="N43" s="68"/>
      <c r="O43" s="68"/>
      <c r="P43" s="88"/>
      <c r="Q43" s="88"/>
      <c r="R43" s="88"/>
      <c r="S43" s="88"/>
      <c r="T43" s="88"/>
      <c r="U43" s="88"/>
      <c r="V43" s="88"/>
      <c r="W43" s="88"/>
      <c r="X43" s="88"/>
      <c r="Y43" s="88"/>
      <c r="Z43" s="88"/>
      <c r="AA43" s="88"/>
      <c r="AB43" s="88"/>
      <c r="AC43" s="88"/>
      <c r="AD43" s="88"/>
      <c r="AE43" s="88"/>
      <c r="AG43" s="96">
        <f t="shared" ref="AG43:AG49" si="31">E43-SUM(N43:O43)-P43-AC43</f>
        <v>0</v>
      </c>
      <c r="AH43" s="96">
        <f t="shared" ref="AH43:AH49" si="32">E43-SUM(F43:G43,J43:O43)</f>
        <v>0</v>
      </c>
      <c r="AI43" s="96">
        <f t="shared" si="29"/>
        <v>0</v>
      </c>
      <c r="AJ43" s="96">
        <f t="shared" si="30"/>
        <v>0</v>
      </c>
      <c r="AK43" s="96">
        <f t="shared" ref="AK43:AK49" si="33">W43-SUM(X43:AB43)</f>
        <v>0</v>
      </c>
      <c r="AL43" s="96">
        <f t="shared" ref="AL43:AL49" si="34">AC43-SUM(AD43:AE43)</f>
        <v>0</v>
      </c>
      <c r="AM43" s="106">
        <f t="shared" si="28"/>
        <v>0</v>
      </c>
    </row>
    <row r="44" spans="1:39" ht="31.5" customHeight="1" x14ac:dyDescent="0.25">
      <c r="A44" s="16" t="str">
        <f t="shared" si="21"/>
        <v>CRE_5_R120</v>
      </c>
      <c r="C44" s="38">
        <v>120</v>
      </c>
      <c r="D44" s="175" t="s">
        <v>147</v>
      </c>
      <c r="E44" s="69"/>
      <c r="F44" s="69"/>
      <c r="G44" s="69"/>
      <c r="H44" s="69"/>
      <c r="I44" s="69"/>
      <c r="J44" s="69"/>
      <c r="K44" s="69"/>
      <c r="L44" s="69"/>
      <c r="M44" s="69"/>
      <c r="N44" s="69"/>
      <c r="O44" s="69"/>
      <c r="P44" s="88"/>
      <c r="Q44" s="88"/>
      <c r="R44" s="88"/>
      <c r="S44" s="88"/>
      <c r="T44" s="88"/>
      <c r="U44" s="88"/>
      <c r="V44" s="88"/>
      <c r="W44" s="88"/>
      <c r="X44" s="88"/>
      <c r="Y44" s="88"/>
      <c r="Z44" s="88"/>
      <c r="AA44" s="88"/>
      <c r="AB44" s="88"/>
      <c r="AC44" s="88"/>
      <c r="AD44" s="88"/>
      <c r="AE44" s="88"/>
      <c r="AG44" s="96">
        <f t="shared" si="31"/>
        <v>0</v>
      </c>
      <c r="AH44" s="96">
        <f t="shared" si="32"/>
        <v>0</v>
      </c>
      <c r="AI44" s="96">
        <f t="shared" si="29"/>
        <v>0</v>
      </c>
      <c r="AJ44" s="96">
        <f t="shared" si="30"/>
        <v>0</v>
      </c>
      <c r="AK44" s="96">
        <f t="shared" si="33"/>
        <v>0</v>
      </c>
      <c r="AL44" s="96">
        <f t="shared" si="34"/>
        <v>0</v>
      </c>
      <c r="AM44" s="106">
        <f t="shared" si="28"/>
        <v>0</v>
      </c>
    </row>
    <row r="45" spans="1:39" x14ac:dyDescent="0.25">
      <c r="A45" s="16" t="str">
        <f t="shared" si="21"/>
        <v>CRE_5_R130</v>
      </c>
      <c r="C45" s="38">
        <v>130</v>
      </c>
      <c r="D45" s="175" t="s">
        <v>148</v>
      </c>
      <c r="E45" s="69"/>
      <c r="F45" s="69"/>
      <c r="G45" s="69"/>
      <c r="H45" s="69"/>
      <c r="I45" s="69"/>
      <c r="J45" s="69"/>
      <c r="K45" s="69"/>
      <c r="L45" s="69"/>
      <c r="M45" s="69"/>
      <c r="N45" s="69"/>
      <c r="O45" s="69"/>
      <c r="P45" s="88"/>
      <c r="Q45" s="88"/>
      <c r="R45" s="88"/>
      <c r="S45" s="88"/>
      <c r="T45" s="88"/>
      <c r="U45" s="88"/>
      <c r="V45" s="88"/>
      <c r="W45" s="88"/>
      <c r="X45" s="88"/>
      <c r="Y45" s="88"/>
      <c r="Z45" s="88"/>
      <c r="AA45" s="88"/>
      <c r="AB45" s="88"/>
      <c r="AC45" s="88"/>
      <c r="AD45" s="88"/>
      <c r="AE45" s="88"/>
      <c r="AG45" s="96">
        <f t="shared" si="31"/>
        <v>0</v>
      </c>
      <c r="AH45" s="96">
        <f t="shared" si="32"/>
        <v>0</v>
      </c>
      <c r="AI45" s="96">
        <f t="shared" si="29"/>
        <v>0</v>
      </c>
      <c r="AJ45" s="96">
        <f t="shared" si="30"/>
        <v>0</v>
      </c>
      <c r="AK45" s="96">
        <f t="shared" si="33"/>
        <v>0</v>
      </c>
      <c r="AL45" s="96">
        <f t="shared" si="34"/>
        <v>0</v>
      </c>
      <c r="AM45" s="106">
        <f t="shared" si="28"/>
        <v>0</v>
      </c>
    </row>
    <row r="46" spans="1:39" ht="30" x14ac:dyDescent="0.25">
      <c r="A46" s="16" t="str">
        <f t="shared" si="21"/>
        <v>CRE_5_R140</v>
      </c>
      <c r="C46" s="38">
        <v>140</v>
      </c>
      <c r="D46" s="175" t="s">
        <v>149</v>
      </c>
      <c r="E46" s="69"/>
      <c r="F46" s="69"/>
      <c r="G46" s="69"/>
      <c r="H46" s="69"/>
      <c r="I46" s="69"/>
      <c r="J46" s="69"/>
      <c r="K46" s="69"/>
      <c r="L46" s="69"/>
      <c r="M46" s="69"/>
      <c r="N46" s="69"/>
      <c r="O46" s="69"/>
      <c r="P46" s="88"/>
      <c r="Q46" s="88"/>
      <c r="R46" s="88"/>
      <c r="S46" s="88"/>
      <c r="T46" s="88"/>
      <c r="U46" s="88"/>
      <c r="V46" s="88"/>
      <c r="W46" s="88"/>
      <c r="X46" s="88"/>
      <c r="Y46" s="88"/>
      <c r="Z46" s="88"/>
      <c r="AA46" s="88"/>
      <c r="AB46" s="88"/>
      <c r="AC46" s="88"/>
      <c r="AD46" s="88"/>
      <c r="AE46" s="88"/>
      <c r="AG46" s="96">
        <f t="shared" si="31"/>
        <v>0</v>
      </c>
      <c r="AH46" s="96">
        <f t="shared" si="32"/>
        <v>0</v>
      </c>
      <c r="AI46" s="96">
        <f t="shared" si="29"/>
        <v>0</v>
      </c>
      <c r="AJ46" s="96">
        <f t="shared" si="30"/>
        <v>0</v>
      </c>
      <c r="AK46" s="96">
        <f t="shared" si="33"/>
        <v>0</v>
      </c>
      <c r="AL46" s="96">
        <f t="shared" si="34"/>
        <v>0</v>
      </c>
      <c r="AM46" s="106">
        <f t="shared" si="28"/>
        <v>0</v>
      </c>
    </row>
    <row r="47" spans="1:39" x14ac:dyDescent="0.25">
      <c r="A47" s="16" t="str">
        <f t="shared" si="21"/>
        <v>CRE_5_R150</v>
      </c>
      <c r="C47" s="38">
        <v>150</v>
      </c>
      <c r="D47" s="175" t="s">
        <v>150</v>
      </c>
      <c r="E47" s="69"/>
      <c r="F47" s="69"/>
      <c r="G47" s="69"/>
      <c r="H47" s="69"/>
      <c r="I47" s="69"/>
      <c r="J47" s="69"/>
      <c r="K47" s="69"/>
      <c r="L47" s="69"/>
      <c r="M47" s="69"/>
      <c r="N47" s="69"/>
      <c r="O47" s="69"/>
      <c r="P47" s="88"/>
      <c r="Q47" s="88"/>
      <c r="R47" s="88"/>
      <c r="S47" s="88"/>
      <c r="T47" s="88"/>
      <c r="U47" s="88"/>
      <c r="V47" s="88"/>
      <c r="W47" s="88"/>
      <c r="X47" s="88"/>
      <c r="Y47" s="88"/>
      <c r="Z47" s="88"/>
      <c r="AA47" s="88"/>
      <c r="AB47" s="88"/>
      <c r="AC47" s="88"/>
      <c r="AD47" s="88"/>
      <c r="AE47" s="88"/>
      <c r="AG47" s="96">
        <f t="shared" si="31"/>
        <v>0</v>
      </c>
      <c r="AH47" s="96">
        <f t="shared" si="32"/>
        <v>0</v>
      </c>
      <c r="AI47" s="96">
        <f t="shared" si="29"/>
        <v>0</v>
      </c>
      <c r="AJ47" s="96">
        <f t="shared" si="30"/>
        <v>0</v>
      </c>
      <c r="AK47" s="96">
        <f t="shared" si="33"/>
        <v>0</v>
      </c>
      <c r="AL47" s="96">
        <f t="shared" si="34"/>
        <v>0</v>
      </c>
      <c r="AM47" s="106">
        <f t="shared" si="28"/>
        <v>0</v>
      </c>
    </row>
    <row r="48" spans="1:39" x14ac:dyDescent="0.25">
      <c r="A48" s="16" t="str">
        <f t="shared" si="21"/>
        <v>CRE_5_R160</v>
      </c>
      <c r="C48" s="38">
        <v>160</v>
      </c>
      <c r="D48" s="175" t="s">
        <v>151</v>
      </c>
      <c r="E48" s="69"/>
      <c r="F48" s="69"/>
      <c r="G48" s="69"/>
      <c r="H48" s="69"/>
      <c r="I48" s="69"/>
      <c r="J48" s="69"/>
      <c r="K48" s="69"/>
      <c r="L48" s="69"/>
      <c r="M48" s="69"/>
      <c r="N48" s="69"/>
      <c r="O48" s="69"/>
      <c r="P48" s="88"/>
      <c r="Q48" s="88"/>
      <c r="R48" s="88"/>
      <c r="S48" s="88"/>
      <c r="T48" s="88"/>
      <c r="U48" s="88"/>
      <c r="V48" s="88"/>
      <c r="W48" s="88"/>
      <c r="X48" s="88"/>
      <c r="Y48" s="88"/>
      <c r="Z48" s="88"/>
      <c r="AA48" s="88"/>
      <c r="AB48" s="88"/>
      <c r="AC48" s="88"/>
      <c r="AD48" s="88"/>
      <c r="AE48" s="88"/>
      <c r="AG48" s="96">
        <f t="shared" si="31"/>
        <v>0</v>
      </c>
      <c r="AH48" s="96">
        <f t="shared" si="32"/>
        <v>0</v>
      </c>
      <c r="AI48" s="96">
        <f t="shared" si="29"/>
        <v>0</v>
      </c>
      <c r="AJ48" s="96">
        <f t="shared" si="30"/>
        <v>0</v>
      </c>
      <c r="AK48" s="96">
        <f t="shared" si="33"/>
        <v>0</v>
      </c>
      <c r="AL48" s="96">
        <f t="shared" si="34"/>
        <v>0</v>
      </c>
      <c r="AM48" s="106">
        <f t="shared" si="28"/>
        <v>0</v>
      </c>
    </row>
    <row r="49" spans="1:39" x14ac:dyDescent="0.25">
      <c r="A49" s="16" t="str">
        <f t="shared" si="21"/>
        <v>CRE_5_R161</v>
      </c>
      <c r="C49" s="38">
        <v>161</v>
      </c>
      <c r="D49" s="176" t="s">
        <v>155</v>
      </c>
      <c r="E49" s="69"/>
      <c r="F49" s="69"/>
      <c r="G49" s="69"/>
      <c r="H49" s="69"/>
      <c r="I49" s="69"/>
      <c r="J49" s="69"/>
      <c r="K49" s="69"/>
      <c r="L49" s="69"/>
      <c r="M49" s="69"/>
      <c r="N49" s="69"/>
      <c r="O49" s="69"/>
      <c r="P49" s="88"/>
      <c r="Q49" s="88"/>
      <c r="R49" s="88"/>
      <c r="S49" s="88"/>
      <c r="T49" s="88"/>
      <c r="U49" s="88"/>
      <c r="V49" s="88"/>
      <c r="W49" s="88"/>
      <c r="X49" s="88"/>
      <c r="Y49" s="88"/>
      <c r="Z49" s="88"/>
      <c r="AA49" s="88"/>
      <c r="AB49" s="88"/>
      <c r="AC49" s="88"/>
      <c r="AD49" s="88"/>
      <c r="AE49" s="88"/>
      <c r="AG49" s="96">
        <f t="shared" si="31"/>
        <v>0</v>
      </c>
      <c r="AH49" s="96">
        <f t="shared" si="32"/>
        <v>0</v>
      </c>
      <c r="AI49" s="96">
        <f t="shared" si="29"/>
        <v>0</v>
      </c>
      <c r="AJ49" s="96">
        <f t="shared" si="30"/>
        <v>0</v>
      </c>
      <c r="AK49" s="96">
        <f t="shared" si="33"/>
        <v>0</v>
      </c>
      <c r="AL49" s="96">
        <f t="shared" si="34"/>
        <v>0</v>
      </c>
      <c r="AM49" s="106">
        <f t="shared" si="28"/>
        <v>0</v>
      </c>
    </row>
    <row r="50" spans="1:39" x14ac:dyDescent="0.25">
      <c r="A50" s="16" t="s">
        <v>104</v>
      </c>
      <c r="C50" s="38"/>
      <c r="D50" s="145"/>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G50" s="68"/>
      <c r="AH50" s="68"/>
      <c r="AI50" s="68"/>
      <c r="AJ50" s="68"/>
      <c r="AK50" s="68"/>
      <c r="AL50" s="68"/>
      <c r="AM50" s="68"/>
    </row>
    <row r="51" spans="1:39" ht="37.5" customHeight="1" x14ac:dyDescent="0.25">
      <c r="A51" s="16" t="str">
        <f t="shared" si="21"/>
        <v>CRE_5_R170</v>
      </c>
      <c r="C51" s="38">
        <v>170</v>
      </c>
      <c r="D51" s="145" t="s">
        <v>3</v>
      </c>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G51" s="96">
        <f>E51-SUM(N51:O51)-P51-AC51</f>
        <v>0</v>
      </c>
      <c r="AH51" s="96">
        <f>E51-SUM(F51:G51,J51:O51)</f>
        <v>0</v>
      </c>
      <c r="AI51" s="96">
        <f>P51-SUM(Q51,W51)</f>
        <v>0</v>
      </c>
      <c r="AJ51" s="96">
        <f>Q51-SUM(R51:V51)</f>
        <v>0</v>
      </c>
      <c r="AK51" s="96">
        <f>W51-SUM(X51:AB51)</f>
        <v>0</v>
      </c>
      <c r="AL51" s="96">
        <f>AC51-SUM(AD51:AE51)</f>
        <v>0</v>
      </c>
      <c r="AM51" s="106">
        <f t="shared" ref="AM51:AM60" si="35">G51-SUM(H51:I51)</f>
        <v>0</v>
      </c>
    </row>
    <row r="52" spans="1:39" x14ac:dyDescent="0.25">
      <c r="A52" s="16" t="str">
        <f t="shared" si="21"/>
        <v>CRE_5_R175</v>
      </c>
      <c r="C52" s="38" t="s">
        <v>189</v>
      </c>
      <c r="D52" s="172" t="s">
        <v>701</v>
      </c>
      <c r="E52" s="69"/>
      <c r="F52" s="68"/>
      <c r="G52" s="68"/>
      <c r="H52" s="68"/>
      <c r="I52" s="68"/>
      <c r="J52" s="68"/>
      <c r="K52" s="68"/>
      <c r="L52" s="68"/>
      <c r="M52" s="68"/>
      <c r="N52" s="69"/>
      <c r="O52" s="69"/>
      <c r="P52" s="68"/>
      <c r="Q52" s="68"/>
      <c r="R52" s="68"/>
      <c r="S52" s="68"/>
      <c r="T52" s="68"/>
      <c r="U52" s="68"/>
      <c r="V52" s="68"/>
      <c r="W52" s="68"/>
      <c r="X52" s="68"/>
      <c r="Y52" s="68"/>
      <c r="Z52" s="68"/>
      <c r="AA52" s="68"/>
      <c r="AB52" s="68"/>
      <c r="AC52" s="68"/>
      <c r="AD52" s="68"/>
      <c r="AE52" s="68"/>
      <c r="AG52" s="68"/>
      <c r="AH52" s="68"/>
      <c r="AI52" s="68"/>
      <c r="AJ52" s="68"/>
      <c r="AK52" s="68"/>
      <c r="AL52" s="68"/>
      <c r="AM52" s="68"/>
    </row>
    <row r="53" spans="1:39" x14ac:dyDescent="0.25">
      <c r="A53" s="16" t="str">
        <f t="shared" si="21"/>
        <v>CRE_5_R176</v>
      </c>
      <c r="C53" s="38" t="s">
        <v>190</v>
      </c>
      <c r="D53" s="172" t="s">
        <v>185</v>
      </c>
      <c r="E53" s="69"/>
      <c r="F53" s="69"/>
      <c r="G53" s="69"/>
      <c r="H53" s="69"/>
      <c r="I53" s="69"/>
      <c r="J53" s="69"/>
      <c r="K53" s="69"/>
      <c r="L53" s="69"/>
      <c r="M53" s="69"/>
      <c r="N53" s="68"/>
      <c r="O53" s="68"/>
      <c r="P53" s="86"/>
      <c r="Q53" s="86"/>
      <c r="R53" s="86"/>
      <c r="S53" s="86"/>
      <c r="T53" s="86"/>
      <c r="U53" s="86"/>
      <c r="V53" s="86"/>
      <c r="W53" s="86"/>
      <c r="X53" s="86"/>
      <c r="Y53" s="86"/>
      <c r="Z53" s="86"/>
      <c r="AA53" s="86"/>
      <c r="AB53" s="86"/>
      <c r="AC53" s="86"/>
      <c r="AD53" s="86"/>
      <c r="AE53" s="86"/>
      <c r="AG53" s="96">
        <f t="shared" ref="AG53:AG60" si="36">E53-SUM(N53:O53)-P53-AC53</f>
        <v>0</v>
      </c>
      <c r="AH53" s="96">
        <f t="shared" ref="AH53:AH60" si="37">E53-SUM(F53:G53,J53:O53)</f>
        <v>0</v>
      </c>
      <c r="AI53" s="96">
        <f t="shared" ref="AI53:AI60" si="38">P53-SUM(Q53,W53)</f>
        <v>0</v>
      </c>
      <c r="AJ53" s="96">
        <f t="shared" ref="AJ53:AJ60" si="39">Q53-SUM(R53:V53)</f>
        <v>0</v>
      </c>
      <c r="AK53" s="96">
        <f>W53-SUM(X53:AB53)</f>
        <v>0</v>
      </c>
      <c r="AL53" s="96">
        <f>AC53-SUM(AD53:AE53)</f>
        <v>0</v>
      </c>
      <c r="AM53" s="106">
        <f t="shared" si="35"/>
        <v>0</v>
      </c>
    </row>
    <row r="54" spans="1:39" x14ac:dyDescent="0.25">
      <c r="A54" s="16" t="str">
        <f t="shared" si="21"/>
        <v>CRE_5_R177</v>
      </c>
      <c r="C54" s="38" t="s">
        <v>191</v>
      </c>
      <c r="D54" s="172" t="s">
        <v>702</v>
      </c>
      <c r="E54" s="69"/>
      <c r="F54" s="69"/>
      <c r="G54" s="69"/>
      <c r="H54" s="69"/>
      <c r="I54" s="69"/>
      <c r="J54" s="69"/>
      <c r="K54" s="69"/>
      <c r="L54" s="69"/>
      <c r="M54" s="69"/>
      <c r="N54" s="68"/>
      <c r="O54" s="68"/>
      <c r="P54" s="86"/>
      <c r="Q54" s="86"/>
      <c r="R54" s="86"/>
      <c r="S54" s="86"/>
      <c r="T54" s="86"/>
      <c r="U54" s="86"/>
      <c r="V54" s="86"/>
      <c r="W54" s="86"/>
      <c r="X54" s="86"/>
      <c r="Y54" s="86"/>
      <c r="Z54" s="86"/>
      <c r="AA54" s="86"/>
      <c r="AB54" s="86"/>
      <c r="AC54" s="86"/>
      <c r="AD54" s="86"/>
      <c r="AE54" s="86"/>
      <c r="AG54" s="96">
        <f t="shared" si="36"/>
        <v>0</v>
      </c>
      <c r="AH54" s="96">
        <f t="shared" si="37"/>
        <v>0</v>
      </c>
      <c r="AI54" s="96">
        <f t="shared" si="38"/>
        <v>0</v>
      </c>
      <c r="AJ54" s="96">
        <f t="shared" si="39"/>
        <v>0</v>
      </c>
      <c r="AK54" s="96">
        <f t="shared" ref="AK54:AK60" si="40">W54-SUM(X54:AB54)</f>
        <v>0</v>
      </c>
      <c r="AL54" s="96">
        <f t="shared" ref="AL54:AL60" si="41">AC54-SUM(AD54:AE54)</f>
        <v>0</v>
      </c>
      <c r="AM54" s="106">
        <f t="shared" si="35"/>
        <v>0</v>
      </c>
    </row>
    <row r="55" spans="1:39" ht="45" x14ac:dyDescent="0.25">
      <c r="A55" s="16" t="str">
        <f t="shared" si="21"/>
        <v>CRE_5_R180</v>
      </c>
      <c r="C55" s="38">
        <v>180</v>
      </c>
      <c r="D55" s="175" t="s">
        <v>147</v>
      </c>
      <c r="E55" s="69"/>
      <c r="F55" s="69"/>
      <c r="G55" s="69"/>
      <c r="H55" s="69"/>
      <c r="I55" s="69"/>
      <c r="J55" s="69"/>
      <c r="K55" s="69"/>
      <c r="L55" s="69"/>
      <c r="M55" s="69"/>
      <c r="N55" s="69"/>
      <c r="O55" s="69"/>
      <c r="P55" s="86"/>
      <c r="Q55" s="86"/>
      <c r="R55" s="86"/>
      <c r="S55" s="86"/>
      <c r="T55" s="86"/>
      <c r="U55" s="86"/>
      <c r="V55" s="86"/>
      <c r="W55" s="86"/>
      <c r="X55" s="86"/>
      <c r="Y55" s="86"/>
      <c r="Z55" s="86"/>
      <c r="AA55" s="86"/>
      <c r="AB55" s="86"/>
      <c r="AC55" s="86"/>
      <c r="AD55" s="86"/>
      <c r="AE55" s="86"/>
      <c r="AG55" s="96">
        <f t="shared" si="36"/>
        <v>0</v>
      </c>
      <c r="AH55" s="96">
        <f t="shared" si="37"/>
        <v>0</v>
      </c>
      <c r="AI55" s="96">
        <f t="shared" si="38"/>
        <v>0</v>
      </c>
      <c r="AJ55" s="96">
        <f t="shared" si="39"/>
        <v>0</v>
      </c>
      <c r="AK55" s="96">
        <f t="shared" si="40"/>
        <v>0</v>
      </c>
      <c r="AL55" s="96">
        <f t="shared" si="41"/>
        <v>0</v>
      </c>
      <c r="AM55" s="106">
        <f t="shared" si="35"/>
        <v>0</v>
      </c>
    </row>
    <row r="56" spans="1:39" x14ac:dyDescent="0.25">
      <c r="A56" s="16" t="str">
        <f t="shared" si="21"/>
        <v>CRE_5_R190</v>
      </c>
      <c r="C56" s="38">
        <v>190</v>
      </c>
      <c r="D56" s="175" t="s">
        <v>148</v>
      </c>
      <c r="E56" s="69"/>
      <c r="F56" s="69"/>
      <c r="G56" s="69"/>
      <c r="H56" s="69"/>
      <c r="I56" s="69"/>
      <c r="J56" s="69"/>
      <c r="K56" s="69"/>
      <c r="L56" s="69"/>
      <c r="M56" s="69"/>
      <c r="N56" s="69"/>
      <c r="O56" s="69"/>
      <c r="P56" s="86"/>
      <c r="Q56" s="86"/>
      <c r="R56" s="86"/>
      <c r="S56" s="86"/>
      <c r="T56" s="86"/>
      <c r="U56" s="86"/>
      <c r="V56" s="86"/>
      <c r="W56" s="86"/>
      <c r="X56" s="86"/>
      <c r="Y56" s="86"/>
      <c r="Z56" s="86"/>
      <c r="AA56" s="86"/>
      <c r="AB56" s="86"/>
      <c r="AC56" s="86"/>
      <c r="AD56" s="86"/>
      <c r="AE56" s="86"/>
      <c r="AG56" s="96">
        <f t="shared" si="36"/>
        <v>0</v>
      </c>
      <c r="AH56" s="96">
        <f t="shared" si="37"/>
        <v>0</v>
      </c>
      <c r="AI56" s="96">
        <f t="shared" si="38"/>
        <v>0</v>
      </c>
      <c r="AJ56" s="96">
        <f t="shared" si="39"/>
        <v>0</v>
      </c>
      <c r="AK56" s="96">
        <f t="shared" si="40"/>
        <v>0</v>
      </c>
      <c r="AL56" s="96">
        <f t="shared" si="41"/>
        <v>0</v>
      </c>
      <c r="AM56" s="106">
        <f t="shared" si="35"/>
        <v>0</v>
      </c>
    </row>
    <row r="57" spans="1:39" ht="30" x14ac:dyDescent="0.25">
      <c r="A57" s="16" t="str">
        <f t="shared" si="21"/>
        <v>CRE_5_R200</v>
      </c>
      <c r="C57" s="38">
        <v>200</v>
      </c>
      <c r="D57" s="175" t="s">
        <v>149</v>
      </c>
      <c r="E57" s="69"/>
      <c r="F57" s="69"/>
      <c r="G57" s="69"/>
      <c r="H57" s="69"/>
      <c r="I57" s="69"/>
      <c r="J57" s="69"/>
      <c r="K57" s="69"/>
      <c r="L57" s="69"/>
      <c r="M57" s="69"/>
      <c r="N57" s="69"/>
      <c r="O57" s="69"/>
      <c r="P57" s="86"/>
      <c r="Q57" s="86"/>
      <c r="R57" s="86"/>
      <c r="S57" s="86"/>
      <c r="T57" s="86"/>
      <c r="U57" s="86"/>
      <c r="V57" s="86"/>
      <c r="W57" s="86"/>
      <c r="X57" s="86"/>
      <c r="Y57" s="86"/>
      <c r="Z57" s="86"/>
      <c r="AA57" s="86"/>
      <c r="AB57" s="86"/>
      <c r="AC57" s="86"/>
      <c r="AD57" s="86"/>
      <c r="AE57" s="86"/>
      <c r="AG57" s="96">
        <f t="shared" si="36"/>
        <v>0</v>
      </c>
      <c r="AH57" s="96">
        <f t="shared" si="37"/>
        <v>0</v>
      </c>
      <c r="AI57" s="96">
        <f t="shared" si="38"/>
        <v>0</v>
      </c>
      <c r="AJ57" s="96">
        <f t="shared" si="39"/>
        <v>0</v>
      </c>
      <c r="AK57" s="96">
        <f t="shared" si="40"/>
        <v>0</v>
      </c>
      <c r="AL57" s="96">
        <f t="shared" si="41"/>
        <v>0</v>
      </c>
      <c r="AM57" s="106">
        <f t="shared" si="35"/>
        <v>0</v>
      </c>
    </row>
    <row r="58" spans="1:39" x14ac:dyDescent="0.25">
      <c r="A58" s="16" t="str">
        <f t="shared" si="21"/>
        <v>CRE_5_R210</v>
      </c>
      <c r="C58" s="38">
        <v>210</v>
      </c>
      <c r="D58" s="175" t="s">
        <v>150</v>
      </c>
      <c r="E58" s="69"/>
      <c r="F58" s="69"/>
      <c r="G58" s="69"/>
      <c r="H58" s="69"/>
      <c r="I58" s="69"/>
      <c r="J58" s="69"/>
      <c r="K58" s="69"/>
      <c r="L58" s="69"/>
      <c r="M58" s="69"/>
      <c r="N58" s="69"/>
      <c r="O58" s="69"/>
      <c r="P58" s="86"/>
      <c r="Q58" s="86"/>
      <c r="R58" s="86"/>
      <c r="S58" s="86"/>
      <c r="T58" s="86"/>
      <c r="U58" s="86"/>
      <c r="V58" s="86"/>
      <c r="W58" s="86"/>
      <c r="X58" s="86"/>
      <c r="Y58" s="86"/>
      <c r="Z58" s="86"/>
      <c r="AA58" s="86"/>
      <c r="AB58" s="86"/>
      <c r="AC58" s="86"/>
      <c r="AD58" s="86"/>
      <c r="AE58" s="86"/>
      <c r="AG58" s="96">
        <f t="shared" si="36"/>
        <v>0</v>
      </c>
      <c r="AH58" s="96">
        <f t="shared" si="37"/>
        <v>0</v>
      </c>
      <c r="AI58" s="96">
        <f t="shared" si="38"/>
        <v>0</v>
      </c>
      <c r="AJ58" s="96">
        <f t="shared" si="39"/>
        <v>0</v>
      </c>
      <c r="AK58" s="96">
        <f t="shared" si="40"/>
        <v>0</v>
      </c>
      <c r="AL58" s="96">
        <f t="shared" si="41"/>
        <v>0</v>
      </c>
      <c r="AM58" s="106">
        <f t="shared" si="35"/>
        <v>0</v>
      </c>
    </row>
    <row r="59" spans="1:39" x14ac:dyDescent="0.25">
      <c r="A59" s="16" t="str">
        <f t="shared" si="21"/>
        <v>CRE_5_R220</v>
      </c>
      <c r="C59" s="167">
        <v>220</v>
      </c>
      <c r="D59" s="177" t="s">
        <v>151</v>
      </c>
      <c r="E59" s="69"/>
      <c r="F59" s="69"/>
      <c r="G59" s="69"/>
      <c r="H59" s="69"/>
      <c r="I59" s="69"/>
      <c r="J59" s="69"/>
      <c r="K59" s="69"/>
      <c r="L59" s="69"/>
      <c r="M59" s="69"/>
      <c r="N59" s="69"/>
      <c r="O59" s="69"/>
      <c r="P59" s="86"/>
      <c r="Q59" s="86"/>
      <c r="R59" s="86"/>
      <c r="S59" s="86"/>
      <c r="T59" s="86"/>
      <c r="U59" s="86"/>
      <c r="V59" s="86"/>
      <c r="W59" s="86"/>
      <c r="X59" s="86"/>
      <c r="Y59" s="86"/>
      <c r="Z59" s="86"/>
      <c r="AA59" s="86"/>
      <c r="AB59" s="86"/>
      <c r="AC59" s="86"/>
      <c r="AD59" s="86"/>
      <c r="AE59" s="86"/>
      <c r="AG59" s="96">
        <f t="shared" si="36"/>
        <v>0</v>
      </c>
      <c r="AH59" s="96">
        <f t="shared" si="37"/>
        <v>0</v>
      </c>
      <c r="AI59" s="96">
        <f t="shared" si="38"/>
        <v>0</v>
      </c>
      <c r="AJ59" s="96">
        <f t="shared" si="39"/>
        <v>0</v>
      </c>
      <c r="AK59" s="96">
        <f t="shared" si="40"/>
        <v>0</v>
      </c>
      <c r="AL59" s="96">
        <f t="shared" si="41"/>
        <v>0</v>
      </c>
      <c r="AM59" s="106">
        <f t="shared" si="35"/>
        <v>0</v>
      </c>
    </row>
    <row r="60" spans="1:39" x14ac:dyDescent="0.25">
      <c r="A60" s="16" t="str">
        <f t="shared" si="21"/>
        <v>CRE_5_R221</v>
      </c>
      <c r="C60" s="38">
        <v>221</v>
      </c>
      <c r="D60" s="176" t="s">
        <v>155</v>
      </c>
      <c r="E60" s="69"/>
      <c r="F60" s="69"/>
      <c r="G60" s="69"/>
      <c r="H60" s="69"/>
      <c r="I60" s="69"/>
      <c r="J60" s="69"/>
      <c r="K60" s="69"/>
      <c r="L60" s="69"/>
      <c r="M60" s="69"/>
      <c r="N60" s="69"/>
      <c r="O60" s="69"/>
      <c r="P60" s="86"/>
      <c r="Q60" s="86"/>
      <c r="R60" s="86"/>
      <c r="S60" s="86"/>
      <c r="T60" s="86"/>
      <c r="U60" s="86"/>
      <c r="V60" s="86"/>
      <c r="W60" s="86"/>
      <c r="X60" s="86"/>
      <c r="Y60" s="86"/>
      <c r="Z60" s="86"/>
      <c r="AA60" s="86"/>
      <c r="AB60" s="86"/>
      <c r="AC60" s="86"/>
      <c r="AD60" s="86"/>
      <c r="AE60" s="86"/>
      <c r="AF60" s="12"/>
      <c r="AG60" s="96">
        <f t="shared" si="36"/>
        <v>0</v>
      </c>
      <c r="AH60" s="96">
        <f t="shared" si="37"/>
        <v>0</v>
      </c>
      <c r="AI60" s="96">
        <f t="shared" si="38"/>
        <v>0</v>
      </c>
      <c r="AJ60" s="96">
        <f t="shared" si="39"/>
        <v>0</v>
      </c>
      <c r="AK60" s="96">
        <f t="shared" si="40"/>
        <v>0</v>
      </c>
      <c r="AL60" s="96">
        <f t="shared" si="41"/>
        <v>0</v>
      </c>
      <c r="AM60" s="106">
        <f t="shared" si="35"/>
        <v>0</v>
      </c>
    </row>
    <row r="61" spans="1:39" x14ac:dyDescent="0.25">
      <c r="A61" s="16" t="s">
        <v>104</v>
      </c>
      <c r="C61" s="38"/>
      <c r="D61" s="166"/>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G61" s="68"/>
      <c r="AH61" s="68"/>
      <c r="AI61" s="68"/>
      <c r="AJ61" s="68"/>
      <c r="AK61" s="68"/>
      <c r="AL61" s="68"/>
      <c r="AM61" s="68"/>
    </row>
    <row r="62" spans="1:39" ht="28.5" customHeight="1" x14ac:dyDescent="0.25">
      <c r="A62" s="16" t="str">
        <f t="shared" si="21"/>
        <v>CRE_5_R230</v>
      </c>
      <c r="C62" s="38" t="s">
        <v>198</v>
      </c>
      <c r="D62" s="145" t="s">
        <v>197</v>
      </c>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G62" s="96">
        <f>E62-SUM(N62:O62)-P62-AC62</f>
        <v>0</v>
      </c>
      <c r="AH62" s="96">
        <f>E62-SUM(F62:G62,J62:O62)</f>
        <v>0</v>
      </c>
      <c r="AI62" s="96">
        <f>P62-SUM(Q62,W62)</f>
        <v>0</v>
      </c>
      <c r="AJ62" s="96">
        <f>Q62-SUM(R62:V62)</f>
        <v>0</v>
      </c>
      <c r="AK62" s="96">
        <f>W62-SUM(X62:AB62)</f>
        <v>0</v>
      </c>
      <c r="AL62" s="96">
        <f>AC62-SUM(AD62:AE62)</f>
        <v>0</v>
      </c>
      <c r="AM62" s="106">
        <f t="shared" ref="AM62" si="42">G62-SUM(H62:I62)</f>
        <v>0</v>
      </c>
    </row>
    <row r="63" spans="1:39" x14ac:dyDescent="0.25">
      <c r="A63" s="16" t="str">
        <f t="shared" si="21"/>
        <v>CRE_5_R240</v>
      </c>
      <c r="C63" s="38" t="s">
        <v>199</v>
      </c>
      <c r="D63" s="172" t="s">
        <v>669</v>
      </c>
      <c r="E63" s="86"/>
      <c r="F63" s="68"/>
      <c r="G63" s="68"/>
      <c r="H63" s="68"/>
      <c r="I63" s="68"/>
      <c r="J63" s="68"/>
      <c r="K63" s="68"/>
      <c r="L63" s="68"/>
      <c r="M63" s="68"/>
      <c r="N63" s="86"/>
      <c r="O63" s="86"/>
      <c r="P63" s="68"/>
      <c r="Q63" s="68"/>
      <c r="R63" s="68"/>
      <c r="S63" s="68"/>
      <c r="T63" s="68"/>
      <c r="U63" s="68"/>
      <c r="V63" s="68"/>
      <c r="W63" s="68"/>
      <c r="X63" s="68"/>
      <c r="Y63" s="68"/>
      <c r="Z63" s="68"/>
      <c r="AA63" s="68"/>
      <c r="AB63" s="68"/>
      <c r="AC63" s="68"/>
      <c r="AD63" s="68"/>
      <c r="AE63" s="68"/>
      <c r="AF63" s="108"/>
      <c r="AG63" s="68"/>
      <c r="AH63" s="68"/>
      <c r="AI63" s="68"/>
      <c r="AJ63" s="68"/>
      <c r="AK63" s="68"/>
      <c r="AL63" s="68"/>
      <c r="AM63" s="68"/>
    </row>
    <row r="64" spans="1:39" x14ac:dyDescent="0.25">
      <c r="A64" s="16" t="str">
        <f t="shared" si="21"/>
        <v>CRE_5_R250</v>
      </c>
      <c r="C64" s="38" t="s">
        <v>200</v>
      </c>
      <c r="D64" s="172" t="s">
        <v>158</v>
      </c>
      <c r="E64" s="86"/>
      <c r="F64" s="86"/>
      <c r="G64" s="86"/>
      <c r="H64" s="86"/>
      <c r="I64" s="86"/>
      <c r="J64" s="86"/>
      <c r="K64" s="86"/>
      <c r="L64" s="86"/>
      <c r="M64" s="86"/>
      <c r="N64" s="68"/>
      <c r="O64" s="68"/>
      <c r="P64" s="86"/>
      <c r="Q64" s="86"/>
      <c r="R64" s="86"/>
      <c r="S64" s="86"/>
      <c r="T64" s="86"/>
      <c r="U64" s="86"/>
      <c r="V64" s="86"/>
      <c r="W64" s="86"/>
      <c r="X64" s="86"/>
      <c r="Y64" s="86"/>
      <c r="Z64" s="86"/>
      <c r="AA64" s="86"/>
      <c r="AB64" s="86"/>
      <c r="AC64" s="86"/>
      <c r="AD64" s="86"/>
      <c r="AE64" s="86"/>
      <c r="AF64" s="168"/>
      <c r="AG64" s="96">
        <f t="shared" ref="AG64:AG66" si="43">E64-SUM(N64:O64)-P64-AC64</f>
        <v>0</v>
      </c>
      <c r="AH64" s="96">
        <f t="shared" ref="AH64:AH66" si="44">E64-SUM(F64:G64,J64:O64)</f>
        <v>0</v>
      </c>
      <c r="AI64" s="96">
        <f t="shared" ref="AI64:AI66" si="45">P64-SUM(Q64,W64)</f>
        <v>0</v>
      </c>
      <c r="AJ64" s="96">
        <f t="shared" ref="AJ64:AJ66" si="46">Q64-SUM(R64:V64)</f>
        <v>0</v>
      </c>
      <c r="AK64" s="96">
        <f>W64-SUM(X64:AB64)</f>
        <v>0</v>
      </c>
      <c r="AL64" s="96">
        <f>AC64-SUM(AD64:AE64)</f>
        <v>0</v>
      </c>
      <c r="AM64" s="106">
        <f t="shared" ref="AM64:AM66" si="47">G64-SUM(H64:I64)</f>
        <v>0</v>
      </c>
    </row>
    <row r="65" spans="1:39" x14ac:dyDescent="0.25">
      <c r="A65" s="16" t="str">
        <f t="shared" si="21"/>
        <v>CRE_5_R260</v>
      </c>
      <c r="C65" s="38" t="s">
        <v>201</v>
      </c>
      <c r="D65" s="172" t="s">
        <v>700</v>
      </c>
      <c r="E65" s="86"/>
      <c r="F65" s="86"/>
      <c r="G65" s="86"/>
      <c r="H65" s="86"/>
      <c r="I65" s="86"/>
      <c r="J65" s="86"/>
      <c r="K65" s="86"/>
      <c r="L65" s="86"/>
      <c r="M65" s="86"/>
      <c r="N65" s="68"/>
      <c r="O65" s="68"/>
      <c r="P65" s="86"/>
      <c r="Q65" s="86"/>
      <c r="R65" s="86"/>
      <c r="S65" s="86"/>
      <c r="T65" s="86"/>
      <c r="U65" s="86"/>
      <c r="V65" s="86"/>
      <c r="W65" s="86"/>
      <c r="X65" s="86"/>
      <c r="Y65" s="86"/>
      <c r="Z65" s="86"/>
      <c r="AA65" s="86"/>
      <c r="AB65" s="86"/>
      <c r="AC65" s="86"/>
      <c r="AD65" s="86"/>
      <c r="AE65" s="86"/>
      <c r="AF65" s="168"/>
      <c r="AG65" s="96">
        <f t="shared" si="43"/>
        <v>0</v>
      </c>
      <c r="AH65" s="96">
        <f t="shared" si="44"/>
        <v>0</v>
      </c>
      <c r="AI65" s="96">
        <f t="shared" si="45"/>
        <v>0</v>
      </c>
      <c r="AJ65" s="96">
        <f t="shared" si="46"/>
        <v>0</v>
      </c>
      <c r="AK65" s="96">
        <f t="shared" ref="AK65:AK66" si="48">W65-SUM(X65:AB65)</f>
        <v>0</v>
      </c>
      <c r="AL65" s="96">
        <f t="shared" ref="AL65:AL66" si="49">AC65-SUM(AD65:AE65)</f>
        <v>0</v>
      </c>
      <c r="AM65" s="106">
        <f t="shared" si="47"/>
        <v>0</v>
      </c>
    </row>
    <row r="66" spans="1:39" x14ac:dyDescent="0.25">
      <c r="A66" s="16" t="str">
        <f t="shared" si="21"/>
        <v>CRE_5_R270</v>
      </c>
      <c r="C66" s="38" t="s">
        <v>202</v>
      </c>
      <c r="D66" s="176" t="s">
        <v>152</v>
      </c>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168"/>
      <c r="AG66" s="96">
        <f t="shared" si="43"/>
        <v>0</v>
      </c>
      <c r="AH66" s="96">
        <f t="shared" si="44"/>
        <v>0</v>
      </c>
      <c r="AI66" s="96">
        <f t="shared" si="45"/>
        <v>0</v>
      </c>
      <c r="AJ66" s="96">
        <f t="shared" si="46"/>
        <v>0</v>
      </c>
      <c r="AK66" s="96">
        <f t="shared" si="48"/>
        <v>0</v>
      </c>
      <c r="AL66" s="96">
        <f t="shared" si="49"/>
        <v>0</v>
      </c>
      <c r="AM66" s="106">
        <f t="shared" si="47"/>
        <v>0</v>
      </c>
    </row>
    <row r="67" spans="1:39" x14ac:dyDescent="0.25">
      <c r="A67" s="16" t="s">
        <v>103</v>
      </c>
    </row>
    <row r="68" spans="1:39" x14ac:dyDescent="0.25">
      <c r="A68" s="16" t="s">
        <v>104</v>
      </c>
    </row>
  </sheetData>
  <sheetProtection algorithmName="SHA-512" hashValue="AzUKA6lWfql8KgFy4Nv3l+wcOQshJTLWqplItjcomxOl/bDJKdpPggiKKQEXkQtgtHN58Sabl72m1d3vdsXJiw==" saltValue="Gft1XgE7B0QRfQyXeld16w==" spinCount="100000" sheet="1" objects="1" scenarios="1"/>
  <protectedRanges>
    <protectedRange sqref="E12:M19 P12:AE19 E29:AE29 N30:O30 E30:E38 F31:M38 N33:O38 E41:E49 E40:AE40 N41:O41 F42:M49 N44:O49 E51:AE51 E52:E60 F53:M60 N55:O60 N52:O52" name="Sheet 5"/>
    <protectedRange sqref="F30:M30 P30:AE30 N31:AE31 N32:O32 P32:AE38" name="Sheet 2_1"/>
    <protectedRange sqref="F41:M41 P41:AE41 N42:AE43 P44:AE49" name="Sheet 2_2"/>
    <protectedRange sqref="F52:M52 P52:AE52 N54:O54 N53:AE53 P54:AE60" name="Sheet 2_3"/>
    <protectedRange sqref="F63:M63 N64:O65 P63:AC63" name="Sheet 2_1_1"/>
    <protectedRange sqref="E62:AE62 E63:E66 F64:M66 P64:AE65 N63:O63 N66:AE66" name="Sheet 2_1_1_1"/>
  </protectedRanges>
  <mergeCells count="32">
    <mergeCell ref="AG6:AM10"/>
    <mergeCell ref="AD7:AE7"/>
    <mergeCell ref="C6:D11"/>
    <mergeCell ref="Q7:V7"/>
    <mergeCell ref="W7:AB7"/>
    <mergeCell ref="P6:AE6"/>
    <mergeCell ref="F6:M7"/>
    <mergeCell ref="G8:I8"/>
    <mergeCell ref="E6:E9"/>
    <mergeCell ref="F8:F9"/>
    <mergeCell ref="J8:J9"/>
    <mergeCell ref="K8:K9"/>
    <mergeCell ref="L8:L9"/>
    <mergeCell ref="M8:M9"/>
    <mergeCell ref="N6:N9"/>
    <mergeCell ref="O6:O9"/>
    <mergeCell ref="P7:P9"/>
    <mergeCell ref="Q8:Q9"/>
    <mergeCell ref="R8:R9"/>
    <mergeCell ref="S8:S9"/>
    <mergeCell ref="T8:T9"/>
    <mergeCell ref="U8:U9"/>
    <mergeCell ref="V8:V9"/>
    <mergeCell ref="W8:W9"/>
    <mergeCell ref="X8:X9"/>
    <mergeCell ref="Y8:Y9"/>
    <mergeCell ref="AE8:AE9"/>
    <mergeCell ref="Z8:Z9"/>
    <mergeCell ref="AA8:AA9"/>
    <mergeCell ref="AB8:AB9"/>
    <mergeCell ref="AC7:AC9"/>
    <mergeCell ref="AD8:AD9"/>
  </mergeCells>
  <phoneticPr fontId="30" type="noConversion"/>
  <dataValidations xWindow="1763" yWindow="874" count="4">
    <dataValidation type="whole" operator="greaterThanOrEqual" allowBlank="1" showInputMessage="1" showErrorMessage="1" errorTitle="Wrong number format used" error="Please use a number which is zero or greater. If not available, leave blank." prompt="No negative integer values should be reported." sqref="E41:E49 F31:M32 P12:AE19 E12:M19 E29:AE29 E33:O38 E30:E32 N30:O30 N41:O41 E40:AE40 F42:M49 N44:O49" xr:uid="{00000000-0002-0000-0900-000000000000}">
      <formula1>0</formula1>
    </dataValidation>
    <dataValidation type="whole" allowBlank="1" showInputMessage="1" showErrorMessage="1" errorTitle="Wrong number format used" error="Please use a number which is zero or greater. If not available, leave blank." prompt="No negative integer values should be reported." sqref="P31:AE38 P42:AE49" xr:uid="{00000000-0002-0000-0900-000001000000}">
      <formula1>0</formula1>
      <formula2>9.99999999999999E+79</formula2>
    </dataValidation>
    <dataValidation type="whole" allowBlank="1" showInputMessage="1" showErrorMessage="1" prompt="No negative integer values should be reported." sqref="E21:AE23" xr:uid="{00000000-0002-0000-0900-000005000000}">
      <formula1>0</formula1>
      <formula2>9.99999999999999E+50</formula2>
    </dataValidation>
    <dataValidation type="whole" allowBlank="1" showInputMessage="1" showErrorMessage="1" prompt="No negative integer values should be reported." sqref="E25:AE27" xr:uid="{00000000-0002-0000-0900-000006000000}">
      <formula1>0</formula1>
      <formula2>9.99999999999999E+45</formula2>
    </dataValidation>
  </dataValidations>
  <pageMargins left="0.23622047244094491" right="0.23622047244094491" top="0.74803149606299213" bottom="0.74803149606299213" header="0.31496062992125984" footer="0.31496062992125984"/>
  <pageSetup paperSize="9" scale="30" fitToHeight="0" orientation="landscape" horizontalDpi="1200" verticalDpi="1200" r:id="rId1"/>
  <headerFooter>
    <oddFooter>&amp;CCRE template &amp;A&amp;RPage &amp;P</oddFooter>
  </headerFooter>
  <ignoredErrors>
    <ignoredError sqref="P11:U11 E11:O11 C20 C29:C36 C41:C43 C52:C55 C12:C19 C62:C66 C21:C23 C25:C2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R31"/>
  <sheetViews>
    <sheetView topLeftCell="B4" workbookViewId="0">
      <selection activeCell="D28" sqref="D28"/>
    </sheetView>
  </sheetViews>
  <sheetFormatPr defaultColWidth="11.42578125" defaultRowHeight="15" x14ac:dyDescent="0.25"/>
  <cols>
    <col min="1" max="1" width="10.5703125" hidden="1" customWidth="1"/>
    <col min="2" max="2" width="3.140625" customWidth="1"/>
    <col min="3" max="3" width="13.85546875" customWidth="1"/>
    <col min="4" max="4" width="105" bestFit="1" customWidth="1"/>
    <col min="5" max="5" width="6.28515625" bestFit="1" customWidth="1"/>
    <col min="6" max="6" width="6" bestFit="1" customWidth="1"/>
    <col min="7" max="7" width="7.7109375" bestFit="1" customWidth="1"/>
    <col min="8" max="8" width="8.42578125" customWidth="1"/>
    <col min="9" max="11" width="10.5703125" bestFit="1" customWidth="1"/>
    <col min="12" max="12" width="8.42578125" bestFit="1" customWidth="1"/>
    <col min="13" max="13" width="6.28515625" bestFit="1" customWidth="1"/>
    <col min="14" max="14" width="6" bestFit="1" customWidth="1"/>
    <col min="15" max="15" width="7.7109375" bestFit="1" customWidth="1"/>
    <col min="16" max="16" width="8.42578125" bestFit="1" customWidth="1"/>
    <col min="17" max="18" width="2.7109375" bestFit="1" customWidth="1"/>
  </cols>
  <sheetData>
    <row r="1" spans="1:18" ht="18.75" hidden="1" x14ac:dyDescent="0.25">
      <c r="A1" s="16" t="s">
        <v>127</v>
      </c>
      <c r="B1" s="20">
        <v>2</v>
      </c>
      <c r="C1" s="21">
        <v>1</v>
      </c>
      <c r="D1" s="29">
        <v>11</v>
      </c>
      <c r="E1" s="18">
        <v>5</v>
      </c>
      <c r="F1" s="22">
        <v>3</v>
      </c>
      <c r="G1" s="23">
        <v>4</v>
      </c>
      <c r="H1" s="23"/>
      <c r="I1" s="24">
        <v>4</v>
      </c>
      <c r="J1" s="24">
        <v>4</v>
      </c>
      <c r="K1" s="25">
        <v>4</v>
      </c>
      <c r="L1" s="25">
        <v>5</v>
      </c>
      <c r="M1" s="26">
        <v>4</v>
      </c>
      <c r="N1" s="28">
        <v>7</v>
      </c>
      <c r="O1" s="25">
        <v>4</v>
      </c>
      <c r="P1" s="25">
        <v>5</v>
      </c>
      <c r="Q1" s="26">
        <v>4</v>
      </c>
      <c r="R1" s="28">
        <v>7</v>
      </c>
    </row>
    <row r="2" spans="1:18" hidden="1" x14ac:dyDescent="0.25">
      <c r="A2" s="16" t="str">
        <f>Index!A2</f>
        <v>V20241108</v>
      </c>
      <c r="E2" s="15" t="str">
        <f>$A$1&amp;"_C"&amp;E10</f>
        <v>CRE_6_C010</v>
      </c>
      <c r="F2" s="15" t="str">
        <f t="shared" ref="F2:H2" si="0">$A$1&amp;"_C"&amp;F10</f>
        <v>CRE_6_C020</v>
      </c>
      <c r="G2" s="15" t="str">
        <f t="shared" si="0"/>
        <v>CRE_6_C030</v>
      </c>
      <c r="H2" s="15" t="str">
        <f t="shared" si="0"/>
        <v>CRE_6_C040</v>
      </c>
      <c r="I2" s="15" t="str">
        <f>$A$1&amp;"_C"&amp;I10</f>
        <v>CRE_6_C050</v>
      </c>
      <c r="J2" s="15" t="str">
        <f t="shared" ref="J2:P2" si="1">$A$1&amp;"_C"&amp;J10</f>
        <v>CRE_6_C060</v>
      </c>
      <c r="K2" s="15" t="str">
        <f t="shared" si="1"/>
        <v>CRE_6_C070</v>
      </c>
      <c r="L2" s="15" t="str">
        <f t="shared" si="1"/>
        <v>CRE_6_C080</v>
      </c>
      <c r="M2" s="15" t="str">
        <f t="shared" si="1"/>
        <v>CRE_6_C090</v>
      </c>
      <c r="N2" s="15" t="str">
        <f t="shared" si="1"/>
        <v>CRE_6_C100</v>
      </c>
      <c r="O2" s="15" t="str">
        <f t="shared" si="1"/>
        <v>CRE_6_C110</v>
      </c>
      <c r="P2" s="15" t="str">
        <f t="shared" si="1"/>
        <v>CRE_6_C120</v>
      </c>
      <c r="Q2" s="15"/>
      <c r="R2" s="15"/>
    </row>
    <row r="3" spans="1:18" x14ac:dyDescent="0.25">
      <c r="A3" s="16" t="str">
        <f>"R:A1:Q"&amp;ROW(A31)</f>
        <v>R:A1:Q31</v>
      </c>
    </row>
    <row r="4" spans="1:18" x14ac:dyDescent="0.25">
      <c r="A4" s="16" t="s">
        <v>104</v>
      </c>
      <c r="C4" s="128" t="s">
        <v>776</v>
      </c>
    </row>
    <row r="5" spans="1:18" x14ac:dyDescent="0.25">
      <c r="A5" s="16" t="s">
        <v>104</v>
      </c>
      <c r="C5" s="1"/>
    </row>
    <row r="6" spans="1:18" x14ac:dyDescent="0.25">
      <c r="A6" s="16"/>
      <c r="C6" s="584" t="s">
        <v>564</v>
      </c>
      <c r="D6" s="584"/>
      <c r="E6" s="585" t="s">
        <v>384</v>
      </c>
      <c r="F6" s="585"/>
      <c r="G6" s="585"/>
      <c r="H6" s="585"/>
      <c r="I6" s="585" t="s">
        <v>385</v>
      </c>
      <c r="J6" s="585"/>
      <c r="K6" s="585"/>
      <c r="L6" s="585"/>
      <c r="M6" s="585" t="s">
        <v>386</v>
      </c>
      <c r="N6" s="585"/>
      <c r="O6" s="585"/>
      <c r="P6" s="585"/>
    </row>
    <row r="7" spans="1:18" ht="15" customHeight="1" x14ac:dyDescent="0.25">
      <c r="A7" s="16" t="s">
        <v>104</v>
      </c>
      <c r="C7" s="584"/>
      <c r="D7" s="584"/>
      <c r="E7" s="584" t="s">
        <v>1</v>
      </c>
      <c r="F7" s="584"/>
      <c r="G7" s="584"/>
      <c r="H7" s="584"/>
      <c r="I7" s="584" t="s">
        <v>1</v>
      </c>
      <c r="J7" s="584"/>
      <c r="K7" s="584"/>
      <c r="L7" s="584"/>
      <c r="M7" s="584" t="s">
        <v>1</v>
      </c>
      <c r="N7" s="584"/>
      <c r="O7" s="584"/>
      <c r="P7" s="584"/>
    </row>
    <row r="8" spans="1:18" x14ac:dyDescent="0.25">
      <c r="A8" s="16" t="s">
        <v>104</v>
      </c>
      <c r="C8" s="584"/>
      <c r="D8" s="584"/>
      <c r="E8" s="92" t="s">
        <v>387</v>
      </c>
      <c r="F8" s="92" t="s">
        <v>388</v>
      </c>
      <c r="G8" s="92" t="s">
        <v>389</v>
      </c>
      <c r="H8" s="92" t="s">
        <v>336</v>
      </c>
      <c r="I8" s="92" t="s">
        <v>387</v>
      </c>
      <c r="J8" s="92" t="s">
        <v>388</v>
      </c>
      <c r="K8" s="92" t="s">
        <v>389</v>
      </c>
      <c r="L8" s="92" t="s">
        <v>336</v>
      </c>
      <c r="M8" s="92" t="s">
        <v>387</v>
      </c>
      <c r="N8" s="92" t="s">
        <v>388</v>
      </c>
      <c r="O8" s="92" t="s">
        <v>389</v>
      </c>
      <c r="P8" s="92" t="s">
        <v>336</v>
      </c>
    </row>
    <row r="9" spans="1:18" x14ac:dyDescent="0.25">
      <c r="A9" s="16" t="s">
        <v>104</v>
      </c>
      <c r="C9" s="584"/>
      <c r="D9" s="584"/>
      <c r="E9" s="92" t="s">
        <v>19</v>
      </c>
      <c r="F9" s="92" t="s">
        <v>19</v>
      </c>
      <c r="G9" s="92" t="s">
        <v>19</v>
      </c>
      <c r="H9" s="92" t="s">
        <v>19</v>
      </c>
      <c r="I9" s="92" t="s">
        <v>19</v>
      </c>
      <c r="J9" s="92" t="s">
        <v>19</v>
      </c>
      <c r="K9" s="92" t="s">
        <v>19</v>
      </c>
      <c r="L9" s="92" t="s">
        <v>19</v>
      </c>
      <c r="M9" s="92" t="s">
        <v>19</v>
      </c>
      <c r="N9" s="92" t="s">
        <v>19</v>
      </c>
      <c r="O9" s="92" t="s">
        <v>19</v>
      </c>
      <c r="P9" s="92" t="s">
        <v>19</v>
      </c>
    </row>
    <row r="10" spans="1:18" x14ac:dyDescent="0.25">
      <c r="A10" s="16" t="s">
        <v>104</v>
      </c>
      <c r="C10" s="584"/>
      <c r="D10" s="584"/>
      <c r="E10" s="144" t="s">
        <v>95</v>
      </c>
      <c r="F10" s="144" t="s">
        <v>96</v>
      </c>
      <c r="G10" s="144" t="s">
        <v>97</v>
      </c>
      <c r="H10" s="144" t="s">
        <v>98</v>
      </c>
      <c r="I10" s="144" t="s">
        <v>99</v>
      </c>
      <c r="J10" s="144" t="s">
        <v>100</v>
      </c>
      <c r="K10" s="144" t="s">
        <v>101</v>
      </c>
      <c r="L10" s="144" t="s">
        <v>102</v>
      </c>
      <c r="M10" s="144" t="s">
        <v>115</v>
      </c>
      <c r="N10" s="144" t="s">
        <v>192</v>
      </c>
      <c r="O10" s="144" t="s">
        <v>193</v>
      </c>
      <c r="P10" s="144" t="s">
        <v>194</v>
      </c>
    </row>
    <row r="11" spans="1:18" x14ac:dyDescent="0.25">
      <c r="A11" s="16" t="str">
        <f>$A$1&amp;"_R"&amp;C11</f>
        <v>CRE_6_R001</v>
      </c>
      <c r="C11" s="169" t="s">
        <v>377</v>
      </c>
      <c r="D11" s="145" t="s">
        <v>572</v>
      </c>
      <c r="E11" s="171"/>
      <c r="F11" s="68"/>
      <c r="G11" s="68"/>
      <c r="H11" s="68"/>
      <c r="I11" s="171"/>
      <c r="J11" s="68"/>
      <c r="K11" s="68"/>
      <c r="L11" s="68"/>
      <c r="M11" s="171"/>
      <c r="N11" s="68"/>
      <c r="O11" s="68"/>
      <c r="P11" s="68"/>
    </row>
    <row r="12" spans="1:18" x14ac:dyDescent="0.25">
      <c r="A12" s="16" t="str">
        <f t="shared" ref="A12:A19" si="2">$A$1&amp;"_R"&amp;C12</f>
        <v>CRE_6_R002</v>
      </c>
      <c r="C12" s="169" t="s">
        <v>378</v>
      </c>
      <c r="D12" s="172" t="s">
        <v>222</v>
      </c>
      <c r="E12" s="171"/>
      <c r="F12" s="68"/>
      <c r="G12" s="68"/>
      <c r="H12" s="171"/>
      <c r="I12" s="171"/>
      <c r="J12" s="68"/>
      <c r="K12" s="68"/>
      <c r="L12" s="171"/>
      <c r="M12" s="171"/>
      <c r="N12" s="68"/>
      <c r="O12" s="68"/>
      <c r="P12" s="171"/>
    </row>
    <row r="13" spans="1:18" x14ac:dyDescent="0.25">
      <c r="A13" s="16" t="str">
        <f t="shared" si="2"/>
        <v>CRE_6_R003</v>
      </c>
      <c r="C13" s="169" t="s">
        <v>379</v>
      </c>
      <c r="D13" s="181" t="s">
        <v>223</v>
      </c>
      <c r="E13" s="171"/>
      <c r="F13" s="68"/>
      <c r="G13" s="68"/>
      <c r="H13" s="68"/>
      <c r="I13" s="171"/>
      <c r="J13" s="68"/>
      <c r="K13" s="68"/>
      <c r="L13" s="68"/>
      <c r="M13" s="171"/>
      <c r="N13" s="68"/>
      <c r="O13" s="68"/>
      <c r="P13" s="68"/>
    </row>
    <row r="14" spans="1:18" x14ac:dyDescent="0.25">
      <c r="A14" s="16" t="str">
        <f t="shared" si="2"/>
        <v>CRE_6_R004</v>
      </c>
      <c r="C14" s="169" t="s">
        <v>380</v>
      </c>
      <c r="D14" s="181" t="s">
        <v>224</v>
      </c>
      <c r="E14" s="171"/>
      <c r="F14" s="68"/>
      <c r="G14" s="68"/>
      <c r="H14" s="68"/>
      <c r="I14" s="171"/>
      <c r="J14" s="68"/>
      <c r="K14" s="68"/>
      <c r="L14" s="68"/>
      <c r="M14" s="171"/>
      <c r="N14" s="68"/>
      <c r="O14" s="68"/>
      <c r="P14" s="68"/>
    </row>
    <row r="15" spans="1:18" x14ac:dyDescent="0.25">
      <c r="A15" s="16" t="str">
        <f t="shared" si="2"/>
        <v>CRE_6_R005</v>
      </c>
      <c r="C15" s="169" t="s">
        <v>117</v>
      </c>
      <c r="D15" s="181" t="s">
        <v>227</v>
      </c>
      <c r="E15" s="68"/>
      <c r="F15" s="68"/>
      <c r="G15" s="68"/>
      <c r="H15" s="171"/>
      <c r="I15" s="68"/>
      <c r="J15" s="68"/>
      <c r="K15" s="68"/>
      <c r="L15" s="171"/>
      <c r="M15" s="68"/>
      <c r="N15" s="68"/>
      <c r="O15" s="68"/>
      <c r="P15" s="171"/>
    </row>
    <row r="16" spans="1:18" x14ac:dyDescent="0.25">
      <c r="A16" s="16" t="str">
        <f t="shared" si="2"/>
        <v>CRE_6_R006</v>
      </c>
      <c r="C16" s="169" t="s">
        <v>203</v>
      </c>
      <c r="D16" s="181" t="s">
        <v>228</v>
      </c>
      <c r="E16" s="68"/>
      <c r="F16" s="68"/>
      <c r="G16" s="68"/>
      <c r="H16" s="171"/>
      <c r="I16" s="68"/>
      <c r="J16" s="68"/>
      <c r="K16" s="68"/>
      <c r="L16" s="171"/>
      <c r="M16" s="68"/>
      <c r="N16" s="68"/>
      <c r="O16" s="68"/>
      <c r="P16" s="171"/>
    </row>
    <row r="17" spans="1:16" x14ac:dyDescent="0.25">
      <c r="A17" s="16" t="str">
        <f t="shared" si="2"/>
        <v>CRE_6_R007</v>
      </c>
      <c r="C17" s="169" t="s">
        <v>381</v>
      </c>
      <c r="D17" s="172" t="s">
        <v>225</v>
      </c>
      <c r="E17" s="171"/>
      <c r="F17" s="171"/>
      <c r="G17" s="171"/>
      <c r="H17" s="68"/>
      <c r="I17" s="171"/>
      <c r="J17" s="171"/>
      <c r="K17" s="171"/>
      <c r="L17" s="68"/>
      <c r="M17" s="171"/>
      <c r="N17" s="171"/>
      <c r="O17" s="171"/>
      <c r="P17" s="68"/>
    </row>
    <row r="18" spans="1:16" ht="17.25" customHeight="1" x14ac:dyDescent="0.25">
      <c r="A18" s="16" t="str">
        <f t="shared" si="2"/>
        <v>CRE_6_R008</v>
      </c>
      <c r="C18" s="169" t="s">
        <v>382</v>
      </c>
      <c r="D18" s="178" t="s">
        <v>226</v>
      </c>
      <c r="E18" s="171"/>
      <c r="F18" s="171"/>
      <c r="G18" s="171"/>
      <c r="H18" s="68"/>
      <c r="I18" s="171"/>
      <c r="J18" s="171"/>
      <c r="K18" s="171"/>
      <c r="L18" s="68"/>
      <c r="M18" s="171"/>
      <c r="N18" s="171"/>
      <c r="O18" s="171"/>
      <c r="P18" s="68"/>
    </row>
    <row r="19" spans="1:16" ht="17.25" customHeight="1" x14ac:dyDescent="0.25">
      <c r="A19" s="16" t="str">
        <f t="shared" si="2"/>
        <v>CRE_6_R009</v>
      </c>
      <c r="C19" s="169" t="s">
        <v>383</v>
      </c>
      <c r="D19" s="178" t="s">
        <v>224</v>
      </c>
      <c r="E19" s="171"/>
      <c r="F19" s="171"/>
      <c r="G19" s="171"/>
      <c r="H19" s="68"/>
      <c r="I19" s="171"/>
      <c r="J19" s="171"/>
      <c r="K19" s="171"/>
      <c r="L19" s="68"/>
      <c r="M19" s="171"/>
      <c r="N19" s="171"/>
      <c r="O19" s="171"/>
      <c r="P19" s="68"/>
    </row>
    <row r="20" spans="1:16" x14ac:dyDescent="0.25">
      <c r="A20" s="16" t="str">
        <f>$A$1&amp;"_R"&amp;C20</f>
        <v>CRE_6_R010</v>
      </c>
      <c r="C20" s="169" t="s">
        <v>95</v>
      </c>
      <c r="D20" s="179" t="s">
        <v>563</v>
      </c>
      <c r="E20" s="171"/>
      <c r="F20" s="171"/>
      <c r="G20" s="171"/>
      <c r="H20" s="68"/>
      <c r="I20" s="171"/>
      <c r="J20" s="171"/>
      <c r="K20" s="171"/>
      <c r="L20" s="68"/>
      <c r="M20" s="171"/>
      <c r="N20" s="171"/>
      <c r="O20" s="171"/>
      <c r="P20" s="68"/>
    </row>
    <row r="21" spans="1:16" x14ac:dyDescent="0.25">
      <c r="A21" s="16" t="str">
        <f t="shared" ref="A21:A29" si="3">$A$1&amp;"_R"&amp;C21</f>
        <v>CRE_6_R011</v>
      </c>
      <c r="C21" s="169" t="s">
        <v>107</v>
      </c>
      <c r="D21" s="170" t="s">
        <v>153</v>
      </c>
      <c r="E21" s="171"/>
      <c r="F21" s="171"/>
      <c r="G21" s="171"/>
      <c r="H21" s="68"/>
      <c r="I21" s="171"/>
      <c r="J21" s="171"/>
      <c r="K21" s="171"/>
      <c r="L21" s="68"/>
      <c r="M21" s="171"/>
      <c r="N21" s="171"/>
      <c r="O21" s="171"/>
      <c r="P21" s="68"/>
    </row>
    <row r="22" spans="1:16" x14ac:dyDescent="0.25">
      <c r="A22" s="16" t="str">
        <f t="shared" si="3"/>
        <v>CRE_6_R012</v>
      </c>
      <c r="C22" s="169" t="s">
        <v>108</v>
      </c>
      <c r="D22" s="170" t="s">
        <v>154</v>
      </c>
      <c r="E22" s="171"/>
      <c r="F22" s="171"/>
      <c r="G22" s="171"/>
      <c r="H22" s="68"/>
      <c r="I22" s="171"/>
      <c r="J22" s="171"/>
      <c r="K22" s="171"/>
      <c r="L22" s="68"/>
      <c r="M22" s="171"/>
      <c r="N22" s="171"/>
      <c r="O22" s="171"/>
      <c r="P22" s="68"/>
    </row>
    <row r="23" spans="1:16" ht="30" x14ac:dyDescent="0.25">
      <c r="A23" s="16" t="str">
        <f t="shared" si="3"/>
        <v>CRE_6_R020</v>
      </c>
      <c r="C23" s="169" t="s">
        <v>96</v>
      </c>
      <c r="D23" s="170" t="s">
        <v>147</v>
      </c>
      <c r="E23" s="171"/>
      <c r="F23" s="171"/>
      <c r="G23" s="171"/>
      <c r="H23" s="68"/>
      <c r="I23" s="171"/>
      <c r="J23" s="171"/>
      <c r="K23" s="171"/>
      <c r="L23" s="68"/>
      <c r="M23" s="171"/>
      <c r="N23" s="171"/>
      <c r="O23" s="171"/>
      <c r="P23" s="68"/>
    </row>
    <row r="24" spans="1:16" x14ac:dyDescent="0.25">
      <c r="A24" s="16" t="str">
        <f t="shared" si="3"/>
        <v>CRE_6_R030</v>
      </c>
      <c r="C24" s="169" t="s">
        <v>97</v>
      </c>
      <c r="D24" s="170" t="s">
        <v>148</v>
      </c>
      <c r="E24" s="171"/>
      <c r="F24" s="171"/>
      <c r="G24" s="171"/>
      <c r="H24" s="68"/>
      <c r="I24" s="171"/>
      <c r="J24" s="171"/>
      <c r="K24" s="171"/>
      <c r="L24" s="68"/>
      <c r="M24" s="171"/>
      <c r="N24" s="171"/>
      <c r="O24" s="171"/>
      <c r="P24" s="68"/>
    </row>
    <row r="25" spans="1:16" x14ac:dyDescent="0.25">
      <c r="A25" s="16" t="str">
        <f t="shared" si="3"/>
        <v>CRE_6_R040</v>
      </c>
      <c r="C25" s="169" t="s">
        <v>98</v>
      </c>
      <c r="D25" s="170" t="s">
        <v>149</v>
      </c>
      <c r="E25" s="171"/>
      <c r="F25" s="171"/>
      <c r="G25" s="171"/>
      <c r="H25" s="68"/>
      <c r="I25" s="171"/>
      <c r="J25" s="171"/>
      <c r="K25" s="171"/>
      <c r="L25" s="68"/>
      <c r="M25" s="171"/>
      <c r="N25" s="171"/>
      <c r="O25" s="171"/>
      <c r="P25" s="68"/>
    </row>
    <row r="26" spans="1:16" x14ac:dyDescent="0.25">
      <c r="A26" s="16" t="str">
        <f t="shared" si="3"/>
        <v>CRE_6_R050</v>
      </c>
      <c r="C26" s="169" t="s">
        <v>99</v>
      </c>
      <c r="D26" s="170" t="s">
        <v>150</v>
      </c>
      <c r="E26" s="171"/>
      <c r="F26" s="171"/>
      <c r="G26" s="171"/>
      <c r="H26" s="68"/>
      <c r="I26" s="171"/>
      <c r="J26" s="171"/>
      <c r="K26" s="171"/>
      <c r="L26" s="68"/>
      <c r="M26" s="171"/>
      <c r="N26" s="171"/>
      <c r="O26" s="171"/>
      <c r="P26" s="68"/>
    </row>
    <row r="27" spans="1:16" x14ac:dyDescent="0.25">
      <c r="A27" s="16" t="str">
        <f t="shared" si="3"/>
        <v>CRE_6_R060</v>
      </c>
      <c r="C27" s="169" t="s">
        <v>100</v>
      </c>
      <c r="D27" s="170" t="s">
        <v>151</v>
      </c>
      <c r="E27" s="171"/>
      <c r="F27" s="171"/>
      <c r="G27" s="171"/>
      <c r="H27" s="68"/>
      <c r="I27" s="171"/>
      <c r="J27" s="171"/>
      <c r="K27" s="171"/>
      <c r="L27" s="68"/>
      <c r="M27" s="171"/>
      <c r="N27" s="171"/>
      <c r="O27" s="171"/>
      <c r="P27" s="68"/>
    </row>
    <row r="28" spans="1:16" x14ac:dyDescent="0.25">
      <c r="A28" s="16" t="str">
        <f t="shared" si="3"/>
        <v>CRE_6_R061</v>
      </c>
      <c r="C28" s="169" t="s">
        <v>121</v>
      </c>
      <c r="D28" s="180" t="s">
        <v>152</v>
      </c>
      <c r="E28" s="171"/>
      <c r="F28" s="171"/>
      <c r="G28" s="171"/>
      <c r="H28" s="68"/>
      <c r="I28" s="171"/>
      <c r="J28" s="171"/>
      <c r="K28" s="171"/>
      <c r="L28" s="68"/>
      <c r="M28" s="171"/>
      <c r="N28" s="171"/>
      <c r="O28" s="171"/>
      <c r="P28" s="68"/>
    </row>
    <row r="29" spans="1:16" x14ac:dyDescent="0.25">
      <c r="A29" s="16" t="str">
        <f t="shared" si="3"/>
        <v>CRE_6_R070</v>
      </c>
      <c r="C29" s="169" t="s">
        <v>101</v>
      </c>
      <c r="D29" s="182" t="s">
        <v>303</v>
      </c>
      <c r="E29" s="171"/>
      <c r="F29" s="171"/>
      <c r="G29" s="171"/>
      <c r="H29" s="68"/>
      <c r="I29" s="171"/>
      <c r="J29" s="171"/>
      <c r="K29" s="171"/>
      <c r="L29" s="68"/>
      <c r="M29" s="171"/>
      <c r="N29" s="171"/>
      <c r="O29" s="171"/>
      <c r="P29" s="68"/>
    </row>
    <row r="30" spans="1:16" x14ac:dyDescent="0.25">
      <c r="A30" s="16" t="s">
        <v>103</v>
      </c>
    </row>
    <row r="31" spans="1:16" x14ac:dyDescent="0.25">
      <c r="A31" s="16" t="s">
        <v>104</v>
      </c>
    </row>
  </sheetData>
  <sheetProtection algorithmName="SHA-512" hashValue="qF6UmRO8PIPizQYU+vQS3cAiFmPc2cIElNj1A80VHPIt0vXZLkYF8jMvU+pR5OIeupLL8LQEmjsUZjku7GsOvg==" saltValue="VZElbwZmm7gpZ06NHYAVqg==" spinCount="100000" sheet="1" objects="1" scenarios="1"/>
  <protectedRanges>
    <protectedRange sqref="E20:K28 M20:O28" name="Sheet 6"/>
  </protectedRanges>
  <mergeCells count="7">
    <mergeCell ref="C6:D10"/>
    <mergeCell ref="I7:L7"/>
    <mergeCell ref="M7:P7"/>
    <mergeCell ref="I6:L6"/>
    <mergeCell ref="M6:P6"/>
    <mergeCell ref="E6:H6"/>
    <mergeCell ref="E7:H7"/>
  </mergeCells>
  <phoneticPr fontId="30" type="noConversion"/>
  <dataValidations xWindow="1329" yWindow="465" count="3">
    <dataValidation type="decimal" operator="greaterThanOrEqual" allowBlank="1" showInputMessage="1" showErrorMessage="1" errorTitle="Wrong number format used" error="Please use a number which is zero or greater. If not available, leave blank." prompt="Report the ratio as a percentage." sqref="E20:K28 M20:O28" xr:uid="{00000000-0002-0000-0A00-000000000000}">
      <formula1>0</formula1>
    </dataValidation>
    <dataValidation type="decimal" operator="greaterThanOrEqual" allowBlank="1" showInputMessage="1" showErrorMessage="1" prompt="Report the ratio as a percentage." sqref="E11:E14 E17:G19 H15:H16 H12 I11:I14 E29:G29 L15:L16 L12 M29:O29 I17:K19 P12 M11:M14 I29:K29 M17:O19 P15:P16" xr:uid="{00000000-0002-0000-0A00-000001000000}">
      <formula1>0</formula1>
    </dataValidation>
    <dataValidation operator="greaterThanOrEqual" allowBlank="1" showInputMessage="1" showErrorMessage="1" sqref="M15" xr:uid="{00000000-0002-0000-0A00-000002000000}"/>
  </dataValidations>
  <pageMargins left="0.25" right="0.25" top="0.75" bottom="0.75" header="0.3" footer="0.3"/>
  <pageSetup paperSize="9" scale="56" fitToHeight="0" orientation="landscape" horizontalDpi="1200" verticalDpi="1200" r:id="rId1"/>
  <headerFooter>
    <oddFooter>&amp;CCRE template &amp;A&amp;RPage &amp;P</oddFooter>
  </headerFooter>
  <ignoredErrors>
    <ignoredError sqref="C20:C29 E10:P10 C11:C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72"/>
  <sheetViews>
    <sheetView topLeftCell="B33" zoomScale="70" zoomScaleNormal="70" workbookViewId="0">
      <selection activeCell="H58" sqref="H58"/>
    </sheetView>
  </sheetViews>
  <sheetFormatPr defaultRowHeight="15" x14ac:dyDescent="0.25"/>
  <cols>
    <col min="1" max="1" width="15.7109375" hidden="1" customWidth="1"/>
    <col min="2" max="2" width="5.5703125" customWidth="1"/>
    <col min="3" max="3" width="7.85546875" customWidth="1"/>
    <col min="4" max="4" width="88.28515625" customWidth="1"/>
    <col min="5" max="7" width="19.7109375" customWidth="1"/>
    <col min="8" max="8" width="20.28515625" customWidth="1"/>
  </cols>
  <sheetData>
    <row r="1" spans="1:20" ht="18.75" hidden="1" x14ac:dyDescent="0.25">
      <c r="A1" s="16" t="s">
        <v>841</v>
      </c>
      <c r="B1" s="15">
        <v>2</v>
      </c>
      <c r="C1" s="21">
        <v>1</v>
      </c>
      <c r="D1" s="29">
        <v>11</v>
      </c>
      <c r="E1" s="18">
        <v>5</v>
      </c>
      <c r="F1" s="22">
        <v>3</v>
      </c>
      <c r="G1" s="23">
        <v>4</v>
      </c>
      <c r="H1" s="23"/>
      <c r="I1" s="24">
        <v>4</v>
      </c>
      <c r="J1" s="24">
        <v>4</v>
      </c>
      <c r="K1" s="25">
        <v>4</v>
      </c>
      <c r="L1" s="25">
        <v>5</v>
      </c>
      <c r="M1" s="26">
        <v>4</v>
      </c>
      <c r="N1" s="28">
        <v>7</v>
      </c>
      <c r="O1" s="25">
        <v>4</v>
      </c>
      <c r="P1" s="25">
        <v>5</v>
      </c>
      <c r="Q1" s="26">
        <v>4</v>
      </c>
      <c r="R1" s="28">
        <v>7</v>
      </c>
      <c r="S1" s="27">
        <v>4</v>
      </c>
      <c r="T1" s="28">
        <v>7</v>
      </c>
    </row>
    <row r="2" spans="1:20" hidden="1" x14ac:dyDescent="0.25">
      <c r="A2" s="16" t="str">
        <f>Index!A2</f>
        <v>V20241108</v>
      </c>
      <c r="B2" s="15"/>
      <c r="E2" s="15" t="str">
        <f>$A$1&amp;"_C"&amp;E10</f>
        <v>CRE_7.1_C010</v>
      </c>
      <c r="F2" s="15" t="str">
        <f t="shared" ref="F2:H2" si="0">$A$1&amp;"_C"&amp;F10</f>
        <v>CRE_7.1_C020</v>
      </c>
      <c r="G2" s="15" t="str">
        <f t="shared" si="0"/>
        <v>CRE_7.1_C030</v>
      </c>
      <c r="H2" s="15" t="str">
        <f t="shared" si="0"/>
        <v>CRE_7.1_C040</v>
      </c>
      <c r="I2" s="15"/>
      <c r="J2" s="15"/>
      <c r="K2" s="15"/>
      <c r="L2" s="15"/>
      <c r="M2" s="15"/>
      <c r="N2" s="15"/>
      <c r="O2" s="15"/>
      <c r="P2" s="15"/>
      <c r="Q2" s="15"/>
      <c r="R2" s="15"/>
      <c r="S2" s="15"/>
      <c r="T2" s="15"/>
    </row>
    <row r="3" spans="1:20" hidden="1" x14ac:dyDescent="0.25">
      <c r="A3" s="16" t="str">
        <f>"R:A1:AA"&amp;ROW(A66)</f>
        <v>R:A1:AA66</v>
      </c>
      <c r="B3" s="15"/>
    </row>
    <row r="4" spans="1:20" x14ac:dyDescent="0.25">
      <c r="A4" s="16" t="s">
        <v>104</v>
      </c>
      <c r="E4" s="80"/>
      <c r="F4" s="80"/>
      <c r="G4" s="80"/>
      <c r="H4" s="80"/>
    </row>
    <row r="5" spans="1:20" x14ac:dyDescent="0.25">
      <c r="A5" s="16" t="s">
        <v>104</v>
      </c>
      <c r="C5" s="128" t="s">
        <v>339</v>
      </c>
      <c r="E5" s="330"/>
      <c r="F5" s="330"/>
      <c r="G5" s="330"/>
      <c r="H5" s="330"/>
    </row>
    <row r="6" spans="1:20" x14ac:dyDescent="0.25">
      <c r="A6" s="16" t="s">
        <v>104</v>
      </c>
      <c r="C6" s="1"/>
      <c r="E6" s="331"/>
      <c r="F6" s="331"/>
      <c r="G6" s="331"/>
      <c r="H6" s="331"/>
    </row>
    <row r="7" spans="1:20" x14ac:dyDescent="0.25">
      <c r="A7" s="16" t="s">
        <v>104</v>
      </c>
      <c r="C7" s="563" t="s">
        <v>245</v>
      </c>
      <c r="D7" s="565"/>
      <c r="E7" s="586" t="s">
        <v>832</v>
      </c>
      <c r="F7" s="586"/>
      <c r="G7" s="586" t="s">
        <v>229</v>
      </c>
      <c r="H7" s="586"/>
    </row>
    <row r="8" spans="1:20" ht="28.5" customHeight="1" x14ac:dyDescent="0.25">
      <c r="A8" s="16" t="s">
        <v>104</v>
      </c>
      <c r="C8" s="587"/>
      <c r="D8" s="588"/>
      <c r="E8" s="554" t="s">
        <v>230</v>
      </c>
      <c r="F8" s="4" t="s">
        <v>231</v>
      </c>
      <c r="G8" s="554" t="s">
        <v>230</v>
      </c>
      <c r="H8" s="4" t="s">
        <v>231</v>
      </c>
    </row>
    <row r="9" spans="1:20" s="1" customFormat="1" x14ac:dyDescent="0.25">
      <c r="A9" s="16" t="s">
        <v>104</v>
      </c>
      <c r="B9"/>
      <c r="C9" s="587"/>
      <c r="D9" s="588"/>
      <c r="E9" s="555"/>
      <c r="F9" s="4" t="s">
        <v>9</v>
      </c>
      <c r="G9" s="555"/>
      <c r="H9" s="4" t="s">
        <v>9</v>
      </c>
      <c r="I9" s="2"/>
      <c r="J9" s="2"/>
      <c r="K9" s="2"/>
      <c r="L9" s="2"/>
      <c r="M9" s="2"/>
      <c r="N9" s="2"/>
      <c r="O9" s="2"/>
      <c r="P9" s="2"/>
      <c r="Q9" s="2"/>
    </row>
    <row r="10" spans="1:20" s="1" customFormat="1" x14ac:dyDescent="0.25">
      <c r="A10" s="16" t="s">
        <v>104</v>
      </c>
      <c r="B10"/>
      <c r="C10" s="589"/>
      <c r="D10" s="590"/>
      <c r="E10" s="4" t="s">
        <v>95</v>
      </c>
      <c r="F10" s="4" t="s">
        <v>96</v>
      </c>
      <c r="G10" s="4" t="s">
        <v>97</v>
      </c>
      <c r="H10" s="4" t="s">
        <v>98</v>
      </c>
      <c r="I10" s="2"/>
      <c r="J10" s="2"/>
      <c r="K10" s="2"/>
      <c r="L10" s="2"/>
      <c r="M10" s="2"/>
      <c r="N10" s="2"/>
      <c r="O10" s="2"/>
      <c r="P10" s="2"/>
      <c r="Q10" s="2"/>
    </row>
    <row r="11" spans="1:20" ht="32.25" customHeight="1" x14ac:dyDescent="0.25">
      <c r="A11" s="16" t="str">
        <f>$A$1&amp;"_R"&amp;C11</f>
        <v>CRE_7.1_R010</v>
      </c>
      <c r="C11" s="59" t="s">
        <v>95</v>
      </c>
      <c r="D11" s="118" t="s">
        <v>260</v>
      </c>
      <c r="E11" s="113"/>
      <c r="F11" s="113"/>
      <c r="G11" s="113"/>
      <c r="H11" s="113"/>
    </row>
    <row r="12" spans="1:20" x14ac:dyDescent="0.25">
      <c r="A12" s="16" t="str">
        <f t="shared" ref="A12:A53" si="1">$A$1&amp;"_R"&amp;C12</f>
        <v>CRE_7.1_R020</v>
      </c>
      <c r="C12" s="59" t="s">
        <v>96</v>
      </c>
      <c r="D12" s="3" t="s">
        <v>232</v>
      </c>
      <c r="E12" s="113"/>
      <c r="F12" s="113"/>
      <c r="G12" s="113"/>
      <c r="H12" s="113"/>
    </row>
    <row r="13" spans="1:20" x14ac:dyDescent="0.25">
      <c r="A13" s="16" t="str">
        <f t="shared" si="1"/>
        <v>CRE_7.1_R030</v>
      </c>
      <c r="C13" s="59" t="s">
        <v>97</v>
      </c>
      <c r="D13" s="3" t="s">
        <v>233</v>
      </c>
      <c r="E13" s="113"/>
      <c r="F13" s="113"/>
      <c r="G13" s="113"/>
      <c r="H13" s="113"/>
    </row>
    <row r="14" spans="1:20" x14ac:dyDescent="0.25">
      <c r="A14" s="16" t="str">
        <f t="shared" si="1"/>
        <v>CRE_7.1_R040</v>
      </c>
      <c r="C14" s="59" t="s">
        <v>98</v>
      </c>
      <c r="D14" s="3" t="s">
        <v>234</v>
      </c>
      <c r="E14" s="113"/>
      <c r="F14" s="113"/>
      <c r="G14" s="113"/>
      <c r="H14" s="113"/>
    </row>
    <row r="15" spans="1:20" x14ac:dyDescent="0.25">
      <c r="A15" s="16" t="str">
        <f t="shared" si="1"/>
        <v>CRE_7.1_R050</v>
      </c>
      <c r="C15" s="59" t="s">
        <v>99</v>
      </c>
      <c r="D15" s="3" t="s">
        <v>235</v>
      </c>
      <c r="E15" s="113"/>
      <c r="F15" s="113"/>
      <c r="G15" s="113"/>
      <c r="H15" s="113"/>
    </row>
    <row r="16" spans="1:20" x14ac:dyDescent="0.25">
      <c r="A16" s="16" t="str">
        <f t="shared" si="1"/>
        <v>CRE_7.1_R060</v>
      </c>
      <c r="C16" s="59" t="s">
        <v>100</v>
      </c>
      <c r="D16" s="3" t="s">
        <v>236</v>
      </c>
      <c r="E16" s="113"/>
      <c r="F16" s="113"/>
      <c r="G16" s="113"/>
      <c r="H16" s="113"/>
    </row>
    <row r="17" spans="1:8" x14ac:dyDescent="0.25">
      <c r="A17" s="16" t="str">
        <f t="shared" si="1"/>
        <v>CRE_7.1_R070</v>
      </c>
      <c r="C17" s="59" t="s">
        <v>101</v>
      </c>
      <c r="D17" s="3" t="s">
        <v>237</v>
      </c>
      <c r="E17" s="113"/>
      <c r="F17" s="113"/>
      <c r="G17" s="113"/>
      <c r="H17" s="113"/>
    </row>
    <row r="18" spans="1:8" x14ac:dyDescent="0.25">
      <c r="A18" s="16" t="str">
        <f t="shared" si="1"/>
        <v>CRE_7.1_R080</v>
      </c>
      <c r="C18" s="59" t="s">
        <v>102</v>
      </c>
      <c r="D18" s="3" t="s">
        <v>238</v>
      </c>
      <c r="E18" s="113"/>
      <c r="F18" s="113"/>
      <c r="G18" s="113"/>
      <c r="H18" s="113"/>
    </row>
    <row r="19" spans="1:8" x14ac:dyDescent="0.25">
      <c r="A19" s="16" t="str">
        <f t="shared" si="1"/>
        <v>CRE_7.1_R090</v>
      </c>
      <c r="C19" s="59" t="s">
        <v>115</v>
      </c>
      <c r="D19" s="3" t="s">
        <v>239</v>
      </c>
      <c r="E19" s="113"/>
      <c r="F19" s="113"/>
      <c r="G19" s="113"/>
      <c r="H19" s="113"/>
    </row>
    <row r="20" spans="1:8" x14ac:dyDescent="0.25">
      <c r="A20" s="16" t="str">
        <f t="shared" si="1"/>
        <v>CRE_7.1_R100</v>
      </c>
      <c r="C20" s="59" t="s">
        <v>192</v>
      </c>
      <c r="D20" s="3" t="s">
        <v>337</v>
      </c>
      <c r="E20" s="113"/>
      <c r="F20" s="113"/>
      <c r="G20" s="113"/>
      <c r="H20" s="113"/>
    </row>
    <row r="21" spans="1:8" x14ac:dyDescent="0.25">
      <c r="A21" s="16" t="s">
        <v>104</v>
      </c>
      <c r="C21" s="59"/>
      <c r="D21" s="114"/>
      <c r="E21" s="11"/>
      <c r="F21" s="11"/>
      <c r="G21" s="11"/>
      <c r="H21" s="11"/>
    </row>
    <row r="22" spans="1:8" ht="32.25" customHeight="1" x14ac:dyDescent="0.25">
      <c r="A22" s="16" t="str">
        <f t="shared" si="1"/>
        <v>CRE_7.1_R110</v>
      </c>
      <c r="C22" s="59" t="s">
        <v>193</v>
      </c>
      <c r="D22" s="117" t="s">
        <v>259</v>
      </c>
      <c r="E22" s="113"/>
      <c r="F22" s="113"/>
      <c r="G22" s="113"/>
      <c r="H22" s="113"/>
    </row>
    <row r="23" spans="1:8" x14ac:dyDescent="0.25">
      <c r="A23" s="16" t="str">
        <f t="shared" si="1"/>
        <v>CRE_7.1_R120</v>
      </c>
      <c r="C23" s="59" t="s">
        <v>194</v>
      </c>
      <c r="D23" s="3" t="s">
        <v>232</v>
      </c>
      <c r="E23" s="113"/>
      <c r="F23" s="113"/>
      <c r="G23" s="113"/>
      <c r="H23" s="113"/>
    </row>
    <row r="24" spans="1:8" x14ac:dyDescent="0.25">
      <c r="A24" s="16" t="str">
        <f t="shared" si="1"/>
        <v>CRE_7.1_R130</v>
      </c>
      <c r="C24" s="59" t="s">
        <v>261</v>
      </c>
      <c r="D24" s="3" t="s">
        <v>233</v>
      </c>
      <c r="E24" s="113"/>
      <c r="F24" s="113"/>
      <c r="G24" s="113"/>
      <c r="H24" s="113"/>
    </row>
    <row r="25" spans="1:8" x14ac:dyDescent="0.25">
      <c r="A25" s="16" t="str">
        <f t="shared" si="1"/>
        <v>CRE_7.1_R140</v>
      </c>
      <c r="C25" s="59" t="s">
        <v>262</v>
      </c>
      <c r="D25" s="3" t="s">
        <v>234</v>
      </c>
      <c r="E25" s="113"/>
      <c r="F25" s="113"/>
      <c r="G25" s="113"/>
      <c r="H25" s="113"/>
    </row>
    <row r="26" spans="1:8" x14ac:dyDescent="0.25">
      <c r="A26" s="16" t="str">
        <f t="shared" si="1"/>
        <v>CRE_7.1_R150</v>
      </c>
      <c r="C26" s="59" t="s">
        <v>263</v>
      </c>
      <c r="D26" s="3" t="s">
        <v>240</v>
      </c>
      <c r="E26" s="113"/>
      <c r="F26" s="113"/>
      <c r="G26" s="113"/>
      <c r="H26" s="113"/>
    </row>
    <row r="27" spans="1:8" x14ac:dyDescent="0.25">
      <c r="A27" s="16" t="str">
        <f t="shared" si="1"/>
        <v>CRE_7.1_R160</v>
      </c>
      <c r="C27" s="59" t="s">
        <v>264</v>
      </c>
      <c r="D27" s="3" t="s">
        <v>236</v>
      </c>
      <c r="E27" s="113"/>
      <c r="F27" s="113"/>
      <c r="G27" s="113"/>
      <c r="H27" s="113"/>
    </row>
    <row r="28" spans="1:8" x14ac:dyDescent="0.25">
      <c r="A28" s="16" t="str">
        <f t="shared" si="1"/>
        <v>CRE_7.1_R170</v>
      </c>
      <c r="C28" s="59" t="s">
        <v>265</v>
      </c>
      <c r="D28" s="3" t="s">
        <v>237</v>
      </c>
      <c r="E28" s="113"/>
      <c r="F28" s="113"/>
      <c r="G28" s="113"/>
      <c r="H28" s="113"/>
    </row>
    <row r="29" spans="1:8" x14ac:dyDescent="0.25">
      <c r="A29" s="16" t="str">
        <f t="shared" si="1"/>
        <v>CRE_7.1_R180</v>
      </c>
      <c r="C29" s="59" t="s">
        <v>266</v>
      </c>
      <c r="D29" s="3" t="s">
        <v>241</v>
      </c>
      <c r="E29" s="113"/>
      <c r="F29" s="113"/>
      <c r="G29" s="113"/>
      <c r="H29" s="113"/>
    </row>
    <row r="30" spans="1:8" x14ac:dyDescent="0.25">
      <c r="A30" s="16" t="str">
        <f t="shared" si="1"/>
        <v>CRE_7.1_R190</v>
      </c>
      <c r="C30" s="59" t="s">
        <v>267</v>
      </c>
      <c r="D30" s="3" t="s">
        <v>239</v>
      </c>
      <c r="E30" s="113"/>
      <c r="F30" s="113"/>
      <c r="G30" s="113"/>
      <c r="H30" s="113"/>
    </row>
    <row r="31" spans="1:8" x14ac:dyDescent="0.25">
      <c r="A31" s="16" t="str">
        <f t="shared" si="1"/>
        <v>CRE_7.1_R200</v>
      </c>
      <c r="C31" s="59" t="s">
        <v>268</v>
      </c>
      <c r="D31" s="3" t="s">
        <v>337</v>
      </c>
      <c r="E31" s="113"/>
      <c r="F31" s="113"/>
      <c r="G31" s="113"/>
      <c r="H31" s="113"/>
    </row>
    <row r="32" spans="1:8" x14ac:dyDescent="0.25">
      <c r="A32" s="16" t="s">
        <v>104</v>
      </c>
      <c r="C32" s="59"/>
      <c r="D32" s="3"/>
      <c r="E32" s="11"/>
      <c r="F32" s="11"/>
      <c r="G32" s="11"/>
      <c r="H32" s="11"/>
    </row>
    <row r="33" spans="1:8" ht="33" customHeight="1" x14ac:dyDescent="0.25">
      <c r="A33" s="16" t="str">
        <f t="shared" si="1"/>
        <v>CRE_7.1_R210</v>
      </c>
      <c r="C33" s="59" t="s">
        <v>269</v>
      </c>
      <c r="D33" s="115" t="s">
        <v>246</v>
      </c>
      <c r="E33" s="113"/>
      <c r="F33" s="113"/>
      <c r="G33" s="113"/>
      <c r="H33" s="113"/>
    </row>
    <row r="34" spans="1:8" x14ac:dyDescent="0.25">
      <c r="A34" s="16" t="str">
        <f t="shared" si="1"/>
        <v>CRE_7.1_R220</v>
      </c>
      <c r="C34" s="59" t="s">
        <v>270</v>
      </c>
      <c r="D34" s="3" t="s">
        <v>232</v>
      </c>
      <c r="E34" s="113"/>
      <c r="F34" s="113"/>
      <c r="G34" s="113"/>
      <c r="H34" s="113"/>
    </row>
    <row r="35" spans="1:8" x14ac:dyDescent="0.25">
      <c r="A35" s="16" t="str">
        <f t="shared" si="1"/>
        <v>CRE_7.1_R230</v>
      </c>
      <c r="C35" s="59" t="s">
        <v>198</v>
      </c>
      <c r="D35" s="3" t="s">
        <v>233</v>
      </c>
      <c r="E35" s="113"/>
      <c r="F35" s="113"/>
      <c r="G35" s="113"/>
      <c r="H35" s="113"/>
    </row>
    <row r="36" spans="1:8" x14ac:dyDescent="0.25">
      <c r="A36" s="16" t="str">
        <f t="shared" si="1"/>
        <v>CRE_7.1_R240</v>
      </c>
      <c r="C36" s="59" t="s">
        <v>199</v>
      </c>
      <c r="D36" s="3" t="s">
        <v>234</v>
      </c>
      <c r="E36" s="113"/>
      <c r="F36" s="113"/>
      <c r="G36" s="113"/>
      <c r="H36" s="113"/>
    </row>
    <row r="37" spans="1:8" x14ac:dyDescent="0.25">
      <c r="A37" s="16" t="str">
        <f t="shared" si="1"/>
        <v>CRE_7.1_R250</v>
      </c>
      <c r="C37" s="59" t="s">
        <v>200</v>
      </c>
      <c r="D37" s="3" t="s">
        <v>240</v>
      </c>
      <c r="E37" s="113"/>
      <c r="F37" s="113"/>
      <c r="G37" s="113"/>
      <c r="H37" s="113"/>
    </row>
    <row r="38" spans="1:8" x14ac:dyDescent="0.25">
      <c r="A38" s="16" t="str">
        <f t="shared" si="1"/>
        <v>CRE_7.1_R260</v>
      </c>
      <c r="C38" s="59" t="s">
        <v>201</v>
      </c>
      <c r="D38" s="3" t="s">
        <v>242</v>
      </c>
      <c r="E38" s="113"/>
      <c r="F38" s="113"/>
      <c r="G38" s="113"/>
      <c r="H38" s="113"/>
    </row>
    <row r="39" spans="1:8" x14ac:dyDescent="0.25">
      <c r="A39" s="16" t="str">
        <f t="shared" si="1"/>
        <v>CRE_7.1_R270</v>
      </c>
      <c r="C39" s="59" t="s">
        <v>202</v>
      </c>
      <c r="D39" s="3" t="s">
        <v>243</v>
      </c>
      <c r="E39" s="113"/>
      <c r="F39" s="113"/>
      <c r="G39" s="113"/>
      <c r="H39" s="113"/>
    </row>
    <row r="40" spans="1:8" x14ac:dyDescent="0.25">
      <c r="A40" s="16" t="str">
        <f t="shared" si="1"/>
        <v>CRE_7.1_R280</v>
      </c>
      <c r="C40" s="59" t="s">
        <v>271</v>
      </c>
      <c r="D40" s="3" t="s">
        <v>238</v>
      </c>
      <c r="E40" s="113"/>
      <c r="F40" s="113"/>
      <c r="G40" s="113"/>
      <c r="H40" s="113"/>
    </row>
    <row r="41" spans="1:8" x14ac:dyDescent="0.25">
      <c r="A41" s="16" t="str">
        <f t="shared" si="1"/>
        <v>CRE_7.1_R290</v>
      </c>
      <c r="C41" s="59" t="s">
        <v>272</v>
      </c>
      <c r="D41" s="3" t="s">
        <v>239</v>
      </c>
      <c r="E41" s="113"/>
      <c r="F41" s="113"/>
      <c r="G41" s="113"/>
      <c r="H41" s="113"/>
    </row>
    <row r="42" spans="1:8" x14ac:dyDescent="0.25">
      <c r="A42" s="16" t="str">
        <f t="shared" si="1"/>
        <v>CRE_7.1_R300</v>
      </c>
      <c r="C42" s="59" t="s">
        <v>273</v>
      </c>
      <c r="D42" s="3" t="s">
        <v>337</v>
      </c>
      <c r="E42" s="113"/>
      <c r="F42" s="113"/>
      <c r="G42" s="113"/>
      <c r="H42" s="113"/>
    </row>
    <row r="43" spans="1:8" x14ac:dyDescent="0.25">
      <c r="A43" s="16" t="s">
        <v>104</v>
      </c>
      <c r="C43" s="59"/>
      <c r="D43" s="3"/>
      <c r="E43" s="11"/>
      <c r="F43" s="11"/>
      <c r="G43" s="11"/>
      <c r="H43" s="11"/>
    </row>
    <row r="44" spans="1:8" ht="33.75" customHeight="1" x14ac:dyDescent="0.25">
      <c r="A44" s="16" t="str">
        <f t="shared" si="1"/>
        <v>CRE_7.1_R310</v>
      </c>
      <c r="C44" s="59" t="s">
        <v>274</v>
      </c>
      <c r="D44" s="115" t="s">
        <v>247</v>
      </c>
      <c r="E44" s="113"/>
      <c r="F44" s="113"/>
      <c r="G44" s="113"/>
      <c r="H44" s="113"/>
    </row>
    <row r="45" spans="1:8" x14ac:dyDescent="0.25">
      <c r="A45" s="16" t="str">
        <f t="shared" si="1"/>
        <v>CRE_7.1_R320</v>
      </c>
      <c r="C45" s="59" t="s">
        <v>275</v>
      </c>
      <c r="D45" s="3" t="s">
        <v>232</v>
      </c>
      <c r="E45" s="113"/>
      <c r="F45" s="113"/>
      <c r="G45" s="113"/>
      <c r="H45" s="113"/>
    </row>
    <row r="46" spans="1:8" x14ac:dyDescent="0.25">
      <c r="A46" s="16" t="str">
        <f t="shared" si="1"/>
        <v>CRE_7.1_R330</v>
      </c>
      <c r="C46" s="59" t="s">
        <v>276</v>
      </c>
      <c r="D46" s="3" t="s">
        <v>233</v>
      </c>
      <c r="E46" s="113"/>
      <c r="F46" s="113"/>
      <c r="G46" s="113"/>
      <c r="H46" s="113"/>
    </row>
    <row r="47" spans="1:8" x14ac:dyDescent="0.25">
      <c r="A47" s="16" t="str">
        <f t="shared" si="1"/>
        <v>CRE_7.1_R340</v>
      </c>
      <c r="C47" s="59" t="s">
        <v>277</v>
      </c>
      <c r="D47" s="3" t="s">
        <v>234</v>
      </c>
      <c r="E47" s="113"/>
      <c r="F47" s="113"/>
      <c r="G47" s="113"/>
      <c r="H47" s="113"/>
    </row>
    <row r="48" spans="1:8" x14ac:dyDescent="0.25">
      <c r="A48" s="16" t="str">
        <f t="shared" si="1"/>
        <v>CRE_7.1_R350</v>
      </c>
      <c r="C48" s="59" t="s">
        <v>278</v>
      </c>
      <c r="D48" s="3" t="s">
        <v>240</v>
      </c>
      <c r="E48" s="113"/>
      <c r="F48" s="113"/>
      <c r="G48" s="113"/>
      <c r="H48" s="113"/>
    </row>
    <row r="49" spans="1:8" x14ac:dyDescent="0.25">
      <c r="A49" s="16" t="str">
        <f t="shared" si="1"/>
        <v>CRE_7.1_R360</v>
      </c>
      <c r="C49" s="59" t="s">
        <v>279</v>
      </c>
      <c r="D49" s="3" t="s">
        <v>242</v>
      </c>
      <c r="E49" s="113"/>
      <c r="F49" s="113"/>
      <c r="G49" s="113"/>
      <c r="H49" s="113"/>
    </row>
    <row r="50" spans="1:8" x14ac:dyDescent="0.25">
      <c r="A50" s="16" t="str">
        <f t="shared" si="1"/>
        <v>CRE_7.1_R370</v>
      </c>
      <c r="C50" s="59" t="s">
        <v>280</v>
      </c>
      <c r="D50" s="3" t="s">
        <v>243</v>
      </c>
      <c r="E50" s="113"/>
      <c r="F50" s="113"/>
      <c r="G50" s="113"/>
      <c r="H50" s="113"/>
    </row>
    <row r="51" spans="1:8" x14ac:dyDescent="0.25">
      <c r="A51" s="16" t="str">
        <f t="shared" si="1"/>
        <v>CRE_7.1_R380</v>
      </c>
      <c r="C51" s="59" t="s">
        <v>281</v>
      </c>
      <c r="D51" s="3" t="s">
        <v>241</v>
      </c>
      <c r="E51" s="113"/>
      <c r="F51" s="113"/>
      <c r="G51" s="113"/>
      <c r="H51" s="113"/>
    </row>
    <row r="52" spans="1:8" x14ac:dyDescent="0.25">
      <c r="A52" s="16" t="str">
        <f t="shared" si="1"/>
        <v>CRE_7.1_R390</v>
      </c>
      <c r="C52" s="59" t="s">
        <v>282</v>
      </c>
      <c r="D52" s="3" t="s">
        <v>244</v>
      </c>
      <c r="E52" s="113"/>
      <c r="F52" s="113"/>
      <c r="G52" s="113"/>
      <c r="H52" s="113"/>
    </row>
    <row r="53" spans="1:8" x14ac:dyDescent="0.25">
      <c r="A53" s="16" t="str">
        <f t="shared" si="1"/>
        <v>CRE_7.1_R400</v>
      </c>
      <c r="C53" s="3">
        <v>400</v>
      </c>
      <c r="D53" s="3" t="s">
        <v>337</v>
      </c>
      <c r="E53" s="113"/>
      <c r="F53" s="113"/>
      <c r="G53" s="113"/>
      <c r="H53" s="113"/>
    </row>
    <row r="54" spans="1:8" x14ac:dyDescent="0.25">
      <c r="A54" s="16" t="s">
        <v>104</v>
      </c>
      <c r="C54" s="3"/>
      <c r="D54" s="3"/>
      <c r="E54" s="11"/>
      <c r="F54" s="11"/>
      <c r="G54" s="11"/>
      <c r="H54" s="11"/>
    </row>
    <row r="55" spans="1:8" ht="30.75" customHeight="1" x14ac:dyDescent="0.25">
      <c r="A55" s="16" t="str">
        <f t="shared" ref="A55:A64" si="2">$A$1&amp;"_R"&amp;C55</f>
        <v>CRE_7.1_R410</v>
      </c>
      <c r="C55" s="127" t="s">
        <v>304</v>
      </c>
      <c r="D55" s="115" t="s">
        <v>314</v>
      </c>
      <c r="E55" s="113"/>
      <c r="F55" s="113"/>
      <c r="G55" s="113"/>
      <c r="H55" s="113"/>
    </row>
    <row r="56" spans="1:8" x14ac:dyDescent="0.25">
      <c r="A56" s="16" t="str">
        <f t="shared" si="2"/>
        <v>CRE_7.1_R420</v>
      </c>
      <c r="C56" s="127" t="s">
        <v>305</v>
      </c>
      <c r="D56" s="3" t="s">
        <v>232</v>
      </c>
      <c r="E56" s="113"/>
      <c r="F56" s="113"/>
      <c r="G56" s="113"/>
      <c r="H56" s="113"/>
    </row>
    <row r="57" spans="1:8" x14ac:dyDescent="0.25">
      <c r="A57" s="16" t="str">
        <f t="shared" si="2"/>
        <v>CRE_7.1_R430</v>
      </c>
      <c r="C57" s="127" t="s">
        <v>306</v>
      </c>
      <c r="D57" s="3" t="s">
        <v>233</v>
      </c>
      <c r="E57" s="113"/>
      <c r="F57" s="113"/>
      <c r="G57" s="113"/>
      <c r="H57" s="113"/>
    </row>
    <row r="58" spans="1:8" x14ac:dyDescent="0.25">
      <c r="A58" s="16" t="str">
        <f t="shared" si="2"/>
        <v>CRE_7.1_R440</v>
      </c>
      <c r="C58" s="127" t="s">
        <v>307</v>
      </c>
      <c r="D58" s="3" t="s">
        <v>234</v>
      </c>
      <c r="E58" s="113"/>
      <c r="F58" s="113"/>
      <c r="G58" s="113"/>
      <c r="H58" s="113"/>
    </row>
    <row r="59" spans="1:8" x14ac:dyDescent="0.25">
      <c r="A59" s="16" t="str">
        <f t="shared" si="2"/>
        <v>CRE_7.1_R450</v>
      </c>
      <c r="C59" s="127" t="s">
        <v>308</v>
      </c>
      <c r="D59" s="3" t="s">
        <v>240</v>
      </c>
      <c r="E59" s="113"/>
      <c r="F59" s="113"/>
      <c r="G59" s="113"/>
      <c r="H59" s="113"/>
    </row>
    <row r="60" spans="1:8" x14ac:dyDescent="0.25">
      <c r="A60" s="16" t="str">
        <f t="shared" si="2"/>
        <v>CRE_7.1_R460</v>
      </c>
      <c r="C60" s="127" t="s">
        <v>309</v>
      </c>
      <c r="D60" s="3" t="s">
        <v>242</v>
      </c>
      <c r="E60" s="113"/>
      <c r="F60" s="113"/>
      <c r="G60" s="113"/>
      <c r="H60" s="113"/>
    </row>
    <row r="61" spans="1:8" x14ac:dyDescent="0.25">
      <c r="A61" s="16" t="str">
        <f t="shared" si="2"/>
        <v>CRE_7.1_R470</v>
      </c>
      <c r="C61" s="127" t="s">
        <v>310</v>
      </c>
      <c r="D61" s="3" t="s">
        <v>243</v>
      </c>
      <c r="E61" s="113"/>
      <c r="F61" s="113"/>
      <c r="G61" s="113"/>
      <c r="H61" s="113"/>
    </row>
    <row r="62" spans="1:8" x14ac:dyDescent="0.25">
      <c r="A62" s="16" t="str">
        <f t="shared" si="2"/>
        <v>CRE_7.1_R480</v>
      </c>
      <c r="C62" s="127" t="s">
        <v>311</v>
      </c>
      <c r="D62" s="3" t="s">
        <v>241</v>
      </c>
      <c r="E62" s="113"/>
      <c r="F62" s="113"/>
      <c r="G62" s="113"/>
      <c r="H62" s="113"/>
    </row>
    <row r="63" spans="1:8" x14ac:dyDescent="0.25">
      <c r="A63" s="16" t="str">
        <f t="shared" si="2"/>
        <v>CRE_7.1_R490</v>
      </c>
      <c r="C63" s="127" t="s">
        <v>312</v>
      </c>
      <c r="D63" s="3" t="s">
        <v>244</v>
      </c>
      <c r="E63" s="113"/>
      <c r="F63" s="113"/>
      <c r="G63" s="113"/>
      <c r="H63" s="113"/>
    </row>
    <row r="64" spans="1:8" x14ac:dyDescent="0.25">
      <c r="A64" s="16" t="str">
        <f t="shared" si="2"/>
        <v>CRE_7.1_R500</v>
      </c>
      <c r="C64" s="127" t="s">
        <v>313</v>
      </c>
      <c r="D64" s="3" t="s">
        <v>337</v>
      </c>
      <c r="E64" s="113"/>
      <c r="F64" s="113"/>
      <c r="G64" s="113"/>
      <c r="H64" s="113"/>
    </row>
    <row r="65" spans="1:10" s="16" customFormat="1" ht="12.75" hidden="1" x14ac:dyDescent="0.25">
      <c r="A65" s="16" t="s">
        <v>103</v>
      </c>
    </row>
    <row r="66" spans="1:10" s="16" customFormat="1" ht="12.75" hidden="1" x14ac:dyDescent="0.25">
      <c r="A66" s="16" t="s">
        <v>104</v>
      </c>
    </row>
    <row r="68" spans="1:10" x14ac:dyDescent="0.25">
      <c r="C68" s="530" t="s">
        <v>23</v>
      </c>
      <c r="D68" s="123" t="s">
        <v>531</v>
      </c>
      <c r="E68" s="102">
        <f>E11-SUM(E12:E20)</f>
        <v>0</v>
      </c>
      <c r="F68" s="102">
        <f t="shared" ref="F68:H68" si="3">F11-SUM(F12:F20)</f>
        <v>0</v>
      </c>
      <c r="G68" s="102">
        <f t="shared" si="3"/>
        <v>0</v>
      </c>
      <c r="H68" s="102">
        <f t="shared" si="3"/>
        <v>0</v>
      </c>
      <c r="I68" s="124"/>
      <c r="J68" s="591"/>
    </row>
    <row r="69" spans="1:10" x14ac:dyDescent="0.25">
      <c r="C69" s="530"/>
      <c r="D69" s="123" t="s">
        <v>530</v>
      </c>
      <c r="E69" s="102">
        <f>E22-SUM(E23:E31)</f>
        <v>0</v>
      </c>
      <c r="F69" s="102">
        <f t="shared" ref="F69:H69" si="4">F22-SUM(F23:F31)</f>
        <v>0</v>
      </c>
      <c r="G69" s="102">
        <f t="shared" si="4"/>
        <v>0</v>
      </c>
      <c r="H69" s="102">
        <f t="shared" si="4"/>
        <v>0</v>
      </c>
      <c r="I69" s="124"/>
      <c r="J69" s="591"/>
    </row>
    <row r="70" spans="1:10" x14ac:dyDescent="0.25">
      <c r="C70" s="530"/>
      <c r="D70" s="123" t="s">
        <v>532</v>
      </c>
      <c r="E70" s="102">
        <f>E33-SUM(E34:E42)</f>
        <v>0</v>
      </c>
      <c r="F70" s="102">
        <f t="shared" ref="F70:H70" si="5">F33-SUM(F34:F42)</f>
        <v>0</v>
      </c>
      <c r="G70" s="102">
        <f t="shared" si="5"/>
        <v>0</v>
      </c>
      <c r="H70" s="102">
        <f t="shared" si="5"/>
        <v>0</v>
      </c>
      <c r="I70" s="124"/>
      <c r="J70" s="591"/>
    </row>
    <row r="71" spans="1:10" x14ac:dyDescent="0.25">
      <c r="C71" s="530"/>
      <c r="D71" s="123" t="s">
        <v>533</v>
      </c>
      <c r="E71" s="102">
        <f>E44-SUM(E45:E53)</f>
        <v>0</v>
      </c>
      <c r="F71" s="102">
        <f t="shared" ref="F71:H71" si="6">F44-SUM(F45:F53)</f>
        <v>0</v>
      </c>
      <c r="G71" s="102">
        <f t="shared" si="6"/>
        <v>0</v>
      </c>
      <c r="H71" s="102">
        <f t="shared" si="6"/>
        <v>0</v>
      </c>
      <c r="I71" s="124"/>
      <c r="J71" s="591"/>
    </row>
    <row r="72" spans="1:10" x14ac:dyDescent="0.25">
      <c r="C72" s="530"/>
      <c r="D72" s="123" t="s">
        <v>534</v>
      </c>
      <c r="E72" s="102">
        <f>E55-SUM(E56:E64)</f>
        <v>0</v>
      </c>
      <c r="F72" s="102">
        <f t="shared" ref="F72:H72" si="7">F55-SUM(F56:F64)</f>
        <v>0</v>
      </c>
      <c r="G72" s="102">
        <f t="shared" si="7"/>
        <v>0</v>
      </c>
      <c r="H72" s="102">
        <f t="shared" si="7"/>
        <v>0</v>
      </c>
      <c r="I72" s="124"/>
      <c r="J72" s="591"/>
    </row>
  </sheetData>
  <sheetProtection algorithmName="SHA-512" hashValue="X/DqUeiXC7+ERbmmHNyuCGZvH0tdwW7I6gs7c1p15xyoCQ2grG8tEqCSx45qAgM8Z38DrP3Bu5GqubNFN5RD3g==" saltValue="gzWUFTAaqOJ4KW2OpMl3jw==" spinCount="100000" sheet="1" objects="1" scenarios="1"/>
  <protectedRanges>
    <protectedRange sqref="E12:H20 E23:H31 E34:H42 E45:H53 E56:H64" name="Sheet 1"/>
  </protectedRanges>
  <dataConsolidate/>
  <mergeCells count="7">
    <mergeCell ref="E7:F7"/>
    <mergeCell ref="G7:H7"/>
    <mergeCell ref="C7:D10"/>
    <mergeCell ref="J68:J72"/>
    <mergeCell ref="E8:E9"/>
    <mergeCell ref="G8:G9"/>
    <mergeCell ref="C68:C72"/>
  </mergeCells>
  <phoneticPr fontId="30" type="noConversion"/>
  <dataValidations count="2">
    <dataValidation type="whole" allowBlank="1" showInputMessage="1" showErrorMessage="1" prompt="No negative integer values should be reported." sqref="E44:H44 E55:H55" xr:uid="{00000000-0002-0000-0B00-000001000000}">
      <formula1>0</formula1>
      <formula2>9.99999999999999E+43</formula2>
    </dataValidation>
    <dataValidation type="whole" operator="greaterThanOrEqual" allowBlank="1" showInputMessage="1" showErrorMessage="1" sqref="E12:H20 E23:H31 E34:H42 E45:H53 E56:H64" xr:uid="{5209C42E-A4FC-4A19-9150-0B66F2E39B66}">
      <formula1>0</formula1>
    </dataValidation>
  </dataValidations>
  <pageMargins left="0.23622047244094491" right="0.23622047244094491" top="0.74803149606299213" bottom="0.74803149606299213" header="0.31496062992125984" footer="0.31496062992125984"/>
  <pageSetup paperSize="9" scale="49" orientation="landscape" horizontalDpi="1200" verticalDpi="1200" r:id="rId1"/>
  <ignoredErrors>
    <ignoredError sqref="E10:H10 C11:C43 C44:C53 C55:C6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37"/>
  <sheetViews>
    <sheetView topLeftCell="B4" zoomScale="60" zoomScaleNormal="60" workbookViewId="0">
      <selection activeCell="H32" sqref="H32"/>
    </sheetView>
  </sheetViews>
  <sheetFormatPr defaultRowHeight="15" x14ac:dyDescent="0.25"/>
  <cols>
    <col min="1" max="1" width="13.140625" hidden="1" customWidth="1"/>
    <col min="2" max="2" width="5.85546875" customWidth="1"/>
    <col min="3" max="3" width="11.7109375" customWidth="1"/>
    <col min="4" max="4" width="74.5703125" customWidth="1"/>
    <col min="5" max="8" width="19.7109375" customWidth="1"/>
  </cols>
  <sheetData>
    <row r="1" spans="1:20" ht="18.75" hidden="1" x14ac:dyDescent="0.25">
      <c r="A1" s="16" t="s">
        <v>842</v>
      </c>
      <c r="B1" s="15">
        <v>2</v>
      </c>
      <c r="C1" s="21">
        <v>1</v>
      </c>
      <c r="D1" s="29">
        <v>11</v>
      </c>
      <c r="E1" s="18">
        <v>5</v>
      </c>
      <c r="F1" s="22">
        <v>3</v>
      </c>
      <c r="G1" s="23">
        <v>4</v>
      </c>
      <c r="H1" s="23"/>
      <c r="I1" s="24">
        <v>4</v>
      </c>
      <c r="J1" s="24">
        <v>4</v>
      </c>
      <c r="K1" s="25">
        <v>4</v>
      </c>
      <c r="L1" s="25">
        <v>5</v>
      </c>
      <c r="M1" s="26">
        <v>4</v>
      </c>
      <c r="N1" s="28">
        <v>7</v>
      </c>
      <c r="O1" s="25">
        <v>4</v>
      </c>
      <c r="P1" s="25">
        <v>5</v>
      </c>
      <c r="Q1" s="26">
        <v>4</v>
      </c>
      <c r="R1" s="28">
        <v>7</v>
      </c>
      <c r="S1" s="27">
        <v>4</v>
      </c>
      <c r="T1" s="28">
        <v>7</v>
      </c>
    </row>
    <row r="2" spans="1:20" hidden="1" x14ac:dyDescent="0.25">
      <c r="A2" s="16" t="str">
        <f>Index!A2</f>
        <v>V20241108</v>
      </c>
      <c r="B2" s="15"/>
      <c r="E2" s="15" t="str">
        <f>$A$1&amp;"_C"&amp;E10</f>
        <v>CRE_7.2_C010</v>
      </c>
      <c r="F2" s="15" t="str">
        <f t="shared" ref="F2:H2" si="0">$A$1&amp;"_C"&amp;F10</f>
        <v>CRE_7.2_C020</v>
      </c>
      <c r="G2" s="15" t="str">
        <f t="shared" si="0"/>
        <v>CRE_7.2_C030</v>
      </c>
      <c r="H2" s="15" t="str">
        <f t="shared" si="0"/>
        <v>CRE_7.2_C040</v>
      </c>
      <c r="I2" s="15"/>
      <c r="J2" s="15"/>
      <c r="K2" s="15"/>
      <c r="L2" s="15"/>
      <c r="M2" s="15"/>
      <c r="N2" s="15"/>
      <c r="O2" s="15"/>
      <c r="P2" s="15"/>
      <c r="Q2" s="15"/>
      <c r="R2" s="15"/>
      <c r="S2" s="15"/>
      <c r="T2" s="15"/>
    </row>
    <row r="3" spans="1:20" hidden="1" x14ac:dyDescent="0.25">
      <c r="A3" s="16" t="str">
        <f>"R:A1:AA"&amp;ROW(A35)</f>
        <v>R:A1:AA35</v>
      </c>
      <c r="B3" s="15"/>
    </row>
    <row r="4" spans="1:20" x14ac:dyDescent="0.25">
      <c r="A4" s="16" t="s">
        <v>104</v>
      </c>
    </row>
    <row r="5" spans="1:20" x14ac:dyDescent="0.25">
      <c r="A5" s="16" t="s">
        <v>104</v>
      </c>
      <c r="C5" s="128" t="s">
        <v>340</v>
      </c>
    </row>
    <row r="6" spans="1:20" x14ac:dyDescent="0.25">
      <c r="A6" s="16" t="s">
        <v>104</v>
      </c>
      <c r="C6" s="1"/>
      <c r="E6" s="330"/>
      <c r="F6" s="330"/>
      <c r="G6" s="330"/>
      <c r="H6" s="330"/>
    </row>
    <row r="7" spans="1:20" x14ac:dyDescent="0.25">
      <c r="A7" s="16" t="s">
        <v>104</v>
      </c>
      <c r="C7" s="563" t="s">
        <v>565</v>
      </c>
      <c r="D7" s="565"/>
      <c r="E7" s="586" t="s">
        <v>832</v>
      </c>
      <c r="F7" s="586"/>
      <c r="G7" s="586" t="s">
        <v>229</v>
      </c>
      <c r="H7" s="586"/>
    </row>
    <row r="8" spans="1:20" x14ac:dyDescent="0.25">
      <c r="A8" s="16" t="s">
        <v>104</v>
      </c>
      <c r="C8" s="587"/>
      <c r="D8" s="588"/>
      <c r="E8" s="554" t="s">
        <v>230</v>
      </c>
      <c r="F8" s="4" t="s">
        <v>231</v>
      </c>
      <c r="G8" s="554" t="s">
        <v>230</v>
      </c>
      <c r="H8" s="4" t="s">
        <v>231</v>
      </c>
    </row>
    <row r="9" spans="1:20" s="1" customFormat="1" x14ac:dyDescent="0.25">
      <c r="A9" s="16" t="s">
        <v>104</v>
      </c>
      <c r="B9"/>
      <c r="C9" s="587"/>
      <c r="D9" s="588"/>
      <c r="E9" s="555"/>
      <c r="F9" s="4" t="s">
        <v>9</v>
      </c>
      <c r="G9" s="555"/>
      <c r="H9" s="4" t="s">
        <v>9</v>
      </c>
      <c r="I9" s="2"/>
      <c r="J9" s="2"/>
      <c r="K9" s="2"/>
      <c r="L9" s="2"/>
      <c r="M9" s="2"/>
      <c r="N9" s="2"/>
      <c r="O9" s="2"/>
      <c r="P9" s="2"/>
      <c r="Q9" s="2"/>
    </row>
    <row r="10" spans="1:20" s="1" customFormat="1" x14ac:dyDescent="0.25">
      <c r="A10" s="16" t="s">
        <v>104</v>
      </c>
      <c r="B10"/>
      <c r="C10" s="589"/>
      <c r="D10" s="590"/>
      <c r="E10" s="4" t="s">
        <v>95</v>
      </c>
      <c r="F10" s="4" t="s">
        <v>96</v>
      </c>
      <c r="G10" s="4" t="s">
        <v>97</v>
      </c>
      <c r="H10" s="4" t="s">
        <v>98</v>
      </c>
      <c r="I10" s="2"/>
      <c r="J10" s="2"/>
      <c r="K10" s="2"/>
      <c r="L10" s="2"/>
      <c r="M10" s="2"/>
      <c r="N10" s="2"/>
      <c r="O10" s="2"/>
      <c r="P10" s="2"/>
      <c r="Q10" s="2"/>
    </row>
    <row r="11" spans="1:20" ht="17.25" customHeight="1" x14ac:dyDescent="0.25">
      <c r="A11" s="16" t="str">
        <f>$A$1&amp;"_R"&amp;C11</f>
        <v>CRE_7.2_R010</v>
      </c>
      <c r="C11" s="59" t="s">
        <v>95</v>
      </c>
      <c r="D11" s="130" t="s">
        <v>351</v>
      </c>
      <c r="E11" s="116"/>
      <c r="F11" s="116"/>
      <c r="G11" s="116"/>
      <c r="H11" s="116"/>
    </row>
    <row r="12" spans="1:20" x14ac:dyDescent="0.25">
      <c r="A12" s="16" t="str">
        <f t="shared" ref="A12:A33" si="1">$A$1&amp;"_R"&amp;C12</f>
        <v>CRE_7.2_R020</v>
      </c>
      <c r="C12" s="59" t="s">
        <v>96</v>
      </c>
      <c r="D12" s="3" t="s">
        <v>248</v>
      </c>
      <c r="E12" s="116"/>
      <c r="F12" s="329"/>
      <c r="G12" s="116"/>
      <c r="H12" s="116"/>
    </row>
    <row r="13" spans="1:20" x14ac:dyDescent="0.25">
      <c r="A13" s="16" t="str">
        <f t="shared" si="1"/>
        <v>CRE_7.2_R030</v>
      </c>
      <c r="C13" s="59" t="s">
        <v>97</v>
      </c>
      <c r="D13" s="3" t="s">
        <v>249</v>
      </c>
      <c r="E13" s="116"/>
      <c r="F13" s="329"/>
      <c r="G13" s="116"/>
      <c r="H13" s="116"/>
    </row>
    <row r="14" spans="1:20" x14ac:dyDescent="0.25">
      <c r="A14" s="16" t="str">
        <f t="shared" si="1"/>
        <v>CRE_7.2_R040</v>
      </c>
      <c r="C14" s="59" t="s">
        <v>98</v>
      </c>
      <c r="D14" s="3" t="s">
        <v>250</v>
      </c>
      <c r="E14" s="116"/>
      <c r="F14" s="329"/>
      <c r="G14" s="116"/>
      <c r="H14" s="116"/>
    </row>
    <row r="15" spans="1:20" x14ac:dyDescent="0.25">
      <c r="A15" s="16" t="str">
        <f t="shared" si="1"/>
        <v>CRE_7.2_R050</v>
      </c>
      <c r="C15" s="59" t="s">
        <v>99</v>
      </c>
      <c r="D15" s="3" t="s">
        <v>251</v>
      </c>
      <c r="E15" s="116"/>
      <c r="F15" s="329"/>
      <c r="G15" s="116"/>
      <c r="H15" s="116"/>
    </row>
    <row r="16" spans="1:20" x14ac:dyDescent="0.25">
      <c r="A16" s="16" t="str">
        <f t="shared" si="1"/>
        <v>CRE_7.2_R060</v>
      </c>
      <c r="C16" s="59" t="s">
        <v>100</v>
      </c>
      <c r="D16" s="3" t="s">
        <v>252</v>
      </c>
      <c r="E16" s="116"/>
      <c r="F16" s="329"/>
      <c r="G16" s="116"/>
      <c r="H16" s="116"/>
    </row>
    <row r="17" spans="1:8" x14ac:dyDescent="0.25">
      <c r="A17" s="16" t="str">
        <f t="shared" si="1"/>
        <v>CRE_7.2_R070</v>
      </c>
      <c r="C17" s="59" t="s">
        <v>101</v>
      </c>
      <c r="D17" s="3" t="s">
        <v>253</v>
      </c>
      <c r="E17" s="116"/>
      <c r="F17" s="329"/>
      <c r="G17" s="116"/>
      <c r="H17" s="116"/>
    </row>
    <row r="18" spans="1:8" x14ac:dyDescent="0.25">
      <c r="A18" s="16" t="str">
        <f t="shared" si="1"/>
        <v>CRE_7.2_R080</v>
      </c>
      <c r="C18" s="59" t="s">
        <v>102</v>
      </c>
      <c r="D18" s="3" t="s">
        <v>254</v>
      </c>
      <c r="E18" s="116"/>
      <c r="F18" s="329"/>
      <c r="G18" s="116"/>
      <c r="H18" s="116"/>
    </row>
    <row r="19" spans="1:8" x14ac:dyDescent="0.25">
      <c r="A19" s="16" t="str">
        <f t="shared" si="1"/>
        <v>CRE_7.2_R090</v>
      </c>
      <c r="C19" s="59" t="s">
        <v>115</v>
      </c>
      <c r="D19" s="3" t="s">
        <v>255</v>
      </c>
      <c r="E19" s="116"/>
      <c r="F19" s="329"/>
      <c r="G19" s="116"/>
      <c r="H19" s="116"/>
    </row>
    <row r="20" spans="1:8" x14ac:dyDescent="0.25">
      <c r="A20" s="16" t="str">
        <f t="shared" si="1"/>
        <v>CRE_7.2_R100</v>
      </c>
      <c r="C20" s="59" t="s">
        <v>192</v>
      </c>
      <c r="D20" s="3" t="s">
        <v>256</v>
      </c>
      <c r="E20" s="116"/>
      <c r="F20" s="329"/>
      <c r="G20" s="116"/>
      <c r="H20" s="116"/>
    </row>
    <row r="21" spans="1:8" x14ac:dyDescent="0.25">
      <c r="A21" s="16" t="str">
        <f t="shared" si="1"/>
        <v>CRE_7.2_R110</v>
      </c>
      <c r="C21" s="59" t="s">
        <v>193</v>
      </c>
      <c r="D21" s="3" t="s">
        <v>338</v>
      </c>
      <c r="E21" s="116"/>
      <c r="F21" s="329"/>
      <c r="G21" s="119"/>
      <c r="H21" s="113"/>
    </row>
    <row r="22" spans="1:8" x14ac:dyDescent="0.25">
      <c r="A22" s="16" t="s">
        <v>104</v>
      </c>
      <c r="C22" s="59"/>
      <c r="D22" s="114"/>
      <c r="E22" s="11"/>
      <c r="F22" s="11"/>
      <c r="G22" s="11"/>
      <c r="H22" s="11"/>
    </row>
    <row r="23" spans="1:8" ht="16.5" customHeight="1" x14ac:dyDescent="0.25">
      <c r="A23" s="16" t="str">
        <f t="shared" si="1"/>
        <v>CRE_7.2_R120</v>
      </c>
      <c r="C23" s="59" t="s">
        <v>194</v>
      </c>
      <c r="D23" s="131" t="s">
        <v>352</v>
      </c>
      <c r="E23" s="116"/>
      <c r="F23" s="116"/>
      <c r="G23" s="116"/>
      <c r="H23" s="116"/>
    </row>
    <row r="24" spans="1:8" x14ac:dyDescent="0.25">
      <c r="A24" s="16" t="str">
        <f t="shared" si="1"/>
        <v>CRE_7.2_R130</v>
      </c>
      <c r="C24" s="59" t="s">
        <v>261</v>
      </c>
      <c r="D24" s="3" t="s">
        <v>248</v>
      </c>
      <c r="E24" s="116"/>
      <c r="F24" s="329"/>
      <c r="G24" s="116"/>
      <c r="H24" s="116"/>
    </row>
    <row r="25" spans="1:8" x14ac:dyDescent="0.25">
      <c r="A25" s="16" t="str">
        <f t="shared" si="1"/>
        <v>CRE_7.2_R140</v>
      </c>
      <c r="C25" s="59" t="s">
        <v>262</v>
      </c>
      <c r="D25" s="3" t="s">
        <v>249</v>
      </c>
      <c r="E25" s="116"/>
      <c r="F25" s="329"/>
      <c r="G25" s="116"/>
      <c r="H25" s="116"/>
    </row>
    <row r="26" spans="1:8" x14ac:dyDescent="0.25">
      <c r="A26" s="16" t="str">
        <f t="shared" si="1"/>
        <v>CRE_7.2_R150</v>
      </c>
      <c r="C26" s="59" t="s">
        <v>263</v>
      </c>
      <c r="D26" s="3" t="s">
        <v>250</v>
      </c>
      <c r="E26" s="116"/>
      <c r="F26" s="329"/>
      <c r="G26" s="116"/>
      <c r="H26" s="116"/>
    </row>
    <row r="27" spans="1:8" x14ac:dyDescent="0.25">
      <c r="A27" s="16" t="str">
        <f t="shared" si="1"/>
        <v>CRE_7.2_R160</v>
      </c>
      <c r="C27" s="59" t="s">
        <v>264</v>
      </c>
      <c r="D27" s="3" t="s">
        <v>251</v>
      </c>
      <c r="E27" s="116"/>
      <c r="F27" s="329"/>
      <c r="G27" s="116"/>
      <c r="H27" s="116"/>
    </row>
    <row r="28" spans="1:8" x14ac:dyDescent="0.25">
      <c r="A28" s="16" t="str">
        <f t="shared" si="1"/>
        <v>CRE_7.2_R170</v>
      </c>
      <c r="C28" s="59" t="s">
        <v>265</v>
      </c>
      <c r="D28" s="3" t="s">
        <v>252</v>
      </c>
      <c r="E28" s="116"/>
      <c r="F28" s="329"/>
      <c r="G28" s="116"/>
      <c r="H28" s="116"/>
    </row>
    <row r="29" spans="1:8" x14ac:dyDescent="0.25">
      <c r="A29" s="16" t="str">
        <f t="shared" si="1"/>
        <v>CRE_7.2_R180</v>
      </c>
      <c r="C29" s="59" t="s">
        <v>266</v>
      </c>
      <c r="D29" s="3" t="s">
        <v>253</v>
      </c>
      <c r="E29" s="116"/>
      <c r="F29" s="329"/>
      <c r="G29" s="116"/>
      <c r="H29" s="116"/>
    </row>
    <row r="30" spans="1:8" x14ac:dyDescent="0.25">
      <c r="A30" s="16" t="str">
        <f t="shared" si="1"/>
        <v>CRE_7.2_R190</v>
      </c>
      <c r="C30" s="59" t="s">
        <v>267</v>
      </c>
      <c r="D30" s="3" t="s">
        <v>254</v>
      </c>
      <c r="E30" s="116"/>
      <c r="F30" s="329"/>
      <c r="G30" s="116"/>
      <c r="H30" s="116"/>
    </row>
    <row r="31" spans="1:8" x14ac:dyDescent="0.25">
      <c r="A31" s="16" t="str">
        <f t="shared" si="1"/>
        <v>CRE_7.2_R200</v>
      </c>
      <c r="C31" s="59" t="s">
        <v>268</v>
      </c>
      <c r="D31" s="3" t="s">
        <v>257</v>
      </c>
      <c r="E31" s="116"/>
      <c r="F31" s="329"/>
      <c r="G31" s="116"/>
      <c r="H31" s="116"/>
    </row>
    <row r="32" spans="1:8" x14ac:dyDescent="0.25">
      <c r="A32" s="16" t="str">
        <f t="shared" si="1"/>
        <v>CRE_7.2_R210</v>
      </c>
      <c r="C32" s="3">
        <v>210</v>
      </c>
      <c r="D32" s="3" t="s">
        <v>256</v>
      </c>
      <c r="E32" s="116"/>
      <c r="F32" s="329"/>
      <c r="G32" s="116"/>
      <c r="H32" s="116"/>
    </row>
    <row r="33" spans="1:8" x14ac:dyDescent="0.25">
      <c r="A33" s="16" t="str">
        <f t="shared" si="1"/>
        <v>CRE_7.2_R220</v>
      </c>
      <c r="C33" s="3">
        <v>220</v>
      </c>
      <c r="D33" s="3" t="s">
        <v>338</v>
      </c>
      <c r="E33" s="116"/>
      <c r="F33" s="329"/>
      <c r="G33" s="119"/>
      <c r="H33" s="113"/>
    </row>
    <row r="34" spans="1:8" x14ac:dyDescent="0.25">
      <c r="A34" s="16" t="s">
        <v>103</v>
      </c>
      <c r="E34" s="327"/>
      <c r="F34" s="327"/>
      <c r="G34" s="327"/>
      <c r="H34" s="327"/>
    </row>
    <row r="35" spans="1:8" x14ac:dyDescent="0.25">
      <c r="A35" s="16" t="s">
        <v>104</v>
      </c>
    </row>
    <row r="36" spans="1:8" x14ac:dyDescent="0.25">
      <c r="C36" s="530" t="s">
        <v>319</v>
      </c>
      <c r="D36" s="123" t="s">
        <v>359</v>
      </c>
      <c r="E36" s="102">
        <f>E11-SUM(E12:E21)</f>
        <v>0</v>
      </c>
      <c r="F36" s="102">
        <f>F11-SUM(F12:F21)</f>
        <v>0</v>
      </c>
      <c r="G36" s="102">
        <f>G11-SUM(G12:G21)</f>
        <v>0</v>
      </c>
      <c r="H36" s="102">
        <f>H11-SUM(H12:H21)</f>
        <v>0</v>
      </c>
    </row>
    <row r="37" spans="1:8" x14ac:dyDescent="0.25">
      <c r="C37" s="530"/>
      <c r="D37" s="123" t="s">
        <v>360</v>
      </c>
      <c r="E37" s="102">
        <f>E23-SUM(E24:E33)</f>
        <v>0</v>
      </c>
      <c r="F37" s="102">
        <f t="shared" ref="F37:H37" si="2">F23-SUM(F24:F33)</f>
        <v>0</v>
      </c>
      <c r="G37" s="102">
        <f t="shared" si="2"/>
        <v>0</v>
      </c>
      <c r="H37" s="102">
        <f t="shared" si="2"/>
        <v>0</v>
      </c>
    </row>
  </sheetData>
  <sheetProtection algorithmName="SHA-512" hashValue="+3eyvBGtYUETh7GlhqCiw6oSs++QgUUQJw65aJxouJzTfLHD0SGFpWK5NBGWKoBiMHnwUfanQTtYonLqX7tvsg==" saltValue="sHP9u1Sm9SSLpEDGos/mhg==" spinCount="100000" sheet="1" objects="1" scenarios="1"/>
  <protectedRanges>
    <protectedRange sqref="E12:H21 E24:H34" name="Sheet 1"/>
  </protectedRanges>
  <dataConsolidate/>
  <mergeCells count="6">
    <mergeCell ref="C36:C37"/>
    <mergeCell ref="C7:D10"/>
    <mergeCell ref="E7:F7"/>
    <mergeCell ref="G7:H7"/>
    <mergeCell ref="E8:E9"/>
    <mergeCell ref="G8:G9"/>
  </mergeCells>
  <phoneticPr fontId="30" type="noConversion"/>
  <dataValidations xWindow="700" yWindow="758" count="2">
    <dataValidation type="whole" allowBlank="1" showInputMessage="1" showErrorMessage="1" prompt="No negative integer values should be reported." sqref="E11:H11 E23:H23 E34:H34" xr:uid="{00000000-0002-0000-0C00-000000000000}">
      <formula1>0</formula1>
      <formula2>9.99999999999999E+48</formula2>
    </dataValidation>
    <dataValidation type="whole" operator="greaterThanOrEqual" allowBlank="1" showInputMessage="1" showErrorMessage="1" prompt="No negative integer values should be reported." sqref="E12:H21 E24:H33" xr:uid="{F370B8BE-3431-4680-B86F-B9114B66ECD2}">
      <formula1>0</formula1>
    </dataValidation>
  </dataValidations>
  <pageMargins left="0.23622047244094491" right="0.23622047244094491" top="0.74803149606299213" bottom="0.74803149606299213" header="0.31496062992125984" footer="0.31496062992125984"/>
  <pageSetup paperSize="9" scale="74" orientation="landscape" horizontalDpi="1200" verticalDpi="1200" r:id="rId1"/>
  <ignoredErrors>
    <ignoredError sqref="C11:C21 C23:C31 E10:H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autoPageBreaks="0" fitToPage="1"/>
  </sheetPr>
  <dimension ref="A1:E56"/>
  <sheetViews>
    <sheetView workbookViewId="0">
      <selection activeCell="B72" sqref="B72:G72"/>
    </sheetView>
  </sheetViews>
  <sheetFormatPr defaultColWidth="8.85546875" defaultRowHeight="15" x14ac:dyDescent="0.25"/>
  <cols>
    <col min="1" max="1" width="3.85546875" customWidth="1"/>
    <col min="2" max="2" width="36.85546875" style="14" customWidth="1"/>
    <col min="3" max="3" width="15.28515625" style="14" bestFit="1" customWidth="1"/>
    <col min="4" max="4" width="143.140625" style="14" customWidth="1"/>
    <col min="5" max="5" width="30.5703125" customWidth="1"/>
    <col min="6" max="6" width="56.42578125" customWidth="1"/>
  </cols>
  <sheetData>
    <row r="1" spans="1:5" ht="15.75" thickBot="1" x14ac:dyDescent="0.3">
      <c r="A1" s="99"/>
      <c r="B1" s="121"/>
      <c r="C1" s="121"/>
      <c r="D1" s="121"/>
      <c r="E1" s="99"/>
    </row>
    <row r="2" spans="1:5" x14ac:dyDescent="0.25">
      <c r="A2" s="99"/>
      <c r="B2" s="284" t="s">
        <v>654</v>
      </c>
      <c r="C2" s="319" t="s">
        <v>660</v>
      </c>
      <c r="D2" s="319" t="s">
        <v>653</v>
      </c>
      <c r="E2" s="285" t="s">
        <v>661</v>
      </c>
    </row>
    <row r="3" spans="1:5" x14ac:dyDescent="0.25">
      <c r="A3" s="99"/>
      <c r="B3" s="286" t="s">
        <v>62</v>
      </c>
      <c r="C3" s="244"/>
      <c r="D3" s="244" t="s">
        <v>820</v>
      </c>
      <c r="E3" s="287" t="s">
        <v>782</v>
      </c>
    </row>
    <row r="4" spans="1:5" x14ac:dyDescent="0.25">
      <c r="A4" s="99"/>
      <c r="B4" s="286" t="s">
        <v>61</v>
      </c>
      <c r="C4" s="244"/>
      <c r="D4" s="244" t="s">
        <v>821</v>
      </c>
      <c r="E4" s="287" t="s">
        <v>782</v>
      </c>
    </row>
    <row r="5" spans="1:5" ht="27.75" customHeight="1" x14ac:dyDescent="0.25">
      <c r="A5" s="99"/>
      <c r="B5" s="286" t="s">
        <v>166</v>
      </c>
      <c r="C5" s="244"/>
      <c r="D5" s="245" t="s">
        <v>810</v>
      </c>
      <c r="E5" s="288"/>
    </row>
    <row r="6" spans="1:5" ht="31.9" customHeight="1" x14ac:dyDescent="0.25">
      <c r="A6" s="99"/>
      <c r="B6" s="286" t="s">
        <v>659</v>
      </c>
      <c r="C6" s="244" t="s">
        <v>160</v>
      </c>
      <c r="D6" s="245" t="s">
        <v>804</v>
      </c>
      <c r="E6" s="288"/>
    </row>
    <row r="7" spans="1:5" ht="90" x14ac:dyDescent="0.25">
      <c r="A7" s="99"/>
      <c r="B7" s="286" t="s">
        <v>666</v>
      </c>
      <c r="C7" s="244" t="s">
        <v>38</v>
      </c>
      <c r="D7" s="245" t="s">
        <v>822</v>
      </c>
      <c r="E7" s="289" t="s">
        <v>790</v>
      </c>
    </row>
    <row r="8" spans="1:5" ht="90" x14ac:dyDescent="0.25">
      <c r="A8" s="99"/>
      <c r="B8" s="290" t="s">
        <v>671</v>
      </c>
      <c r="C8" s="250" t="s">
        <v>669</v>
      </c>
      <c r="D8" s="245" t="s">
        <v>823</v>
      </c>
      <c r="E8" s="291"/>
    </row>
    <row r="9" spans="1:5" ht="90" x14ac:dyDescent="0.25">
      <c r="A9" s="99"/>
      <c r="B9" s="290" t="s">
        <v>672</v>
      </c>
      <c r="C9" s="250" t="s">
        <v>158</v>
      </c>
      <c r="D9" s="245" t="s">
        <v>824</v>
      </c>
      <c r="E9" s="291"/>
    </row>
    <row r="10" spans="1:5" ht="60" x14ac:dyDescent="0.25">
      <c r="A10" s="99"/>
      <c r="B10" s="290" t="s">
        <v>673</v>
      </c>
      <c r="C10" s="250" t="s">
        <v>670</v>
      </c>
      <c r="D10" s="245" t="s">
        <v>825</v>
      </c>
      <c r="E10" s="291"/>
    </row>
    <row r="11" spans="1:5" x14ac:dyDescent="0.25">
      <c r="A11" s="99"/>
      <c r="B11" s="292" t="s">
        <v>667</v>
      </c>
      <c r="C11" s="248" t="s">
        <v>668</v>
      </c>
      <c r="D11" s="250" t="s">
        <v>826</v>
      </c>
      <c r="E11" s="291"/>
    </row>
    <row r="12" spans="1:5" x14ac:dyDescent="0.25">
      <c r="A12" s="99"/>
      <c r="B12" s="293" t="s">
        <v>665</v>
      </c>
      <c r="C12" s="244" t="s">
        <v>161</v>
      </c>
      <c r="D12" s="245" t="s">
        <v>664</v>
      </c>
      <c r="E12" s="289"/>
    </row>
    <row r="13" spans="1:5" ht="45" x14ac:dyDescent="0.25">
      <c r="A13" s="99"/>
      <c r="B13" s="294" t="s">
        <v>315</v>
      </c>
      <c r="C13" s="275"/>
      <c r="D13" s="276" t="s">
        <v>316</v>
      </c>
      <c r="E13" s="295" t="s">
        <v>290</v>
      </c>
    </row>
    <row r="14" spans="1:5" ht="45" x14ac:dyDescent="0.25">
      <c r="A14" s="99"/>
      <c r="B14" s="286" t="s">
        <v>785</v>
      </c>
      <c r="C14" s="244" t="s">
        <v>21</v>
      </c>
      <c r="D14" s="245" t="s">
        <v>786</v>
      </c>
      <c r="E14" s="296" t="s">
        <v>782</v>
      </c>
    </row>
    <row r="15" spans="1:5" ht="45" x14ac:dyDescent="0.25">
      <c r="A15" s="99"/>
      <c r="B15" s="286" t="s">
        <v>783</v>
      </c>
      <c r="C15" s="244" t="s">
        <v>389</v>
      </c>
      <c r="D15" s="245" t="s">
        <v>784</v>
      </c>
      <c r="E15" s="296" t="s">
        <v>782</v>
      </c>
    </row>
    <row r="16" spans="1:5" ht="105" x14ac:dyDescent="0.25">
      <c r="A16" s="99"/>
      <c r="B16" s="297" t="s">
        <v>778</v>
      </c>
      <c r="C16" s="277" t="s">
        <v>336</v>
      </c>
      <c r="D16" s="280" t="s">
        <v>812</v>
      </c>
      <c r="E16" s="298" t="s">
        <v>811</v>
      </c>
    </row>
    <row r="17" spans="1:5" x14ac:dyDescent="0.25">
      <c r="A17" s="99"/>
      <c r="B17" s="299" t="s">
        <v>31</v>
      </c>
      <c r="C17" s="246" t="s">
        <v>31</v>
      </c>
      <c r="D17" s="244" t="s">
        <v>82</v>
      </c>
      <c r="E17" s="287"/>
    </row>
    <row r="18" spans="1:5" x14ac:dyDescent="0.25">
      <c r="A18" s="99"/>
      <c r="B18" s="286" t="s">
        <v>77</v>
      </c>
      <c r="C18" s="244"/>
      <c r="D18" s="245" t="s">
        <v>827</v>
      </c>
      <c r="E18" s="300" t="s">
        <v>782</v>
      </c>
    </row>
    <row r="19" spans="1:5" ht="31.35" customHeight="1" x14ac:dyDescent="0.25">
      <c r="A19" s="99"/>
      <c r="B19" s="286" t="s">
        <v>76</v>
      </c>
      <c r="C19" s="244"/>
      <c r="D19" s="245" t="s">
        <v>828</v>
      </c>
      <c r="E19" s="288" t="s">
        <v>782</v>
      </c>
    </row>
    <row r="20" spans="1:5" x14ac:dyDescent="0.25">
      <c r="A20" s="99"/>
      <c r="B20" s="286" t="s">
        <v>175</v>
      </c>
      <c r="C20" s="244"/>
      <c r="D20" s="245" t="s">
        <v>829</v>
      </c>
      <c r="E20" s="301"/>
    </row>
    <row r="21" spans="1:5" ht="45" x14ac:dyDescent="0.25">
      <c r="A21" s="99"/>
      <c r="B21" s="302" t="s">
        <v>831</v>
      </c>
      <c r="C21" s="277" t="s">
        <v>20</v>
      </c>
      <c r="D21" s="280" t="s">
        <v>787</v>
      </c>
      <c r="E21" s="288" t="s">
        <v>782</v>
      </c>
    </row>
    <row r="22" spans="1:5" ht="60" x14ac:dyDescent="0.25">
      <c r="A22" s="99"/>
      <c r="B22" s="290" t="s">
        <v>777</v>
      </c>
      <c r="C22" s="274" t="s">
        <v>388</v>
      </c>
      <c r="D22" s="280" t="s">
        <v>830</v>
      </c>
      <c r="E22" s="289" t="s">
        <v>790</v>
      </c>
    </row>
    <row r="23" spans="1:5" x14ac:dyDescent="0.25">
      <c r="A23" s="99"/>
      <c r="B23" s="286" t="s">
        <v>156</v>
      </c>
      <c r="C23" s="244"/>
      <c r="D23" s="245" t="s">
        <v>788</v>
      </c>
      <c r="E23" s="288" t="s">
        <v>782</v>
      </c>
    </row>
    <row r="24" spans="1:5" ht="64.5" customHeight="1" x14ac:dyDescent="0.25">
      <c r="A24" s="99"/>
      <c r="B24" s="292" t="s">
        <v>18</v>
      </c>
      <c r="C24" s="248"/>
      <c r="D24" s="250" t="s">
        <v>789</v>
      </c>
      <c r="E24" s="301"/>
    </row>
    <row r="25" spans="1:5" ht="64.5" customHeight="1" x14ac:dyDescent="0.25">
      <c r="A25" s="99"/>
      <c r="B25" s="292" t="s">
        <v>674</v>
      </c>
      <c r="C25" s="248"/>
      <c r="D25" s="250" t="s">
        <v>809</v>
      </c>
      <c r="E25" s="291"/>
    </row>
    <row r="26" spans="1:5" ht="64.5" customHeight="1" x14ac:dyDescent="0.25">
      <c r="A26" s="99"/>
      <c r="B26" s="286" t="s">
        <v>165</v>
      </c>
      <c r="C26" s="244"/>
      <c r="D26" s="245" t="s">
        <v>780</v>
      </c>
      <c r="E26" s="288"/>
    </row>
    <row r="27" spans="1:5" ht="48" customHeight="1" x14ac:dyDescent="0.25">
      <c r="A27" s="99"/>
      <c r="B27" s="303" t="s">
        <v>75</v>
      </c>
      <c r="C27" s="244"/>
      <c r="D27" s="245" t="s">
        <v>675</v>
      </c>
      <c r="E27" s="304"/>
    </row>
    <row r="28" spans="1:5" ht="32.25" customHeight="1" x14ac:dyDescent="0.25">
      <c r="A28" s="99"/>
      <c r="B28" s="305" t="s">
        <v>179</v>
      </c>
      <c r="C28" s="249"/>
      <c r="D28" s="139" t="s">
        <v>805</v>
      </c>
      <c r="E28" s="306" t="s">
        <v>782</v>
      </c>
    </row>
    <row r="29" spans="1:5" x14ac:dyDescent="0.25">
      <c r="A29" s="99"/>
      <c r="B29" s="286" t="s">
        <v>79</v>
      </c>
      <c r="C29" s="244"/>
      <c r="D29" s="244" t="s">
        <v>86</v>
      </c>
      <c r="E29" s="287"/>
    </row>
    <row r="30" spans="1:5" ht="29.45" customHeight="1" x14ac:dyDescent="0.25">
      <c r="A30" s="99"/>
      <c r="B30" s="286" t="s">
        <v>80</v>
      </c>
      <c r="C30" s="244"/>
      <c r="D30" s="250" t="s">
        <v>85</v>
      </c>
      <c r="E30" s="287"/>
    </row>
    <row r="31" spans="1:5" ht="195" x14ac:dyDescent="0.25">
      <c r="A31" s="99"/>
      <c r="B31" s="307" t="s">
        <v>806</v>
      </c>
      <c r="C31" s="281" t="s">
        <v>22</v>
      </c>
      <c r="D31" s="279" t="s">
        <v>814</v>
      </c>
      <c r="E31" s="308"/>
    </row>
    <row r="32" spans="1:5" ht="195" x14ac:dyDescent="0.25">
      <c r="A32" s="99"/>
      <c r="B32" s="302" t="s">
        <v>779</v>
      </c>
      <c r="C32" s="277" t="s">
        <v>387</v>
      </c>
      <c r="D32" s="279" t="s">
        <v>813</v>
      </c>
      <c r="E32" s="298" t="s">
        <v>811</v>
      </c>
    </row>
    <row r="33" spans="1:5" ht="105" x14ac:dyDescent="0.25">
      <c r="A33" s="99"/>
      <c r="B33" s="302" t="s">
        <v>285</v>
      </c>
      <c r="C33" s="277"/>
      <c r="D33" s="280" t="s">
        <v>815</v>
      </c>
      <c r="E33" s="309" t="s">
        <v>811</v>
      </c>
    </row>
    <row r="34" spans="1:5" ht="45" x14ac:dyDescent="0.25">
      <c r="A34" s="99"/>
      <c r="B34" s="286" t="s">
        <v>60</v>
      </c>
      <c r="C34" s="244"/>
      <c r="D34" s="250" t="s">
        <v>317</v>
      </c>
      <c r="E34" s="287" t="s">
        <v>790</v>
      </c>
    </row>
    <row r="35" spans="1:5" ht="91.5" customHeight="1" x14ac:dyDescent="0.25">
      <c r="A35" s="99"/>
      <c r="B35" s="307" t="s">
        <v>283</v>
      </c>
      <c r="C35" s="283"/>
      <c r="D35" s="280" t="s">
        <v>816</v>
      </c>
      <c r="E35" s="295" t="s">
        <v>290</v>
      </c>
    </row>
    <row r="36" spans="1:5" ht="60" x14ac:dyDescent="0.25">
      <c r="A36" s="99"/>
      <c r="B36" s="305" t="s">
        <v>78</v>
      </c>
      <c r="C36" s="249" t="s">
        <v>705</v>
      </c>
      <c r="D36" s="276" t="s">
        <v>706</v>
      </c>
      <c r="E36" s="310" t="s">
        <v>726</v>
      </c>
    </row>
    <row r="37" spans="1:5" x14ac:dyDescent="0.25">
      <c r="A37" s="99"/>
      <c r="B37" s="286" t="s">
        <v>25</v>
      </c>
      <c r="C37" s="244"/>
      <c r="D37" s="320" t="s">
        <v>807</v>
      </c>
      <c r="E37" s="287"/>
    </row>
    <row r="38" spans="1:5" x14ac:dyDescent="0.25">
      <c r="A38" s="99"/>
      <c r="B38" s="286" t="s">
        <v>679</v>
      </c>
      <c r="C38" s="244"/>
      <c r="D38" s="320" t="s">
        <v>680</v>
      </c>
      <c r="E38" s="287"/>
    </row>
    <row r="39" spans="1:5" ht="90" customHeight="1" x14ac:dyDescent="0.25">
      <c r="A39" s="99"/>
      <c r="B39" s="286" t="s">
        <v>397</v>
      </c>
      <c r="C39" s="244"/>
      <c r="D39" s="245" t="s">
        <v>791</v>
      </c>
      <c r="E39" s="287" t="s">
        <v>790</v>
      </c>
    </row>
    <row r="40" spans="1:5" ht="20.25" customHeight="1" x14ac:dyDescent="0.25">
      <c r="A40" s="99"/>
      <c r="B40" s="286" t="s">
        <v>318</v>
      </c>
      <c r="C40" s="244"/>
      <c r="D40" s="245" t="s">
        <v>396</v>
      </c>
      <c r="E40" s="287"/>
    </row>
    <row r="41" spans="1:5" x14ac:dyDescent="0.25">
      <c r="A41" s="99"/>
      <c r="B41" s="286" t="s">
        <v>17</v>
      </c>
      <c r="C41" s="244"/>
      <c r="D41" s="245" t="s">
        <v>66</v>
      </c>
      <c r="E41" s="287" t="s">
        <v>790</v>
      </c>
    </row>
    <row r="42" spans="1:5" ht="135" x14ac:dyDescent="0.25">
      <c r="A42" s="99"/>
      <c r="B42" s="286" t="s">
        <v>4</v>
      </c>
      <c r="C42" s="244"/>
      <c r="D42" s="245" t="s">
        <v>83</v>
      </c>
      <c r="E42" s="287" t="s">
        <v>790</v>
      </c>
    </row>
    <row r="43" spans="1:5" ht="45" x14ac:dyDescent="0.25">
      <c r="A43" s="99"/>
      <c r="B43" s="598" t="s">
        <v>793</v>
      </c>
      <c r="C43" s="600"/>
      <c r="D43" s="602" t="s">
        <v>802</v>
      </c>
      <c r="E43" s="311" t="s">
        <v>803</v>
      </c>
    </row>
    <row r="44" spans="1:5" ht="45" x14ac:dyDescent="0.25">
      <c r="A44" s="99"/>
      <c r="B44" s="599"/>
      <c r="C44" s="601"/>
      <c r="D44" s="603"/>
      <c r="E44" s="312" t="s">
        <v>808</v>
      </c>
    </row>
    <row r="45" spans="1:5" ht="45" x14ac:dyDescent="0.25">
      <c r="A45" s="99"/>
      <c r="B45" s="594" t="s">
        <v>817</v>
      </c>
      <c r="C45" s="596"/>
      <c r="D45" s="592" t="s">
        <v>818</v>
      </c>
      <c r="E45" s="311" t="s">
        <v>803</v>
      </c>
    </row>
    <row r="46" spans="1:5" ht="45" x14ac:dyDescent="0.25">
      <c r="A46" s="99"/>
      <c r="B46" s="595"/>
      <c r="C46" s="597"/>
      <c r="D46" s="593"/>
      <c r="E46" s="312" t="s">
        <v>808</v>
      </c>
    </row>
    <row r="47" spans="1:5" ht="105" x14ac:dyDescent="0.25">
      <c r="A47" s="99"/>
      <c r="B47" s="307" t="s">
        <v>284</v>
      </c>
      <c r="C47" s="282"/>
      <c r="D47" s="280" t="s">
        <v>819</v>
      </c>
      <c r="E47" s="313" t="s">
        <v>289</v>
      </c>
    </row>
    <row r="48" spans="1:5" x14ac:dyDescent="0.25">
      <c r="A48" s="99"/>
      <c r="B48" s="314" t="s">
        <v>704</v>
      </c>
      <c r="C48" s="278" t="s">
        <v>39</v>
      </c>
      <c r="D48" s="249" t="s">
        <v>84</v>
      </c>
      <c r="E48" s="304"/>
    </row>
    <row r="49" spans="1:5" x14ac:dyDescent="0.25">
      <c r="A49" s="99"/>
      <c r="B49" s="286" t="s">
        <v>662</v>
      </c>
      <c r="C49" s="244" t="s">
        <v>81</v>
      </c>
      <c r="D49" s="245" t="s">
        <v>663</v>
      </c>
      <c r="E49" s="287"/>
    </row>
    <row r="50" spans="1:5" x14ac:dyDescent="0.25">
      <c r="A50" s="99"/>
      <c r="B50" s="286" t="s">
        <v>703</v>
      </c>
      <c r="C50" s="244"/>
      <c r="D50" s="245" t="s">
        <v>781</v>
      </c>
      <c r="E50" s="315" t="s">
        <v>782</v>
      </c>
    </row>
    <row r="51" spans="1:5" x14ac:dyDescent="0.25">
      <c r="A51" s="99"/>
      <c r="B51" s="286" t="s">
        <v>172</v>
      </c>
      <c r="C51" s="244"/>
      <c r="D51" s="245" t="s">
        <v>792</v>
      </c>
      <c r="E51" s="288"/>
    </row>
    <row r="52" spans="1:5" ht="15.75" thickBot="1" x14ac:dyDescent="0.3">
      <c r="A52" s="99"/>
      <c r="B52" s="316" t="s">
        <v>678</v>
      </c>
      <c r="C52" s="317" t="s">
        <v>40</v>
      </c>
      <c r="D52" s="321" t="s">
        <v>676</v>
      </c>
      <c r="E52" s="318"/>
    </row>
    <row r="53" spans="1:5" x14ac:dyDescent="0.25">
      <c r="A53" s="99"/>
      <c r="B53" s="99"/>
      <c r="C53" s="121"/>
      <c r="D53" s="121"/>
      <c r="E53" s="99"/>
    </row>
    <row r="54" spans="1:5" x14ac:dyDescent="0.25">
      <c r="A54" s="99"/>
      <c r="B54" s="120"/>
      <c r="C54" s="120"/>
      <c r="D54" s="121"/>
      <c r="E54" s="99"/>
    </row>
    <row r="55" spans="1:5" x14ac:dyDescent="0.25">
      <c r="A55" s="99"/>
      <c r="B55" s="247"/>
      <c r="C55" s="247"/>
      <c r="D55" s="322"/>
      <c r="E55" s="99"/>
    </row>
    <row r="56" spans="1:5" x14ac:dyDescent="0.25">
      <c r="A56" s="99"/>
      <c r="B56" s="121"/>
      <c r="C56" s="121"/>
      <c r="D56" s="121"/>
      <c r="E56" s="99"/>
    </row>
  </sheetData>
  <sheetProtection algorithmName="SHA-512" hashValue="kHUIX0pt7eucIpdi/H/JrYbBvHFy0gXjt0eRf37Y8P61nyWKqYTKcvocA12zwugSCXCfsAowpB0MeJ4SH0tv0Q==" saltValue="L0L03FChENzHxU8Z4ShZnA==" spinCount="100000" sheet="1" objects="1" scenarios="1"/>
  <autoFilter ref="B2:E52" xr:uid="{00000000-0009-0000-0000-00000D000000}"/>
  <mergeCells count="6">
    <mergeCell ref="D45:D46"/>
    <mergeCell ref="B45:B46"/>
    <mergeCell ref="C45:C46"/>
    <mergeCell ref="B43:B44"/>
    <mergeCell ref="C43:C44"/>
    <mergeCell ref="D43:D44"/>
  </mergeCells>
  <hyperlinks>
    <hyperlink ref="E47" r:id="rId1" display="https://eur-lex.europa.eu/legal-content/EN/TXT/?uri=CELEX%3A02013R0575-20240109" xr:uid="{00000000-0004-0000-0D00-000000000000}"/>
    <hyperlink ref="E35" r:id="rId2" display="https://www.centralbank.cy/en/legal-framework/licensing-supervision/regulations-directives/directives-regulations-and-guidelines-which-govern-the-operation-of-banks/directives-on-credit-granting-and-review-processes" xr:uid="{00000000-0004-0000-0D00-000001000000}"/>
    <hyperlink ref="E36" r:id="rId3" xr:uid="{00000000-0004-0000-0D00-000002000000}"/>
    <hyperlink ref="E13" r:id="rId4" display="https://www.centralbank.cy/en/legal-framework/licensing-supervision/regulations-directives/directives-regulations-and-guidelines-which-govern-the-operation-of-banks/directives-on-credit-granting-and-review-processes" xr:uid="{00000000-0004-0000-0D00-000003000000}"/>
    <hyperlink ref="E43" r:id="rId5" display="https://eur-lex.europa.eu/eli/reg/2013/1072/oj" xr:uid="{00000000-0004-0000-0D00-000004000000}"/>
    <hyperlink ref="E44" r:id="rId6" display="https://www.ecb.europa.eu/pub/pdf/other/manualonmfiinterestratestatistics_201701.en.pdf" xr:uid="{00000000-0004-0000-0D00-000005000000}"/>
    <hyperlink ref="E45" r:id="rId7" display="https://eur-lex.europa.eu/eli/reg/2013/1072/oj" xr:uid="{00000000-0004-0000-0D00-000006000000}"/>
    <hyperlink ref="E46" r:id="rId8" display="https://www.ecb.europa.eu/pub/pdf/other/manualonmfiinterestratestatistics_201701.en.pdf" xr:uid="{00000000-0004-0000-0D00-000007000000}"/>
  </hyperlinks>
  <pageMargins left="0.70866141732283472" right="0.70866141732283472" top="0.74803149606299213" bottom="0.74803149606299213" header="0.31496062992125984" footer="0.31496062992125984"/>
  <pageSetup paperSize="9" scale="27" orientation="portrait" r:id="rId9"/>
  <headerFooter>
    <oddFooter>&amp;CDefinitions&amp;RPage&amp;P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G158"/>
  <sheetViews>
    <sheetView workbookViewId="0">
      <selection activeCell="B72" sqref="B72:G72"/>
    </sheetView>
  </sheetViews>
  <sheetFormatPr defaultRowHeight="15" x14ac:dyDescent="0.25"/>
  <cols>
    <col min="1" max="1" width="3.42578125" customWidth="1"/>
    <col min="2" max="2" width="14.28515625" customWidth="1"/>
    <col min="3" max="3" width="17.7109375" style="105" bestFit="1" customWidth="1"/>
    <col min="4" max="4" width="10.85546875" style="105" bestFit="1" customWidth="1"/>
    <col min="5" max="5" width="46.85546875" style="105" bestFit="1" customWidth="1"/>
    <col min="6" max="6" width="16.140625" style="105" bestFit="1" customWidth="1"/>
    <col min="7" max="7" width="27" style="105" bestFit="1" customWidth="1"/>
    <col min="8" max="8" width="5.140625" customWidth="1"/>
  </cols>
  <sheetData>
    <row r="2" spans="2:7" ht="15.75" x14ac:dyDescent="0.25">
      <c r="B2" s="241" t="s">
        <v>617</v>
      </c>
      <c r="D2" s="241"/>
      <c r="E2" s="241"/>
      <c r="F2" s="241"/>
      <c r="G2" s="241"/>
    </row>
    <row r="3" spans="2:7" s="135" customFormat="1" ht="31.5" customHeight="1" x14ac:dyDescent="0.25">
      <c r="B3" s="236" t="s">
        <v>566</v>
      </c>
      <c r="C3" s="237" t="s">
        <v>655</v>
      </c>
      <c r="D3" s="237" t="s">
        <v>398</v>
      </c>
      <c r="E3" s="237" t="s">
        <v>399</v>
      </c>
      <c r="F3" s="237" t="s">
        <v>400</v>
      </c>
      <c r="G3" s="238" t="s">
        <v>401</v>
      </c>
    </row>
    <row r="4" spans="2:7" x14ac:dyDescent="0.25">
      <c r="B4" s="3" t="s">
        <v>618</v>
      </c>
      <c r="C4" s="136" t="s">
        <v>5</v>
      </c>
      <c r="D4" s="136" t="s">
        <v>10</v>
      </c>
      <c r="E4" s="136" t="s">
        <v>402</v>
      </c>
      <c r="F4" s="136"/>
      <c r="G4" s="136" t="s">
        <v>403</v>
      </c>
    </row>
    <row r="5" spans="2:7" x14ac:dyDescent="0.25">
      <c r="B5" s="3" t="s">
        <v>618</v>
      </c>
      <c r="C5" s="136" t="s">
        <v>5</v>
      </c>
      <c r="D5" s="136" t="s">
        <v>10</v>
      </c>
      <c r="E5" s="136" t="s">
        <v>404</v>
      </c>
      <c r="F5" s="136"/>
      <c r="G5" s="136" t="s">
        <v>403</v>
      </c>
    </row>
    <row r="6" spans="2:7" x14ac:dyDescent="0.25">
      <c r="B6" s="3" t="s">
        <v>618</v>
      </c>
      <c r="C6" s="136" t="s">
        <v>5</v>
      </c>
      <c r="D6" s="136" t="s">
        <v>10</v>
      </c>
      <c r="E6" s="136" t="s">
        <v>405</v>
      </c>
      <c r="F6" s="136"/>
      <c r="G6" s="136" t="s">
        <v>406</v>
      </c>
    </row>
    <row r="7" spans="2:7" x14ac:dyDescent="0.25">
      <c r="B7" s="3" t="s">
        <v>618</v>
      </c>
      <c r="C7" s="136" t="s">
        <v>5</v>
      </c>
      <c r="D7" s="136" t="s">
        <v>10</v>
      </c>
      <c r="E7" s="136" t="s">
        <v>407</v>
      </c>
      <c r="F7" s="136"/>
      <c r="G7" s="136" t="s">
        <v>408</v>
      </c>
    </row>
    <row r="8" spans="2:7" x14ac:dyDescent="0.25">
      <c r="B8" s="3" t="s">
        <v>618</v>
      </c>
      <c r="C8" s="136" t="s">
        <v>5</v>
      </c>
      <c r="D8" s="136" t="s">
        <v>10</v>
      </c>
      <c r="E8" s="136" t="s">
        <v>407</v>
      </c>
      <c r="F8" s="136"/>
      <c r="G8" s="136" t="s">
        <v>409</v>
      </c>
    </row>
    <row r="9" spans="2:7" x14ac:dyDescent="0.25">
      <c r="B9" s="3" t="s">
        <v>618</v>
      </c>
      <c r="C9" s="136" t="s">
        <v>5</v>
      </c>
      <c r="D9" s="136" t="s">
        <v>10</v>
      </c>
      <c r="E9" s="136" t="s">
        <v>407</v>
      </c>
      <c r="F9" s="136"/>
      <c r="G9" s="136" t="s">
        <v>410</v>
      </c>
    </row>
    <row r="10" spans="2:7" x14ac:dyDescent="0.25">
      <c r="B10" s="3" t="s">
        <v>618</v>
      </c>
      <c r="C10" s="136" t="s">
        <v>5</v>
      </c>
      <c r="D10" s="136" t="s">
        <v>10</v>
      </c>
      <c r="E10" s="136" t="s">
        <v>407</v>
      </c>
      <c r="F10" s="136"/>
      <c r="G10" s="136" t="s">
        <v>411</v>
      </c>
    </row>
    <row r="11" spans="2:7" x14ac:dyDescent="0.25">
      <c r="B11" s="3" t="s">
        <v>618</v>
      </c>
      <c r="C11" s="136" t="s">
        <v>5</v>
      </c>
      <c r="D11" s="136" t="s">
        <v>10</v>
      </c>
      <c r="E11" s="136" t="s">
        <v>407</v>
      </c>
      <c r="F11" s="136"/>
      <c r="G11" s="136" t="s">
        <v>412</v>
      </c>
    </row>
    <row r="12" spans="2:7" x14ac:dyDescent="0.25">
      <c r="B12" s="3" t="s">
        <v>618</v>
      </c>
      <c r="C12" s="136" t="s">
        <v>5</v>
      </c>
      <c r="D12" s="136" t="s">
        <v>10</v>
      </c>
      <c r="E12" s="136" t="s">
        <v>413</v>
      </c>
      <c r="F12" s="136"/>
      <c r="G12" s="136" t="s">
        <v>403</v>
      </c>
    </row>
    <row r="13" spans="2:7" x14ac:dyDescent="0.25">
      <c r="B13" s="3" t="s">
        <v>618</v>
      </c>
      <c r="C13" s="136" t="s">
        <v>5</v>
      </c>
      <c r="D13" s="136" t="s">
        <v>11</v>
      </c>
      <c r="E13" s="136" t="s">
        <v>414</v>
      </c>
      <c r="F13" s="136"/>
      <c r="G13" s="136" t="s">
        <v>415</v>
      </c>
    </row>
    <row r="14" spans="2:7" x14ac:dyDescent="0.25">
      <c r="B14" s="3" t="s">
        <v>618</v>
      </c>
      <c r="C14" s="136" t="s">
        <v>5</v>
      </c>
      <c r="D14" s="136" t="s">
        <v>11</v>
      </c>
      <c r="E14" s="136" t="s">
        <v>416</v>
      </c>
      <c r="F14" s="136"/>
      <c r="G14" s="136" t="s">
        <v>415</v>
      </c>
    </row>
    <row r="15" spans="2:7" x14ac:dyDescent="0.25">
      <c r="B15" s="3" t="s">
        <v>618</v>
      </c>
      <c r="C15" s="136" t="s">
        <v>5</v>
      </c>
      <c r="D15" s="136" t="s">
        <v>11</v>
      </c>
      <c r="E15" s="136" t="s">
        <v>417</v>
      </c>
      <c r="F15" s="136"/>
      <c r="G15" s="136" t="s">
        <v>418</v>
      </c>
    </row>
    <row r="16" spans="2:7" x14ac:dyDescent="0.25">
      <c r="B16" s="3" t="s">
        <v>618</v>
      </c>
      <c r="C16" s="136" t="s">
        <v>5</v>
      </c>
      <c r="D16" s="136" t="s">
        <v>11</v>
      </c>
      <c r="E16" s="136" t="s">
        <v>417</v>
      </c>
      <c r="F16" s="136"/>
      <c r="G16" s="136" t="s">
        <v>419</v>
      </c>
    </row>
    <row r="17" spans="2:7" x14ac:dyDescent="0.25">
      <c r="B17" s="3" t="s">
        <v>618</v>
      </c>
      <c r="C17" s="136" t="s">
        <v>5</v>
      </c>
      <c r="D17" s="136" t="s">
        <v>11</v>
      </c>
      <c r="E17" s="136" t="s">
        <v>417</v>
      </c>
      <c r="F17" s="136"/>
      <c r="G17" s="136" t="s">
        <v>420</v>
      </c>
    </row>
    <row r="18" spans="2:7" x14ac:dyDescent="0.25">
      <c r="B18" s="3" t="s">
        <v>618</v>
      </c>
      <c r="C18" s="136" t="s">
        <v>5</v>
      </c>
      <c r="D18" s="136" t="s">
        <v>11</v>
      </c>
      <c r="E18" s="136" t="s">
        <v>417</v>
      </c>
      <c r="F18" s="136"/>
      <c r="G18" s="136" t="s">
        <v>421</v>
      </c>
    </row>
    <row r="19" spans="2:7" x14ac:dyDescent="0.25">
      <c r="B19" s="3" t="s">
        <v>618</v>
      </c>
      <c r="C19" s="136" t="s">
        <v>5</v>
      </c>
      <c r="D19" s="136" t="s">
        <v>11</v>
      </c>
      <c r="E19" s="136" t="s">
        <v>417</v>
      </c>
      <c r="F19" s="136"/>
      <c r="G19" s="136" t="s">
        <v>422</v>
      </c>
    </row>
    <row r="20" spans="2:7" x14ac:dyDescent="0.25">
      <c r="B20" s="3" t="s">
        <v>618</v>
      </c>
      <c r="C20" s="136" t="s">
        <v>5</v>
      </c>
      <c r="D20" s="136" t="s">
        <v>11</v>
      </c>
      <c r="E20" s="136" t="s">
        <v>417</v>
      </c>
      <c r="F20" s="136"/>
      <c r="G20" s="136" t="s">
        <v>423</v>
      </c>
    </row>
    <row r="21" spans="2:7" x14ac:dyDescent="0.25">
      <c r="B21" s="3" t="s">
        <v>618</v>
      </c>
      <c r="C21" s="136" t="s">
        <v>5</v>
      </c>
      <c r="D21" s="136" t="s">
        <v>11</v>
      </c>
      <c r="E21" s="136" t="s">
        <v>417</v>
      </c>
      <c r="F21" s="136"/>
      <c r="G21" s="136" t="s">
        <v>424</v>
      </c>
    </row>
    <row r="22" spans="2:7" x14ac:dyDescent="0.25">
      <c r="B22" s="3" t="s">
        <v>618</v>
      </c>
      <c r="C22" s="136" t="s">
        <v>5</v>
      </c>
      <c r="D22" s="136" t="s">
        <v>11</v>
      </c>
      <c r="E22" s="136" t="s">
        <v>417</v>
      </c>
      <c r="F22" s="136"/>
      <c r="G22" s="136" t="s">
        <v>425</v>
      </c>
    </row>
    <row r="23" spans="2:7" x14ac:dyDescent="0.25">
      <c r="B23" s="3" t="s">
        <v>618</v>
      </c>
      <c r="C23" s="136" t="s">
        <v>5</v>
      </c>
      <c r="D23" s="136" t="s">
        <v>11</v>
      </c>
      <c r="E23" s="136" t="s">
        <v>426</v>
      </c>
      <c r="F23" s="136"/>
      <c r="G23" s="136" t="s">
        <v>427</v>
      </c>
    </row>
    <row r="24" spans="2:7" x14ac:dyDescent="0.25">
      <c r="B24" s="3" t="s">
        <v>618</v>
      </c>
      <c r="C24" s="136" t="s">
        <v>5</v>
      </c>
      <c r="D24" s="136" t="s">
        <v>12</v>
      </c>
      <c r="E24" s="136" t="s">
        <v>428</v>
      </c>
      <c r="F24" s="136"/>
      <c r="G24" s="136" t="s">
        <v>429</v>
      </c>
    </row>
    <row r="25" spans="2:7" x14ac:dyDescent="0.25">
      <c r="B25" s="3" t="s">
        <v>618</v>
      </c>
      <c r="C25" s="136" t="s">
        <v>5</v>
      </c>
      <c r="D25" s="136" t="s">
        <v>12</v>
      </c>
      <c r="E25" s="136" t="s">
        <v>428</v>
      </c>
      <c r="F25" s="136"/>
      <c r="G25" s="136" t="s">
        <v>430</v>
      </c>
    </row>
    <row r="26" spans="2:7" x14ac:dyDescent="0.25">
      <c r="B26" s="3" t="s">
        <v>618</v>
      </c>
      <c r="C26" s="136" t="s">
        <v>5</v>
      </c>
      <c r="D26" s="136" t="s">
        <v>12</v>
      </c>
      <c r="E26" s="136" t="s">
        <v>428</v>
      </c>
      <c r="F26" s="136"/>
      <c r="G26" s="136" t="s">
        <v>431</v>
      </c>
    </row>
    <row r="27" spans="2:7" x14ac:dyDescent="0.25">
      <c r="B27" s="3" t="s">
        <v>618</v>
      </c>
      <c r="C27" s="136" t="s">
        <v>5</v>
      </c>
      <c r="D27" s="136" t="s">
        <v>12</v>
      </c>
      <c r="E27" s="136" t="s">
        <v>428</v>
      </c>
      <c r="F27" s="136"/>
      <c r="G27" s="136" t="s">
        <v>432</v>
      </c>
    </row>
    <row r="28" spans="2:7" x14ac:dyDescent="0.25">
      <c r="B28" s="3" t="s">
        <v>618</v>
      </c>
      <c r="C28" s="136" t="s">
        <v>5</v>
      </c>
      <c r="D28" s="136" t="s">
        <v>12</v>
      </c>
      <c r="E28" s="136" t="s">
        <v>428</v>
      </c>
      <c r="F28" s="136"/>
      <c r="G28" s="136" t="s">
        <v>433</v>
      </c>
    </row>
    <row r="29" spans="2:7" x14ac:dyDescent="0.25">
      <c r="B29" s="3" t="s">
        <v>618</v>
      </c>
      <c r="C29" s="136" t="s">
        <v>5</v>
      </c>
      <c r="D29" s="136" t="s">
        <v>13</v>
      </c>
      <c r="E29" s="136" t="s">
        <v>434</v>
      </c>
      <c r="F29" s="136"/>
      <c r="G29" s="136" t="s">
        <v>435</v>
      </c>
    </row>
    <row r="30" spans="2:7" x14ac:dyDescent="0.25">
      <c r="B30" s="3" t="s">
        <v>618</v>
      </c>
      <c r="C30" s="136" t="s">
        <v>5</v>
      </c>
      <c r="D30" s="136" t="s">
        <v>13</v>
      </c>
      <c r="E30" s="136" t="s">
        <v>434</v>
      </c>
      <c r="F30" s="136"/>
      <c r="G30" s="136" t="s">
        <v>436</v>
      </c>
    </row>
    <row r="31" spans="2:7" x14ac:dyDescent="0.25">
      <c r="B31" s="3" t="s">
        <v>618</v>
      </c>
      <c r="C31" s="136" t="s">
        <v>5</v>
      </c>
      <c r="D31" s="136" t="s">
        <v>437</v>
      </c>
      <c r="E31" s="136" t="s">
        <v>438</v>
      </c>
      <c r="F31" s="136"/>
      <c r="G31" s="136" t="s">
        <v>415</v>
      </c>
    </row>
    <row r="32" spans="2:7" x14ac:dyDescent="0.25">
      <c r="B32" s="3" t="s">
        <v>618</v>
      </c>
      <c r="C32" s="136" t="s">
        <v>5</v>
      </c>
      <c r="D32" s="136" t="s">
        <v>437</v>
      </c>
      <c r="E32" s="136" t="s">
        <v>439</v>
      </c>
      <c r="F32" s="136"/>
      <c r="G32" s="136" t="s">
        <v>415</v>
      </c>
    </row>
    <row r="33" spans="2:7" x14ac:dyDescent="0.25">
      <c r="B33" s="3" t="s">
        <v>618</v>
      </c>
      <c r="C33" s="136" t="s">
        <v>573</v>
      </c>
      <c r="D33" s="136" t="s">
        <v>10</v>
      </c>
      <c r="E33" s="136" t="s">
        <v>402</v>
      </c>
      <c r="F33" s="136"/>
      <c r="G33" s="136" t="s">
        <v>440</v>
      </c>
    </row>
    <row r="34" spans="2:7" x14ac:dyDescent="0.25">
      <c r="B34" s="3" t="s">
        <v>618</v>
      </c>
      <c r="C34" s="136" t="s">
        <v>573</v>
      </c>
      <c r="D34" s="136" t="s">
        <v>10</v>
      </c>
      <c r="E34" s="136" t="s">
        <v>441</v>
      </c>
      <c r="F34" s="136"/>
      <c r="G34" s="136" t="s">
        <v>440</v>
      </c>
    </row>
    <row r="35" spans="2:7" x14ac:dyDescent="0.25">
      <c r="B35" s="3" t="s">
        <v>618</v>
      </c>
      <c r="C35" s="136" t="s">
        <v>573</v>
      </c>
      <c r="D35" s="136" t="s">
        <v>10</v>
      </c>
      <c r="E35" s="136" t="s">
        <v>404</v>
      </c>
      <c r="F35" s="136"/>
      <c r="G35" s="136" t="s">
        <v>440</v>
      </c>
    </row>
    <row r="36" spans="2:7" x14ac:dyDescent="0.25">
      <c r="B36" s="3" t="s">
        <v>618</v>
      </c>
      <c r="C36" s="136" t="s">
        <v>573</v>
      </c>
      <c r="D36" s="136" t="s">
        <v>10</v>
      </c>
      <c r="E36" s="136" t="s">
        <v>405</v>
      </c>
      <c r="F36" s="136"/>
      <c r="G36" s="136" t="s">
        <v>406</v>
      </c>
    </row>
    <row r="37" spans="2:7" x14ac:dyDescent="0.25">
      <c r="B37" s="3" t="s">
        <v>618</v>
      </c>
      <c r="C37" s="136" t="s">
        <v>573</v>
      </c>
      <c r="D37" s="136" t="s">
        <v>10</v>
      </c>
      <c r="E37" s="136" t="s">
        <v>442</v>
      </c>
      <c r="F37" s="136"/>
      <c r="G37" s="136" t="s">
        <v>443</v>
      </c>
    </row>
    <row r="38" spans="2:7" x14ac:dyDescent="0.25">
      <c r="B38" s="3" t="s">
        <v>618</v>
      </c>
      <c r="C38" s="136" t="s">
        <v>573</v>
      </c>
      <c r="D38" s="136" t="s">
        <v>10</v>
      </c>
      <c r="E38" s="136" t="s">
        <v>442</v>
      </c>
      <c r="F38" s="136"/>
      <c r="G38" s="136" t="s">
        <v>444</v>
      </c>
    </row>
    <row r="39" spans="2:7" x14ac:dyDescent="0.25">
      <c r="B39" s="3" t="s">
        <v>618</v>
      </c>
      <c r="C39" s="136" t="s">
        <v>573</v>
      </c>
      <c r="D39" s="136" t="s">
        <v>10</v>
      </c>
      <c r="E39" s="136" t="s">
        <v>407</v>
      </c>
      <c r="F39" s="136"/>
      <c r="G39" s="136" t="s">
        <v>412</v>
      </c>
    </row>
    <row r="40" spans="2:7" x14ac:dyDescent="0.25">
      <c r="B40" s="3" t="s">
        <v>618</v>
      </c>
      <c r="C40" s="136" t="s">
        <v>573</v>
      </c>
      <c r="D40" s="136" t="s">
        <v>10</v>
      </c>
      <c r="E40" s="136" t="s">
        <v>407</v>
      </c>
      <c r="F40" s="136"/>
      <c r="G40" s="136" t="s">
        <v>408</v>
      </c>
    </row>
    <row r="41" spans="2:7" x14ac:dyDescent="0.25">
      <c r="B41" s="3" t="s">
        <v>618</v>
      </c>
      <c r="C41" s="136" t="s">
        <v>573</v>
      </c>
      <c r="D41" s="136" t="s">
        <v>10</v>
      </c>
      <c r="E41" s="136" t="s">
        <v>407</v>
      </c>
      <c r="F41" s="136"/>
      <c r="G41" s="136" t="s">
        <v>409</v>
      </c>
    </row>
    <row r="42" spans="2:7" x14ac:dyDescent="0.25">
      <c r="B42" s="3" t="s">
        <v>618</v>
      </c>
      <c r="C42" s="136" t="s">
        <v>573</v>
      </c>
      <c r="D42" s="136" t="s">
        <v>10</v>
      </c>
      <c r="E42" s="136" t="s">
        <v>407</v>
      </c>
      <c r="F42" s="136"/>
      <c r="G42" s="136" t="s">
        <v>445</v>
      </c>
    </row>
    <row r="43" spans="2:7" x14ac:dyDescent="0.25">
      <c r="B43" s="3" t="s">
        <v>618</v>
      </c>
      <c r="C43" s="136" t="s">
        <v>573</v>
      </c>
      <c r="D43" s="136" t="s">
        <v>10</v>
      </c>
      <c r="E43" s="136" t="s">
        <v>407</v>
      </c>
      <c r="F43" s="136"/>
      <c r="G43" s="136" t="s">
        <v>410</v>
      </c>
    </row>
    <row r="44" spans="2:7" x14ac:dyDescent="0.25">
      <c r="B44" s="3" t="s">
        <v>618</v>
      </c>
      <c r="C44" s="136" t="s">
        <v>573</v>
      </c>
      <c r="D44" s="136" t="s">
        <v>10</v>
      </c>
      <c r="E44" s="136" t="s">
        <v>407</v>
      </c>
      <c r="F44" s="136"/>
      <c r="G44" s="136" t="s">
        <v>446</v>
      </c>
    </row>
    <row r="45" spans="2:7" x14ac:dyDescent="0.25">
      <c r="B45" s="3" t="s">
        <v>618</v>
      </c>
      <c r="C45" s="136" t="s">
        <v>573</v>
      </c>
      <c r="D45" s="136" t="s">
        <v>10</v>
      </c>
      <c r="E45" s="136" t="s">
        <v>407</v>
      </c>
      <c r="F45" s="136"/>
      <c r="G45" s="136" t="s">
        <v>447</v>
      </c>
    </row>
    <row r="46" spans="2:7" x14ac:dyDescent="0.25">
      <c r="B46" s="3" t="s">
        <v>618</v>
      </c>
      <c r="C46" s="136" t="s">
        <v>573</v>
      </c>
      <c r="D46" s="136" t="s">
        <v>10</v>
      </c>
      <c r="E46" s="136" t="s">
        <v>407</v>
      </c>
      <c r="F46" s="136"/>
      <c r="G46" s="136" t="s">
        <v>448</v>
      </c>
    </row>
    <row r="47" spans="2:7" x14ac:dyDescent="0.25">
      <c r="B47" s="3" t="s">
        <v>618</v>
      </c>
      <c r="C47" s="136" t="s">
        <v>573</v>
      </c>
      <c r="D47" s="136" t="s">
        <v>10</v>
      </c>
      <c r="E47" s="136" t="s">
        <v>413</v>
      </c>
      <c r="F47" s="136"/>
      <c r="G47" s="136" t="s">
        <v>440</v>
      </c>
    </row>
    <row r="48" spans="2:7" x14ac:dyDescent="0.25">
      <c r="B48" s="3" t="s">
        <v>618</v>
      </c>
      <c r="C48" s="136" t="s">
        <v>573</v>
      </c>
      <c r="D48" s="136" t="s">
        <v>11</v>
      </c>
      <c r="E48" s="136" t="s">
        <v>449</v>
      </c>
      <c r="F48" s="136"/>
      <c r="G48" s="136" t="s">
        <v>440</v>
      </c>
    </row>
    <row r="49" spans="2:7" x14ac:dyDescent="0.25">
      <c r="B49" s="3" t="s">
        <v>618</v>
      </c>
      <c r="C49" s="136" t="s">
        <v>573</v>
      </c>
      <c r="D49" s="136" t="s">
        <v>11</v>
      </c>
      <c r="E49" s="136" t="s">
        <v>450</v>
      </c>
      <c r="F49" s="136"/>
      <c r="G49" s="136" t="s">
        <v>440</v>
      </c>
    </row>
    <row r="50" spans="2:7" x14ac:dyDescent="0.25">
      <c r="B50" s="3" t="s">
        <v>618</v>
      </c>
      <c r="C50" s="136" t="s">
        <v>573</v>
      </c>
      <c r="D50" s="136" t="s">
        <v>11</v>
      </c>
      <c r="E50" s="136" t="s">
        <v>451</v>
      </c>
      <c r="F50" s="136"/>
      <c r="G50" s="136" t="s">
        <v>452</v>
      </c>
    </row>
    <row r="51" spans="2:7" x14ac:dyDescent="0.25">
      <c r="B51" s="3" t="s">
        <v>618</v>
      </c>
      <c r="C51" s="136" t="s">
        <v>573</v>
      </c>
      <c r="D51" s="136" t="s">
        <v>11</v>
      </c>
      <c r="E51" s="136" t="s">
        <v>451</v>
      </c>
      <c r="F51" s="136"/>
      <c r="G51" s="136" t="s">
        <v>406</v>
      </c>
    </row>
    <row r="52" spans="2:7" x14ac:dyDescent="0.25">
      <c r="B52" s="3" t="s">
        <v>618</v>
      </c>
      <c r="C52" s="136" t="s">
        <v>573</v>
      </c>
      <c r="D52" s="136" t="s">
        <v>11</v>
      </c>
      <c r="E52" s="136" t="s">
        <v>453</v>
      </c>
      <c r="F52" s="136"/>
      <c r="G52" s="136" t="s">
        <v>454</v>
      </c>
    </row>
    <row r="53" spans="2:7" x14ac:dyDescent="0.25">
      <c r="B53" s="3" t="s">
        <v>618</v>
      </c>
      <c r="C53" s="136" t="s">
        <v>573</v>
      </c>
      <c r="D53" s="136" t="s">
        <v>11</v>
      </c>
      <c r="E53" s="136" t="s">
        <v>417</v>
      </c>
      <c r="F53" s="136"/>
      <c r="G53" s="136" t="s">
        <v>420</v>
      </c>
    </row>
    <row r="54" spans="2:7" x14ac:dyDescent="0.25">
      <c r="B54" s="3" t="s">
        <v>618</v>
      </c>
      <c r="C54" s="136" t="s">
        <v>573</v>
      </c>
      <c r="D54" s="136" t="s">
        <v>11</v>
      </c>
      <c r="E54" s="136" t="s">
        <v>417</v>
      </c>
      <c r="F54" s="136"/>
      <c r="G54" s="136" t="s">
        <v>422</v>
      </c>
    </row>
    <row r="55" spans="2:7" x14ac:dyDescent="0.25">
      <c r="B55" s="3" t="s">
        <v>618</v>
      </c>
      <c r="C55" s="136" t="s">
        <v>573</v>
      </c>
      <c r="D55" s="136" t="s">
        <v>11</v>
      </c>
      <c r="E55" s="136" t="s">
        <v>417</v>
      </c>
      <c r="F55" s="136"/>
      <c r="G55" s="136" t="s">
        <v>455</v>
      </c>
    </row>
    <row r="56" spans="2:7" x14ac:dyDescent="0.25">
      <c r="B56" s="3" t="s">
        <v>618</v>
      </c>
      <c r="C56" s="136" t="s">
        <v>573</v>
      </c>
      <c r="D56" s="136" t="s">
        <v>11</v>
      </c>
      <c r="E56" s="136" t="s">
        <v>417</v>
      </c>
      <c r="F56" s="136"/>
      <c r="G56" s="136" t="s">
        <v>418</v>
      </c>
    </row>
    <row r="57" spans="2:7" x14ac:dyDescent="0.25">
      <c r="B57" s="3" t="s">
        <v>618</v>
      </c>
      <c r="C57" s="136" t="s">
        <v>573</v>
      </c>
      <c r="D57" s="136" t="s">
        <v>11</v>
      </c>
      <c r="E57" s="136" t="s">
        <v>417</v>
      </c>
      <c r="F57" s="136"/>
      <c r="G57" s="136" t="s">
        <v>421</v>
      </c>
    </row>
    <row r="58" spans="2:7" x14ac:dyDescent="0.25">
      <c r="B58" s="3" t="s">
        <v>618</v>
      </c>
      <c r="C58" s="136" t="s">
        <v>573</v>
      </c>
      <c r="D58" s="136" t="s">
        <v>11</v>
      </c>
      <c r="E58" s="136" t="s">
        <v>417</v>
      </c>
      <c r="F58" s="136"/>
      <c r="G58" s="136" t="s">
        <v>456</v>
      </c>
    </row>
    <row r="59" spans="2:7" x14ac:dyDescent="0.25">
      <c r="B59" s="3" t="s">
        <v>618</v>
      </c>
      <c r="C59" s="136" t="s">
        <v>573</v>
      </c>
      <c r="D59" s="136" t="s">
        <v>11</v>
      </c>
      <c r="E59" s="136" t="s">
        <v>417</v>
      </c>
      <c r="F59" s="136"/>
      <c r="G59" s="136" t="s">
        <v>419</v>
      </c>
    </row>
    <row r="60" spans="2:7" x14ac:dyDescent="0.25">
      <c r="B60" s="3" t="s">
        <v>618</v>
      </c>
      <c r="C60" s="136" t="s">
        <v>573</v>
      </c>
      <c r="D60" s="136" t="s">
        <v>11</v>
      </c>
      <c r="E60" s="136" t="s">
        <v>417</v>
      </c>
      <c r="F60" s="136"/>
      <c r="G60" s="136" t="s">
        <v>457</v>
      </c>
    </row>
    <row r="61" spans="2:7" x14ac:dyDescent="0.25">
      <c r="B61" s="3" t="s">
        <v>618</v>
      </c>
      <c r="C61" s="136" t="s">
        <v>573</v>
      </c>
      <c r="D61" s="136" t="s">
        <v>11</v>
      </c>
      <c r="E61" s="136" t="s">
        <v>417</v>
      </c>
      <c r="F61" s="136"/>
      <c r="G61" s="136" t="s">
        <v>458</v>
      </c>
    </row>
    <row r="62" spans="2:7" x14ac:dyDescent="0.25">
      <c r="B62" s="3" t="s">
        <v>618</v>
      </c>
      <c r="C62" s="136" t="s">
        <v>573</v>
      </c>
      <c r="D62" s="136" t="s">
        <v>11</v>
      </c>
      <c r="E62" s="136" t="s">
        <v>417</v>
      </c>
      <c r="F62" s="136"/>
      <c r="G62" s="136" t="s">
        <v>459</v>
      </c>
    </row>
    <row r="63" spans="2:7" x14ac:dyDescent="0.25">
      <c r="B63" s="3" t="s">
        <v>618</v>
      </c>
      <c r="C63" s="136" t="s">
        <v>573</v>
      </c>
      <c r="D63" s="136" t="s">
        <v>11</v>
      </c>
      <c r="E63" s="136" t="s">
        <v>417</v>
      </c>
      <c r="F63" s="136"/>
      <c r="G63" s="136" t="s">
        <v>418</v>
      </c>
    </row>
    <row r="64" spans="2:7" x14ac:dyDescent="0.25">
      <c r="B64" s="3" t="s">
        <v>618</v>
      </c>
      <c r="C64" s="136" t="s">
        <v>573</v>
      </c>
      <c r="D64" s="136" t="s">
        <v>11</v>
      </c>
      <c r="E64" s="136" t="s">
        <v>417</v>
      </c>
      <c r="F64" s="136"/>
      <c r="G64" s="136" t="s">
        <v>443</v>
      </c>
    </row>
    <row r="65" spans="2:7" x14ac:dyDescent="0.25">
      <c r="B65" s="3" t="s">
        <v>618</v>
      </c>
      <c r="C65" s="136" t="s">
        <v>573</v>
      </c>
      <c r="D65" s="136" t="s">
        <v>11</v>
      </c>
      <c r="E65" s="136" t="s">
        <v>417</v>
      </c>
      <c r="F65" s="136"/>
      <c r="G65" s="136" t="s">
        <v>460</v>
      </c>
    </row>
    <row r="66" spans="2:7" x14ac:dyDescent="0.25">
      <c r="B66" s="3" t="s">
        <v>618</v>
      </c>
      <c r="C66" s="136" t="s">
        <v>573</v>
      </c>
      <c r="D66" s="136" t="s">
        <v>11</v>
      </c>
      <c r="E66" s="136" t="s">
        <v>417</v>
      </c>
      <c r="F66" s="136"/>
      <c r="G66" s="136" t="s">
        <v>461</v>
      </c>
    </row>
    <row r="67" spans="2:7" x14ac:dyDescent="0.25">
      <c r="B67" s="3" t="s">
        <v>618</v>
      </c>
      <c r="C67" s="136" t="s">
        <v>573</v>
      </c>
      <c r="D67" s="136" t="s">
        <v>11</v>
      </c>
      <c r="E67" s="136" t="s">
        <v>426</v>
      </c>
      <c r="F67" s="136"/>
      <c r="G67" s="136" t="s">
        <v>440</v>
      </c>
    </row>
    <row r="68" spans="2:7" x14ac:dyDescent="0.25">
      <c r="B68" s="3" t="s">
        <v>618</v>
      </c>
      <c r="C68" s="136" t="s">
        <v>573</v>
      </c>
      <c r="D68" s="136" t="s">
        <v>11</v>
      </c>
      <c r="E68" s="136" t="s">
        <v>462</v>
      </c>
      <c r="F68" s="136"/>
      <c r="G68" s="136" t="s">
        <v>440</v>
      </c>
    </row>
    <row r="69" spans="2:7" x14ac:dyDescent="0.25">
      <c r="B69" s="3" t="s">
        <v>618</v>
      </c>
      <c r="C69" s="136" t="s">
        <v>573</v>
      </c>
      <c r="D69" s="136" t="s">
        <v>463</v>
      </c>
      <c r="E69" s="136" t="s">
        <v>464</v>
      </c>
      <c r="F69" s="136"/>
      <c r="G69" s="136" t="s">
        <v>415</v>
      </c>
    </row>
    <row r="70" spans="2:7" x14ac:dyDescent="0.25">
      <c r="B70" s="3" t="s">
        <v>618</v>
      </c>
      <c r="C70" s="136" t="s">
        <v>573</v>
      </c>
      <c r="D70" s="136" t="s">
        <v>463</v>
      </c>
      <c r="E70" s="136" t="s">
        <v>465</v>
      </c>
      <c r="F70" s="136"/>
      <c r="G70" s="136" t="s">
        <v>466</v>
      </c>
    </row>
    <row r="71" spans="2:7" x14ac:dyDescent="0.25">
      <c r="B71" s="3" t="s">
        <v>618</v>
      </c>
      <c r="C71" s="136" t="s">
        <v>573</v>
      </c>
      <c r="D71" s="136" t="s">
        <v>463</v>
      </c>
      <c r="E71" s="136" t="s">
        <v>465</v>
      </c>
      <c r="F71" s="136"/>
      <c r="G71" s="136" t="s">
        <v>430</v>
      </c>
    </row>
    <row r="72" spans="2:7" x14ac:dyDescent="0.25">
      <c r="B72" s="3" t="s">
        <v>618</v>
      </c>
      <c r="C72" s="136" t="s">
        <v>573</v>
      </c>
      <c r="D72" s="136" t="s">
        <v>463</v>
      </c>
      <c r="E72" s="136" t="s">
        <v>465</v>
      </c>
      <c r="F72" s="136"/>
      <c r="G72" s="136" t="s">
        <v>467</v>
      </c>
    </row>
    <row r="73" spans="2:7" x14ac:dyDescent="0.25">
      <c r="B73" s="3" t="s">
        <v>618</v>
      </c>
      <c r="C73" s="136" t="s">
        <v>573</v>
      </c>
      <c r="D73" s="136" t="s">
        <v>463</v>
      </c>
      <c r="E73" s="136" t="s">
        <v>465</v>
      </c>
      <c r="F73" s="136"/>
      <c r="G73" s="136" t="s">
        <v>468</v>
      </c>
    </row>
    <row r="74" spans="2:7" x14ac:dyDescent="0.25">
      <c r="B74" s="3" t="s">
        <v>618</v>
      </c>
      <c r="C74" s="136" t="s">
        <v>573</v>
      </c>
      <c r="D74" s="136" t="s">
        <v>463</v>
      </c>
      <c r="E74" s="136" t="s">
        <v>465</v>
      </c>
      <c r="F74" s="136"/>
      <c r="G74" s="136" t="s">
        <v>469</v>
      </c>
    </row>
    <row r="75" spans="2:7" x14ac:dyDescent="0.25">
      <c r="B75" s="3" t="s">
        <v>618</v>
      </c>
      <c r="C75" s="136" t="s">
        <v>573</v>
      </c>
      <c r="D75" s="136" t="s">
        <v>463</v>
      </c>
      <c r="E75" s="136" t="s">
        <v>465</v>
      </c>
      <c r="F75" s="136"/>
      <c r="G75" s="136" t="s">
        <v>470</v>
      </c>
    </row>
    <row r="76" spans="2:7" x14ac:dyDescent="0.25">
      <c r="B76" s="3" t="s">
        <v>618</v>
      </c>
      <c r="C76" s="136" t="s">
        <v>573</v>
      </c>
      <c r="D76" s="136" t="s">
        <v>463</v>
      </c>
      <c r="E76" s="136" t="s">
        <v>465</v>
      </c>
      <c r="F76" s="136"/>
      <c r="G76" s="136" t="s">
        <v>471</v>
      </c>
    </row>
    <row r="77" spans="2:7" x14ac:dyDescent="0.25">
      <c r="B77" s="3" t="s">
        <v>618</v>
      </c>
      <c r="C77" s="136" t="s">
        <v>573</v>
      </c>
      <c r="D77" s="136" t="s">
        <v>463</v>
      </c>
      <c r="E77" s="136" t="s">
        <v>472</v>
      </c>
      <c r="F77" s="136"/>
      <c r="G77" s="136" t="s">
        <v>415</v>
      </c>
    </row>
    <row r="78" spans="2:7" x14ac:dyDescent="0.25">
      <c r="B78" s="3" t="s">
        <v>618</v>
      </c>
      <c r="C78" s="136" t="s">
        <v>573</v>
      </c>
      <c r="D78" s="136" t="s">
        <v>463</v>
      </c>
      <c r="E78" s="136" t="s">
        <v>473</v>
      </c>
      <c r="F78" s="136"/>
      <c r="G78" s="136" t="s">
        <v>415</v>
      </c>
    </row>
    <row r="79" spans="2:7" x14ac:dyDescent="0.25">
      <c r="B79" s="3" t="s">
        <v>618</v>
      </c>
      <c r="C79" s="136" t="s">
        <v>573</v>
      </c>
      <c r="D79" s="136" t="s">
        <v>13</v>
      </c>
      <c r="E79" s="136" t="s">
        <v>474</v>
      </c>
      <c r="F79" s="136"/>
      <c r="G79" s="136" t="s">
        <v>415</v>
      </c>
    </row>
    <row r="80" spans="2:7" x14ac:dyDescent="0.25">
      <c r="B80" s="3" t="s">
        <v>618</v>
      </c>
      <c r="C80" s="136" t="s">
        <v>573</v>
      </c>
      <c r="D80" s="136" t="s">
        <v>13</v>
      </c>
      <c r="E80" s="136" t="s">
        <v>434</v>
      </c>
      <c r="F80" s="136"/>
      <c r="G80" s="136" t="s">
        <v>475</v>
      </c>
    </row>
    <row r="81" spans="2:7" x14ac:dyDescent="0.25">
      <c r="B81" s="3" t="s">
        <v>618</v>
      </c>
      <c r="C81" s="136" t="s">
        <v>573</v>
      </c>
      <c r="D81" s="136" t="s">
        <v>13</v>
      </c>
      <c r="E81" s="136" t="s">
        <v>434</v>
      </c>
      <c r="F81" s="136"/>
      <c r="G81" s="136" t="s">
        <v>476</v>
      </c>
    </row>
    <row r="82" spans="2:7" x14ac:dyDescent="0.25">
      <c r="B82" s="3" t="s">
        <v>618</v>
      </c>
      <c r="C82" s="136" t="s">
        <v>573</v>
      </c>
      <c r="D82" s="136" t="s">
        <v>13</v>
      </c>
      <c r="E82" s="136" t="s">
        <v>434</v>
      </c>
      <c r="F82" s="136"/>
      <c r="G82" s="136" t="s">
        <v>435</v>
      </c>
    </row>
    <row r="83" spans="2:7" x14ac:dyDescent="0.25">
      <c r="B83" s="3" t="s">
        <v>618</v>
      </c>
      <c r="C83" s="136" t="s">
        <v>573</v>
      </c>
      <c r="D83" s="136" t="s">
        <v>13</v>
      </c>
      <c r="E83" s="136" t="s">
        <v>477</v>
      </c>
      <c r="F83" s="136"/>
      <c r="G83" s="136" t="s">
        <v>478</v>
      </c>
    </row>
    <row r="84" spans="2:7" x14ac:dyDescent="0.25">
      <c r="B84" s="3" t="s">
        <v>618</v>
      </c>
      <c r="C84" s="136" t="s">
        <v>573</v>
      </c>
      <c r="D84" s="136" t="s">
        <v>437</v>
      </c>
      <c r="E84" s="136" t="s">
        <v>439</v>
      </c>
      <c r="F84" s="136"/>
      <c r="G84" s="136" t="s">
        <v>415</v>
      </c>
    </row>
    <row r="85" spans="2:7" x14ac:dyDescent="0.25">
      <c r="B85" s="3" t="s">
        <v>618</v>
      </c>
      <c r="C85" s="136" t="s">
        <v>573</v>
      </c>
      <c r="D85" s="137" t="s">
        <v>437</v>
      </c>
      <c r="E85" s="137" t="s">
        <v>479</v>
      </c>
      <c r="F85" s="137"/>
      <c r="G85" s="137" t="s">
        <v>415</v>
      </c>
    </row>
    <row r="86" spans="2:7" x14ac:dyDescent="0.25">
      <c r="B86" s="3" t="s">
        <v>618</v>
      </c>
      <c r="C86" s="136" t="s">
        <v>480</v>
      </c>
      <c r="D86" s="136" t="s">
        <v>513</v>
      </c>
      <c r="E86" s="136" t="s">
        <v>402</v>
      </c>
      <c r="F86" s="136"/>
      <c r="G86" s="136" t="s">
        <v>415</v>
      </c>
    </row>
    <row r="87" spans="2:7" x14ac:dyDescent="0.25">
      <c r="B87" s="3" t="s">
        <v>618</v>
      </c>
      <c r="C87" s="136" t="s">
        <v>480</v>
      </c>
      <c r="D87" s="136" t="s">
        <v>513</v>
      </c>
      <c r="E87" s="136" t="s">
        <v>441</v>
      </c>
      <c r="F87" s="136"/>
      <c r="G87" s="136" t="s">
        <v>415</v>
      </c>
    </row>
    <row r="88" spans="2:7" x14ac:dyDescent="0.25">
      <c r="B88" s="3" t="s">
        <v>618</v>
      </c>
      <c r="C88" s="136" t="s">
        <v>480</v>
      </c>
      <c r="D88" s="136" t="s">
        <v>513</v>
      </c>
      <c r="E88" s="136" t="s">
        <v>481</v>
      </c>
      <c r="F88" s="136"/>
      <c r="G88" s="136" t="s">
        <v>415</v>
      </c>
    </row>
    <row r="89" spans="2:7" x14ac:dyDescent="0.25">
      <c r="B89" s="3" t="s">
        <v>618</v>
      </c>
      <c r="C89" s="136" t="s">
        <v>480</v>
      </c>
      <c r="D89" s="136" t="s">
        <v>513</v>
      </c>
      <c r="E89" s="136" t="s">
        <v>482</v>
      </c>
      <c r="F89" s="136"/>
      <c r="G89" s="136" t="s">
        <v>415</v>
      </c>
    </row>
    <row r="90" spans="2:7" x14ac:dyDescent="0.25">
      <c r="B90" s="3" t="s">
        <v>618</v>
      </c>
      <c r="C90" s="136" t="s">
        <v>480</v>
      </c>
      <c r="D90" s="136" t="s">
        <v>513</v>
      </c>
      <c r="E90" s="136" t="s">
        <v>405</v>
      </c>
      <c r="F90" s="136"/>
      <c r="G90" s="136" t="s">
        <v>406</v>
      </c>
    </row>
    <row r="91" spans="2:7" x14ac:dyDescent="0.25">
      <c r="B91" s="3" t="s">
        <v>618</v>
      </c>
      <c r="C91" s="136" t="s">
        <v>480</v>
      </c>
      <c r="D91" s="136" t="s">
        <v>513</v>
      </c>
      <c r="E91" s="136" t="s">
        <v>405</v>
      </c>
      <c r="F91" s="136"/>
      <c r="G91" s="136" t="s">
        <v>483</v>
      </c>
    </row>
    <row r="92" spans="2:7" x14ac:dyDescent="0.25">
      <c r="B92" s="3" t="s">
        <v>618</v>
      </c>
      <c r="C92" s="136" t="s">
        <v>480</v>
      </c>
      <c r="D92" s="136" t="s">
        <v>513</v>
      </c>
      <c r="E92" s="136" t="s">
        <v>407</v>
      </c>
      <c r="F92" s="136"/>
      <c r="G92" s="136" t="s">
        <v>411</v>
      </c>
    </row>
    <row r="93" spans="2:7" x14ac:dyDescent="0.25">
      <c r="B93" s="3" t="s">
        <v>618</v>
      </c>
      <c r="C93" s="136" t="s">
        <v>480</v>
      </c>
      <c r="D93" s="136" t="s">
        <v>513</v>
      </c>
      <c r="E93" s="136" t="s">
        <v>407</v>
      </c>
      <c r="F93" s="136"/>
      <c r="G93" s="136" t="s">
        <v>484</v>
      </c>
    </row>
    <row r="94" spans="2:7" x14ac:dyDescent="0.25">
      <c r="B94" s="3" t="s">
        <v>618</v>
      </c>
      <c r="C94" s="136" t="s">
        <v>480</v>
      </c>
      <c r="D94" s="136" t="s">
        <v>513</v>
      </c>
      <c r="E94" s="136" t="s">
        <v>485</v>
      </c>
      <c r="F94" s="136"/>
      <c r="G94" s="136" t="s">
        <v>415</v>
      </c>
    </row>
    <row r="95" spans="2:7" x14ac:dyDescent="0.25">
      <c r="B95" s="3" t="s">
        <v>618</v>
      </c>
      <c r="C95" s="136" t="s">
        <v>480</v>
      </c>
      <c r="D95" s="136" t="s">
        <v>513</v>
      </c>
      <c r="E95" s="136" t="s">
        <v>486</v>
      </c>
      <c r="F95" s="136"/>
      <c r="G95" s="136" t="s">
        <v>415</v>
      </c>
    </row>
    <row r="96" spans="2:7" x14ac:dyDescent="0.25">
      <c r="B96" s="3" t="s">
        <v>618</v>
      </c>
      <c r="C96" s="136" t="s">
        <v>480</v>
      </c>
      <c r="D96" s="136" t="s">
        <v>513</v>
      </c>
      <c r="E96" s="136" t="s">
        <v>413</v>
      </c>
      <c r="F96" s="136"/>
      <c r="G96" s="136" t="s">
        <v>487</v>
      </c>
    </row>
    <row r="97" spans="2:7" x14ac:dyDescent="0.25">
      <c r="B97" s="3" t="s">
        <v>618</v>
      </c>
      <c r="C97" s="136" t="s">
        <v>480</v>
      </c>
      <c r="D97" s="136" t="s">
        <v>513</v>
      </c>
      <c r="E97" s="136" t="s">
        <v>413</v>
      </c>
      <c r="F97" s="136"/>
      <c r="G97" s="136" t="s">
        <v>488</v>
      </c>
    </row>
    <row r="98" spans="2:7" x14ac:dyDescent="0.25">
      <c r="B98" s="3" t="s">
        <v>618</v>
      </c>
      <c r="C98" s="136" t="s">
        <v>480</v>
      </c>
      <c r="D98" s="136" t="s">
        <v>10</v>
      </c>
      <c r="E98" s="136" t="s">
        <v>442</v>
      </c>
      <c r="F98" s="136"/>
      <c r="G98" s="136" t="s">
        <v>415</v>
      </c>
    </row>
    <row r="99" spans="2:7" x14ac:dyDescent="0.25">
      <c r="B99" s="3" t="s">
        <v>618</v>
      </c>
      <c r="C99" s="136" t="s">
        <v>480</v>
      </c>
      <c r="D99" s="136" t="s">
        <v>11</v>
      </c>
      <c r="E99" s="136" t="s">
        <v>449</v>
      </c>
      <c r="F99" s="136"/>
      <c r="G99" s="136" t="s">
        <v>415</v>
      </c>
    </row>
    <row r="100" spans="2:7" x14ac:dyDescent="0.25">
      <c r="B100" s="3" t="s">
        <v>618</v>
      </c>
      <c r="C100" s="136" t="s">
        <v>480</v>
      </c>
      <c r="D100" s="136" t="s">
        <v>11</v>
      </c>
      <c r="E100" s="136" t="s">
        <v>489</v>
      </c>
      <c r="F100" s="136"/>
      <c r="G100" s="136" t="s">
        <v>490</v>
      </c>
    </row>
    <row r="101" spans="2:7" x14ac:dyDescent="0.25">
      <c r="B101" s="3" t="s">
        <v>618</v>
      </c>
      <c r="C101" s="136" t="s">
        <v>480</v>
      </c>
      <c r="D101" s="136" t="s">
        <v>11</v>
      </c>
      <c r="E101" s="136" t="s">
        <v>489</v>
      </c>
      <c r="F101" s="136"/>
      <c r="G101" s="136" t="s">
        <v>458</v>
      </c>
    </row>
    <row r="102" spans="2:7" x14ac:dyDescent="0.25">
      <c r="B102" s="3" t="s">
        <v>618</v>
      </c>
      <c r="C102" s="136" t="s">
        <v>480</v>
      </c>
      <c r="D102" s="136" t="s">
        <v>11</v>
      </c>
      <c r="E102" s="136" t="s">
        <v>489</v>
      </c>
      <c r="F102" s="136"/>
      <c r="G102" s="136" t="s">
        <v>491</v>
      </c>
    </row>
    <row r="103" spans="2:7" x14ac:dyDescent="0.25">
      <c r="B103" s="3" t="s">
        <v>618</v>
      </c>
      <c r="C103" s="136" t="s">
        <v>480</v>
      </c>
      <c r="D103" s="136" t="s">
        <v>11</v>
      </c>
      <c r="E103" s="136" t="s">
        <v>489</v>
      </c>
      <c r="F103" s="136"/>
      <c r="G103" s="136" t="s">
        <v>492</v>
      </c>
    </row>
    <row r="104" spans="2:7" x14ac:dyDescent="0.25">
      <c r="B104" s="3" t="s">
        <v>618</v>
      </c>
      <c r="C104" s="136" t="s">
        <v>480</v>
      </c>
      <c r="D104" s="136" t="s">
        <v>11</v>
      </c>
      <c r="E104" s="136" t="s">
        <v>489</v>
      </c>
      <c r="F104" s="136"/>
      <c r="G104" s="136" t="s">
        <v>493</v>
      </c>
    </row>
    <row r="105" spans="2:7" x14ac:dyDescent="0.25">
      <c r="B105" s="3" t="s">
        <v>618</v>
      </c>
      <c r="C105" s="136" t="s">
        <v>480</v>
      </c>
      <c r="D105" s="136" t="s">
        <v>11</v>
      </c>
      <c r="E105" s="136" t="s">
        <v>494</v>
      </c>
      <c r="F105" s="136"/>
      <c r="G105" s="136" t="s">
        <v>415</v>
      </c>
    </row>
    <row r="106" spans="2:7" x14ac:dyDescent="0.25">
      <c r="B106" s="3" t="s">
        <v>618</v>
      </c>
      <c r="C106" s="136" t="s">
        <v>480</v>
      </c>
      <c r="D106" s="136" t="s">
        <v>11</v>
      </c>
      <c r="E106" s="136" t="s">
        <v>495</v>
      </c>
      <c r="F106" s="136"/>
      <c r="G106" s="136" t="s">
        <v>415</v>
      </c>
    </row>
    <row r="107" spans="2:7" x14ac:dyDescent="0.25">
      <c r="B107" s="3" t="s">
        <v>618</v>
      </c>
      <c r="C107" s="136" t="s">
        <v>480</v>
      </c>
      <c r="D107" s="136" t="s">
        <v>11</v>
      </c>
      <c r="E107" s="136"/>
      <c r="F107" s="136" t="s">
        <v>496</v>
      </c>
      <c r="G107" s="136"/>
    </row>
    <row r="108" spans="2:7" x14ac:dyDescent="0.25">
      <c r="B108" s="3" t="s">
        <v>618</v>
      </c>
      <c r="C108" s="136" t="s">
        <v>480</v>
      </c>
      <c r="D108" s="136" t="s">
        <v>11</v>
      </c>
      <c r="E108" s="136"/>
      <c r="F108" s="136" t="s">
        <v>497</v>
      </c>
      <c r="G108" s="136"/>
    </row>
    <row r="109" spans="2:7" x14ac:dyDescent="0.25">
      <c r="B109" s="3" t="s">
        <v>618</v>
      </c>
      <c r="C109" s="136" t="s">
        <v>480</v>
      </c>
      <c r="D109" s="136" t="s">
        <v>514</v>
      </c>
      <c r="E109" s="136" t="s">
        <v>453</v>
      </c>
      <c r="F109" s="136"/>
      <c r="G109" s="136" t="s">
        <v>415</v>
      </c>
    </row>
    <row r="110" spans="2:7" x14ac:dyDescent="0.25">
      <c r="B110" s="3" t="s">
        <v>618</v>
      </c>
      <c r="C110" s="136" t="s">
        <v>480</v>
      </c>
      <c r="D110" s="136" t="s">
        <v>12</v>
      </c>
      <c r="E110" s="136" t="s">
        <v>498</v>
      </c>
      <c r="F110" s="136"/>
      <c r="G110" s="136" t="s">
        <v>415</v>
      </c>
    </row>
    <row r="111" spans="2:7" x14ac:dyDescent="0.25">
      <c r="B111" s="3" t="s">
        <v>618</v>
      </c>
      <c r="C111" s="136" t="s">
        <v>480</v>
      </c>
      <c r="D111" s="136" t="s">
        <v>12</v>
      </c>
      <c r="E111" s="136" t="s">
        <v>499</v>
      </c>
      <c r="F111" s="136"/>
      <c r="G111" s="136" t="s">
        <v>415</v>
      </c>
    </row>
    <row r="112" spans="2:7" x14ac:dyDescent="0.25">
      <c r="B112" s="3" t="s">
        <v>618</v>
      </c>
      <c r="C112" s="136" t="s">
        <v>480</v>
      </c>
      <c r="D112" s="136" t="s">
        <v>12</v>
      </c>
      <c r="E112" s="136" t="s">
        <v>465</v>
      </c>
      <c r="F112" s="136"/>
      <c r="G112" s="136" t="s">
        <v>429</v>
      </c>
    </row>
    <row r="113" spans="2:7" x14ac:dyDescent="0.25">
      <c r="B113" s="3" t="s">
        <v>618</v>
      </c>
      <c r="C113" s="136" t="s">
        <v>480</v>
      </c>
      <c r="D113" s="136" t="s">
        <v>12</v>
      </c>
      <c r="E113" s="136" t="s">
        <v>465</v>
      </c>
      <c r="F113" s="136"/>
      <c r="G113" s="136" t="s">
        <v>431</v>
      </c>
    </row>
    <row r="114" spans="2:7" x14ac:dyDescent="0.25">
      <c r="B114" s="3" t="s">
        <v>618</v>
      </c>
      <c r="C114" s="136" t="s">
        <v>480</v>
      </c>
      <c r="D114" s="136" t="s">
        <v>12</v>
      </c>
      <c r="E114" s="136" t="s">
        <v>465</v>
      </c>
      <c r="F114" s="136"/>
      <c r="G114" s="136" t="s">
        <v>430</v>
      </c>
    </row>
    <row r="115" spans="2:7" x14ac:dyDescent="0.25">
      <c r="B115" s="3" t="s">
        <v>618</v>
      </c>
      <c r="C115" s="136" t="s">
        <v>480</v>
      </c>
      <c r="D115" s="136" t="s">
        <v>12</v>
      </c>
      <c r="E115" s="136" t="s">
        <v>500</v>
      </c>
      <c r="F115" s="136"/>
      <c r="G115" s="136" t="s">
        <v>415</v>
      </c>
    </row>
    <row r="116" spans="2:7" x14ac:dyDescent="0.25">
      <c r="B116" s="3" t="s">
        <v>618</v>
      </c>
      <c r="C116" s="136" t="s">
        <v>480</v>
      </c>
      <c r="D116" s="136" t="s">
        <v>12</v>
      </c>
      <c r="E116" s="136" t="s">
        <v>501</v>
      </c>
      <c r="F116" s="136"/>
      <c r="G116" s="136" t="s">
        <v>415</v>
      </c>
    </row>
    <row r="117" spans="2:7" x14ac:dyDescent="0.25">
      <c r="B117" s="3" t="s">
        <v>618</v>
      </c>
      <c r="C117" s="136" t="s">
        <v>480</v>
      </c>
      <c r="D117" s="136" t="s">
        <v>12</v>
      </c>
      <c r="E117" s="136"/>
      <c r="F117" s="136" t="s">
        <v>502</v>
      </c>
      <c r="G117" s="136"/>
    </row>
    <row r="118" spans="2:7" x14ac:dyDescent="0.25">
      <c r="B118" s="3" t="s">
        <v>618</v>
      </c>
      <c r="C118" s="136" t="s">
        <v>480</v>
      </c>
      <c r="D118" s="136" t="s">
        <v>12</v>
      </c>
      <c r="E118" s="136"/>
      <c r="F118" s="136" t="s">
        <v>503</v>
      </c>
      <c r="G118" s="136"/>
    </row>
    <row r="119" spans="2:7" x14ac:dyDescent="0.25">
      <c r="B119" s="3" t="s">
        <v>618</v>
      </c>
      <c r="C119" s="136" t="s">
        <v>480</v>
      </c>
      <c r="D119" s="136" t="s">
        <v>13</v>
      </c>
      <c r="E119" s="136" t="s">
        <v>504</v>
      </c>
      <c r="F119" s="136"/>
      <c r="G119" s="136" t="s">
        <v>415</v>
      </c>
    </row>
    <row r="120" spans="2:7" x14ac:dyDescent="0.25">
      <c r="B120" s="3" t="s">
        <v>618</v>
      </c>
      <c r="C120" s="136" t="s">
        <v>480</v>
      </c>
      <c r="D120" s="136" t="s">
        <v>13</v>
      </c>
      <c r="E120" s="136" t="s">
        <v>505</v>
      </c>
      <c r="F120" s="136"/>
      <c r="G120" s="136" t="s">
        <v>415</v>
      </c>
    </row>
    <row r="121" spans="2:7" x14ac:dyDescent="0.25">
      <c r="B121" s="3" t="s">
        <v>618</v>
      </c>
      <c r="C121" s="136" t="s">
        <v>480</v>
      </c>
      <c r="D121" s="136" t="s">
        <v>13</v>
      </c>
      <c r="E121" s="136" t="s">
        <v>506</v>
      </c>
      <c r="F121" s="136"/>
      <c r="G121" s="136" t="s">
        <v>415</v>
      </c>
    </row>
    <row r="122" spans="2:7" x14ac:dyDescent="0.25">
      <c r="B122" s="3" t="s">
        <v>618</v>
      </c>
      <c r="C122" s="136" t="s">
        <v>480</v>
      </c>
      <c r="D122" s="136" t="s">
        <v>13</v>
      </c>
      <c r="E122" s="136" t="s">
        <v>434</v>
      </c>
      <c r="F122" s="136"/>
      <c r="G122" s="136" t="s">
        <v>435</v>
      </c>
    </row>
    <row r="123" spans="2:7" x14ac:dyDescent="0.25">
      <c r="B123" s="3" t="s">
        <v>618</v>
      </c>
      <c r="C123" s="136" t="s">
        <v>480</v>
      </c>
      <c r="D123" s="136" t="s">
        <v>13</v>
      </c>
      <c r="E123" s="136" t="s">
        <v>507</v>
      </c>
      <c r="F123" s="136"/>
      <c r="G123" s="136" t="s">
        <v>415</v>
      </c>
    </row>
    <row r="124" spans="2:7" x14ac:dyDescent="0.25">
      <c r="B124" s="3" t="s">
        <v>618</v>
      </c>
      <c r="C124" s="136" t="s">
        <v>480</v>
      </c>
      <c r="D124" s="136" t="s">
        <v>13</v>
      </c>
      <c r="E124" s="136" t="s">
        <v>477</v>
      </c>
      <c r="F124" s="136"/>
      <c r="G124" s="136" t="s">
        <v>508</v>
      </c>
    </row>
    <row r="125" spans="2:7" x14ac:dyDescent="0.25">
      <c r="B125" s="3" t="s">
        <v>618</v>
      </c>
      <c r="C125" s="136" t="s">
        <v>480</v>
      </c>
      <c r="D125" s="136" t="s">
        <v>13</v>
      </c>
      <c r="E125" s="136" t="s">
        <v>509</v>
      </c>
      <c r="F125" s="136"/>
      <c r="G125" s="136" t="s">
        <v>415</v>
      </c>
    </row>
    <row r="126" spans="2:7" x14ac:dyDescent="0.25">
      <c r="B126" s="3" t="s">
        <v>618</v>
      </c>
      <c r="C126" s="136" t="s">
        <v>480</v>
      </c>
      <c r="D126" s="136" t="s">
        <v>13</v>
      </c>
      <c r="E126" s="136"/>
      <c r="F126" s="136" t="s">
        <v>510</v>
      </c>
      <c r="G126" s="136"/>
    </row>
    <row r="127" spans="2:7" x14ac:dyDescent="0.25">
      <c r="B127" s="3" t="s">
        <v>618</v>
      </c>
      <c r="C127" s="136" t="s">
        <v>480</v>
      </c>
      <c r="D127" s="136" t="s">
        <v>437</v>
      </c>
      <c r="E127" s="136" t="s">
        <v>511</v>
      </c>
      <c r="F127" s="136"/>
      <c r="G127" s="136" t="s">
        <v>415</v>
      </c>
    </row>
    <row r="128" spans="2:7" x14ac:dyDescent="0.25">
      <c r="B128" s="3" t="s">
        <v>618</v>
      </c>
      <c r="C128" s="136" t="s">
        <v>480</v>
      </c>
      <c r="D128" s="136" t="s">
        <v>437</v>
      </c>
      <c r="E128" s="136" t="s">
        <v>512</v>
      </c>
      <c r="F128" s="136"/>
      <c r="G128" s="136" t="s">
        <v>415</v>
      </c>
    </row>
    <row r="129" spans="2:7" x14ac:dyDescent="0.25">
      <c r="B129" s="3" t="s">
        <v>618</v>
      </c>
      <c r="C129" s="136" t="s">
        <v>480</v>
      </c>
      <c r="D129" s="136" t="s">
        <v>437</v>
      </c>
      <c r="E129" s="136" t="s">
        <v>479</v>
      </c>
      <c r="F129" s="136"/>
      <c r="G129" s="136" t="s">
        <v>415</v>
      </c>
    </row>
    <row r="130" spans="2:7" x14ac:dyDescent="0.25">
      <c r="B130" s="3" t="s">
        <v>8</v>
      </c>
      <c r="C130" s="136" t="s">
        <v>619</v>
      </c>
      <c r="D130" s="136" t="s">
        <v>600</v>
      </c>
      <c r="E130" s="136" t="s">
        <v>404</v>
      </c>
      <c r="F130" s="136"/>
      <c r="G130" s="136"/>
    </row>
    <row r="131" spans="2:7" x14ac:dyDescent="0.25">
      <c r="B131" s="3" t="s">
        <v>8</v>
      </c>
      <c r="C131" s="136" t="s">
        <v>619</v>
      </c>
      <c r="D131" s="136" t="s">
        <v>600</v>
      </c>
      <c r="E131" s="136" t="s">
        <v>601</v>
      </c>
      <c r="F131" s="136"/>
      <c r="G131" s="136" t="s">
        <v>443</v>
      </c>
    </row>
    <row r="132" spans="2:7" x14ac:dyDescent="0.25">
      <c r="B132" s="3" t="s">
        <v>8</v>
      </c>
      <c r="C132" s="136" t="s">
        <v>619</v>
      </c>
      <c r="D132" s="136" t="s">
        <v>600</v>
      </c>
      <c r="E132" s="136" t="s">
        <v>407</v>
      </c>
      <c r="F132" s="136"/>
      <c r="G132" s="136" t="s">
        <v>602</v>
      </c>
    </row>
    <row r="133" spans="2:7" x14ac:dyDescent="0.25">
      <c r="B133" s="3" t="s">
        <v>8</v>
      </c>
      <c r="C133" s="136" t="s">
        <v>619</v>
      </c>
      <c r="D133" s="136" t="s">
        <v>600</v>
      </c>
      <c r="E133" s="136" t="s">
        <v>407</v>
      </c>
      <c r="F133" s="136"/>
      <c r="G133" s="136" t="s">
        <v>603</v>
      </c>
    </row>
    <row r="134" spans="2:7" x14ac:dyDescent="0.25">
      <c r="B134" s="3" t="s">
        <v>8</v>
      </c>
      <c r="C134" s="136" t="s">
        <v>619</v>
      </c>
      <c r="D134" s="136" t="s">
        <v>600</v>
      </c>
      <c r="E134" s="136" t="s">
        <v>407</v>
      </c>
      <c r="F134" s="136"/>
      <c r="G134" s="136" t="s">
        <v>409</v>
      </c>
    </row>
    <row r="135" spans="2:7" x14ac:dyDescent="0.25">
      <c r="B135" s="3" t="s">
        <v>8</v>
      </c>
      <c r="C135" s="136" t="s">
        <v>619</v>
      </c>
      <c r="D135" s="136" t="s">
        <v>600</v>
      </c>
      <c r="E135" s="136" t="s">
        <v>413</v>
      </c>
      <c r="F135" s="136"/>
      <c r="G135" s="136" t="s">
        <v>604</v>
      </c>
    </row>
    <row r="136" spans="2:7" x14ac:dyDescent="0.25">
      <c r="B136" s="3" t="s">
        <v>8</v>
      </c>
      <c r="C136" s="136" t="s">
        <v>619</v>
      </c>
      <c r="D136" s="136" t="s">
        <v>600</v>
      </c>
      <c r="E136" s="136" t="s">
        <v>413</v>
      </c>
      <c r="F136" s="136"/>
      <c r="G136" s="136" t="s">
        <v>454</v>
      </c>
    </row>
    <row r="137" spans="2:7" x14ac:dyDescent="0.25">
      <c r="B137" s="3" t="s">
        <v>8</v>
      </c>
      <c r="C137" s="136" t="s">
        <v>619</v>
      </c>
      <c r="D137" s="136" t="s">
        <v>605</v>
      </c>
      <c r="E137" s="136" t="s">
        <v>606</v>
      </c>
      <c r="F137" s="136"/>
      <c r="G137" s="136"/>
    </row>
    <row r="138" spans="2:7" x14ac:dyDescent="0.25">
      <c r="B138" s="3" t="s">
        <v>8</v>
      </c>
      <c r="C138" s="136" t="s">
        <v>619</v>
      </c>
      <c r="D138" s="136" t="s">
        <v>605</v>
      </c>
      <c r="E138" s="136" t="s">
        <v>451</v>
      </c>
      <c r="F138" s="136"/>
      <c r="G138" s="136" t="s">
        <v>415</v>
      </c>
    </row>
    <row r="139" spans="2:7" x14ac:dyDescent="0.25">
      <c r="B139" s="3" t="s">
        <v>8</v>
      </c>
      <c r="C139" s="136" t="s">
        <v>619</v>
      </c>
      <c r="D139" s="136" t="s">
        <v>605</v>
      </c>
      <c r="E139" s="136" t="s">
        <v>489</v>
      </c>
      <c r="F139" s="136"/>
      <c r="G139" s="136" t="s">
        <v>418</v>
      </c>
    </row>
    <row r="140" spans="2:7" x14ac:dyDescent="0.25">
      <c r="B140" s="3" t="s">
        <v>8</v>
      </c>
      <c r="C140" s="136" t="s">
        <v>619</v>
      </c>
      <c r="D140" s="136" t="s">
        <v>605</v>
      </c>
      <c r="E140" s="136" t="s">
        <v>607</v>
      </c>
      <c r="F140" s="136"/>
      <c r="G140" s="136"/>
    </row>
    <row r="141" spans="2:7" x14ac:dyDescent="0.25">
      <c r="B141" s="3" t="s">
        <v>8</v>
      </c>
      <c r="C141" s="136" t="s">
        <v>619</v>
      </c>
      <c r="D141" s="136" t="s">
        <v>605</v>
      </c>
      <c r="E141" s="136"/>
      <c r="F141" s="136" t="s">
        <v>608</v>
      </c>
      <c r="G141" s="136"/>
    </row>
    <row r="142" spans="2:7" x14ac:dyDescent="0.25">
      <c r="B142" s="3" t="s">
        <v>8</v>
      </c>
      <c r="C142" s="136" t="s">
        <v>619</v>
      </c>
      <c r="D142" s="136" t="s">
        <v>605</v>
      </c>
      <c r="E142" s="136"/>
      <c r="F142" s="136" t="s">
        <v>609</v>
      </c>
      <c r="G142" s="136"/>
    </row>
    <row r="143" spans="2:7" x14ac:dyDescent="0.25">
      <c r="B143" s="3" t="s">
        <v>8</v>
      </c>
      <c r="C143" s="136" t="s">
        <v>619</v>
      </c>
      <c r="D143" s="136" t="s">
        <v>605</v>
      </c>
      <c r="E143" s="136"/>
      <c r="F143" s="136" t="s">
        <v>610</v>
      </c>
      <c r="G143" s="136"/>
    </row>
    <row r="144" spans="2:7" x14ac:dyDescent="0.25">
      <c r="B144" s="3" t="s">
        <v>8</v>
      </c>
      <c r="C144" s="136" t="s">
        <v>619</v>
      </c>
      <c r="D144" s="136" t="s">
        <v>611</v>
      </c>
      <c r="E144" s="136" t="s">
        <v>428</v>
      </c>
      <c r="F144" s="136"/>
      <c r="G144" s="136" t="s">
        <v>429</v>
      </c>
    </row>
    <row r="145" spans="2:7" x14ac:dyDescent="0.25">
      <c r="B145" s="3" t="s">
        <v>8</v>
      </c>
      <c r="C145" s="136" t="s">
        <v>619</v>
      </c>
      <c r="D145" s="136" t="s">
        <v>611</v>
      </c>
      <c r="E145" s="136" t="s">
        <v>428</v>
      </c>
      <c r="F145" s="136"/>
      <c r="G145" s="136" t="s">
        <v>430</v>
      </c>
    </row>
    <row r="146" spans="2:7" x14ac:dyDescent="0.25">
      <c r="B146" s="3" t="s">
        <v>8</v>
      </c>
      <c r="C146" s="136" t="s">
        <v>619</v>
      </c>
      <c r="D146" s="136" t="s">
        <v>611</v>
      </c>
      <c r="E146" s="136" t="s">
        <v>428</v>
      </c>
      <c r="F146" s="136"/>
      <c r="G146" s="136" t="s">
        <v>431</v>
      </c>
    </row>
    <row r="147" spans="2:7" x14ac:dyDescent="0.25">
      <c r="B147" s="3" t="s">
        <v>8</v>
      </c>
      <c r="C147" s="136" t="s">
        <v>619</v>
      </c>
      <c r="D147" s="136" t="s">
        <v>611</v>
      </c>
      <c r="E147" s="136" t="s">
        <v>428</v>
      </c>
      <c r="F147" s="136"/>
      <c r="G147" s="136" t="s">
        <v>432</v>
      </c>
    </row>
    <row r="148" spans="2:7" x14ac:dyDescent="0.25">
      <c r="B148" s="3" t="s">
        <v>8</v>
      </c>
      <c r="C148" s="136" t="s">
        <v>619</v>
      </c>
      <c r="D148" s="136" t="s">
        <v>611</v>
      </c>
      <c r="E148" s="136" t="s">
        <v>428</v>
      </c>
      <c r="F148" s="136"/>
      <c r="G148" s="136" t="s">
        <v>433</v>
      </c>
    </row>
    <row r="149" spans="2:7" x14ac:dyDescent="0.25">
      <c r="B149" s="3" t="s">
        <v>8</v>
      </c>
      <c r="C149" s="136" t="s">
        <v>619</v>
      </c>
      <c r="D149" s="136" t="s">
        <v>611</v>
      </c>
      <c r="E149" s="136" t="s">
        <v>473</v>
      </c>
      <c r="F149" s="136"/>
      <c r="G149" s="136"/>
    </row>
    <row r="150" spans="2:7" x14ac:dyDescent="0.25">
      <c r="B150" s="3" t="s">
        <v>8</v>
      </c>
      <c r="C150" s="136" t="s">
        <v>619</v>
      </c>
      <c r="D150" s="136" t="s">
        <v>13</v>
      </c>
      <c r="E150" s="136" t="s">
        <v>434</v>
      </c>
      <c r="F150" s="136"/>
      <c r="G150" s="136" t="s">
        <v>435</v>
      </c>
    </row>
    <row r="151" spans="2:7" x14ac:dyDescent="0.25">
      <c r="B151" s="3" t="s">
        <v>8</v>
      </c>
      <c r="C151" s="136" t="s">
        <v>619</v>
      </c>
      <c r="D151" s="136" t="s">
        <v>13</v>
      </c>
      <c r="E151" s="136" t="s">
        <v>434</v>
      </c>
      <c r="F151" s="136"/>
      <c r="G151" s="136" t="s">
        <v>436</v>
      </c>
    </row>
    <row r="152" spans="2:7" x14ac:dyDescent="0.25">
      <c r="B152" s="3" t="s">
        <v>8</v>
      </c>
      <c r="C152" s="136" t="s">
        <v>619</v>
      </c>
      <c r="D152" s="136" t="s">
        <v>13</v>
      </c>
      <c r="E152" s="136" t="s">
        <v>612</v>
      </c>
      <c r="F152" s="136"/>
      <c r="G152" s="136"/>
    </row>
    <row r="153" spans="2:7" x14ac:dyDescent="0.25">
      <c r="B153" s="3" t="s">
        <v>8</v>
      </c>
      <c r="C153" s="136" t="s">
        <v>619</v>
      </c>
      <c r="D153" s="136" t="s">
        <v>13</v>
      </c>
      <c r="E153" s="136" t="s">
        <v>613</v>
      </c>
      <c r="F153" s="136"/>
      <c r="G153" s="136"/>
    </row>
    <row r="154" spans="2:7" x14ac:dyDescent="0.25">
      <c r="B154" s="3" t="s">
        <v>8</v>
      </c>
      <c r="C154" s="136" t="s">
        <v>619</v>
      </c>
      <c r="D154" s="136" t="s">
        <v>13</v>
      </c>
      <c r="E154" s="136" t="s">
        <v>614</v>
      </c>
      <c r="F154" s="136"/>
      <c r="G154" s="136"/>
    </row>
    <row r="155" spans="2:7" x14ac:dyDescent="0.25">
      <c r="B155" s="3" t="s">
        <v>8</v>
      </c>
      <c r="C155" s="136" t="s">
        <v>619</v>
      </c>
      <c r="D155" s="136" t="s">
        <v>13</v>
      </c>
      <c r="E155" s="136"/>
      <c r="F155" s="136" t="s">
        <v>615</v>
      </c>
      <c r="G155" s="136"/>
    </row>
    <row r="156" spans="2:7" x14ac:dyDescent="0.25">
      <c r="B156" s="3" t="s">
        <v>8</v>
      </c>
      <c r="C156" s="136" t="s">
        <v>619</v>
      </c>
      <c r="D156" s="136" t="s">
        <v>13</v>
      </c>
      <c r="E156" s="136"/>
      <c r="F156" s="136" t="s">
        <v>616</v>
      </c>
      <c r="G156" s="136"/>
    </row>
    <row r="157" spans="2:7" x14ac:dyDescent="0.25">
      <c r="B157" s="3" t="s">
        <v>8</v>
      </c>
      <c r="C157" s="136" t="s">
        <v>619</v>
      </c>
      <c r="D157" s="136" t="s">
        <v>437</v>
      </c>
      <c r="E157" s="136" t="s">
        <v>438</v>
      </c>
      <c r="F157" s="136"/>
      <c r="G157" s="136" t="s">
        <v>415</v>
      </c>
    </row>
    <row r="158" spans="2:7" x14ac:dyDescent="0.25">
      <c r="B158" s="3" t="s">
        <v>8</v>
      </c>
      <c r="C158" s="136" t="s">
        <v>619</v>
      </c>
      <c r="D158" s="136" t="s">
        <v>437</v>
      </c>
      <c r="E158" s="136" t="s">
        <v>439</v>
      </c>
      <c r="F158" s="136"/>
      <c r="G158" s="136" t="s">
        <v>415</v>
      </c>
    </row>
  </sheetData>
  <sheetProtection algorithmName="SHA-512" hashValue="j0pG+V5fVOztPDpWZoHGj89Rfa+uSr2S4cG/aNYvevW3KPHVLif+PvTz4C6tATr7qEiAnR3PupU0oRCoP2QEvQ==" saltValue="vPlIBQEjXjGvETgsGbn+hg==" spinCount="100000" sheet="1" objects="1" scenarios="1"/>
  <autoFilter ref="B3:G3" xr:uid="{00000000-0009-0000-0000-00000E000000}"/>
  <pageMargins left="0.7" right="0.7" top="0.75" bottom="0.75" header="0.3" footer="0.3"/>
  <pageSetup paperSize="9" scale="7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List!$B$109:$B$112</xm:f>
          </x14:formula1>
          <xm:sqref>C4:C158</xm:sqref>
        </x14:dataValidation>
        <x14:dataValidation type="list" allowBlank="1" showInputMessage="1" showErrorMessage="1" xr:uid="{00000000-0002-0000-0E00-000001000000}">
          <x14:formula1>
            <xm:f>List!$B$115:$B$116</xm:f>
          </x14:formula1>
          <xm:sqref>B4:B158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sheetPr>
  <dimension ref="A2:H116"/>
  <sheetViews>
    <sheetView workbookViewId="0">
      <selection activeCell="D34" sqref="D34"/>
    </sheetView>
  </sheetViews>
  <sheetFormatPr defaultRowHeight="15" x14ac:dyDescent="0.25"/>
  <cols>
    <col min="2" max="2" width="39.7109375" bestFit="1" customWidth="1"/>
    <col min="3" max="3" width="22.28515625" bestFit="1" customWidth="1"/>
    <col min="4" max="4" width="24.28515625" bestFit="1" customWidth="1"/>
    <col min="5" max="5" width="22.28515625" bestFit="1" customWidth="1"/>
  </cols>
  <sheetData>
    <row r="2" spans="2:2" x14ac:dyDescent="0.25">
      <c r="B2" t="s">
        <v>69</v>
      </c>
    </row>
    <row r="3" spans="2:2" x14ac:dyDescent="0.25">
      <c r="B3" t="s">
        <v>70</v>
      </c>
    </row>
    <row r="4" spans="2:2" x14ac:dyDescent="0.25">
      <c r="B4" t="s">
        <v>71</v>
      </c>
    </row>
    <row r="5" spans="2:2" x14ac:dyDescent="0.25">
      <c r="B5" t="s">
        <v>72</v>
      </c>
    </row>
    <row r="6" spans="2:2" x14ac:dyDescent="0.25">
      <c r="B6" t="s">
        <v>73</v>
      </c>
    </row>
    <row r="9" spans="2:2" x14ac:dyDescent="0.25">
      <c r="B9" t="s">
        <v>143</v>
      </c>
    </row>
    <row r="10" spans="2:2" x14ac:dyDescent="0.25">
      <c r="B10" t="s">
        <v>144</v>
      </c>
    </row>
    <row r="11" spans="2:2" x14ac:dyDescent="0.25">
      <c r="B11" t="s">
        <v>286</v>
      </c>
    </row>
    <row r="12" spans="2:2" x14ac:dyDescent="0.25">
      <c r="B12" t="s">
        <v>216</v>
      </c>
    </row>
    <row r="13" spans="2:2" x14ac:dyDescent="0.25">
      <c r="B13" t="s">
        <v>146</v>
      </c>
    </row>
    <row r="14" spans="2:2" x14ac:dyDescent="0.25">
      <c r="B14" t="s">
        <v>145</v>
      </c>
    </row>
    <row r="15" spans="2:2" x14ac:dyDescent="0.25">
      <c r="B15" t="s">
        <v>217</v>
      </c>
    </row>
    <row r="16" spans="2:2" x14ac:dyDescent="0.25">
      <c r="B16" t="s">
        <v>287</v>
      </c>
    </row>
    <row r="17" spans="1:8" x14ac:dyDescent="0.25">
      <c r="B17" t="s">
        <v>288</v>
      </c>
    </row>
    <row r="19" spans="1:8" hidden="1" x14ac:dyDescent="0.25">
      <c r="A19">
        <v>1</v>
      </c>
      <c r="B19" s="1" t="s">
        <v>322</v>
      </c>
    </row>
    <row r="20" spans="1:8" hidden="1" x14ac:dyDescent="0.25">
      <c r="B20" t="s">
        <v>218</v>
      </c>
    </row>
    <row r="21" spans="1:8" hidden="1" x14ac:dyDescent="0.25">
      <c r="B21" t="s">
        <v>219</v>
      </c>
    </row>
    <row r="22" spans="1:8" hidden="1" x14ac:dyDescent="0.25">
      <c r="B22" t="s">
        <v>220</v>
      </c>
    </row>
    <row r="23" spans="1:8" hidden="1" x14ac:dyDescent="0.25">
      <c r="B23" t="s">
        <v>221</v>
      </c>
    </row>
    <row r="24" spans="1:8" hidden="1" x14ac:dyDescent="0.25"/>
    <row r="25" spans="1:8" hidden="1" x14ac:dyDescent="0.25"/>
    <row r="26" spans="1:8" hidden="1" x14ac:dyDescent="0.25"/>
    <row r="27" spans="1:8" hidden="1" x14ac:dyDescent="0.25">
      <c r="A27">
        <v>2</v>
      </c>
      <c r="B27" s="1" t="s">
        <v>321</v>
      </c>
    </row>
    <row r="28" spans="1:8" hidden="1" x14ac:dyDescent="0.25">
      <c r="B28" t="s">
        <v>343</v>
      </c>
    </row>
    <row r="29" spans="1:8" hidden="1" x14ac:dyDescent="0.25">
      <c r="B29" t="s">
        <v>344</v>
      </c>
    </row>
    <row r="31" spans="1:8" x14ac:dyDescent="0.25">
      <c r="B31" s="604" t="s">
        <v>844</v>
      </c>
      <c r="C31" s="604"/>
      <c r="D31" s="604"/>
    </row>
    <row r="32" spans="1:8" x14ac:dyDescent="0.25">
      <c r="B32" s="367" t="s">
        <v>71</v>
      </c>
      <c r="C32" s="367" t="s">
        <v>72</v>
      </c>
      <c r="D32" s="367" t="s">
        <v>73</v>
      </c>
      <c r="F32" s="367"/>
      <c r="G32" s="1"/>
      <c r="H32" s="1"/>
    </row>
    <row r="33" spans="1:4" x14ac:dyDescent="0.25">
      <c r="B33" t="s">
        <v>218</v>
      </c>
      <c r="C33" t="s">
        <v>361</v>
      </c>
      <c r="D33" t="s">
        <v>343</v>
      </c>
    </row>
    <row r="34" spans="1:4" x14ac:dyDescent="0.25">
      <c r="B34" t="s">
        <v>219</v>
      </c>
      <c r="C34" t="s">
        <v>362</v>
      </c>
      <c r="D34" t="s">
        <v>344</v>
      </c>
    </row>
    <row r="35" spans="1:4" x14ac:dyDescent="0.25">
      <c r="B35" t="s">
        <v>220</v>
      </c>
      <c r="C35" t="s">
        <v>363</v>
      </c>
    </row>
    <row r="36" spans="1:4" x14ac:dyDescent="0.25">
      <c r="B36" t="s">
        <v>221</v>
      </c>
      <c r="C36" t="s">
        <v>364</v>
      </c>
    </row>
    <row r="37" spans="1:4" x14ac:dyDescent="0.25">
      <c r="C37" t="s">
        <v>365</v>
      </c>
    </row>
    <row r="38" spans="1:4" x14ac:dyDescent="0.25">
      <c r="C38" t="s">
        <v>366</v>
      </c>
    </row>
    <row r="43" spans="1:4" x14ac:dyDescent="0.25">
      <c r="A43">
        <v>4</v>
      </c>
      <c r="B43" s="85" t="s">
        <v>390</v>
      </c>
    </row>
    <row r="44" spans="1:4" x14ac:dyDescent="0.25">
      <c r="B44" s="85" t="s">
        <v>29</v>
      </c>
    </row>
    <row r="45" spans="1:4" x14ac:dyDescent="0.25">
      <c r="B45" s="85" t="s">
        <v>30</v>
      </c>
    </row>
    <row r="46" spans="1:4" x14ac:dyDescent="0.25">
      <c r="B46" s="85" t="s">
        <v>391</v>
      </c>
    </row>
    <row r="47" spans="1:4" x14ac:dyDescent="0.25">
      <c r="B47" s="85" t="s">
        <v>175</v>
      </c>
    </row>
    <row r="48" spans="1:4" x14ac:dyDescent="0.25">
      <c r="B48" s="85" t="s">
        <v>177</v>
      </c>
    </row>
    <row r="49" spans="2:2" x14ac:dyDescent="0.25">
      <c r="B49" s="85" t="s">
        <v>176</v>
      </c>
    </row>
    <row r="50" spans="2:2" x14ac:dyDescent="0.25">
      <c r="B50" s="85" t="s">
        <v>178</v>
      </c>
    </row>
    <row r="51" spans="2:2" x14ac:dyDescent="0.25">
      <c r="B51" s="85" t="s">
        <v>179</v>
      </c>
    </row>
    <row r="52" spans="2:2" x14ac:dyDescent="0.25">
      <c r="B52" s="85" t="s">
        <v>196</v>
      </c>
    </row>
    <row r="53" spans="2:2" x14ac:dyDescent="0.25">
      <c r="B53" s="85" t="s">
        <v>214</v>
      </c>
    </row>
    <row r="54" spans="2:2" x14ac:dyDescent="0.25">
      <c r="B54" s="85" t="s">
        <v>162</v>
      </c>
    </row>
    <row r="55" spans="2:2" x14ac:dyDescent="0.25">
      <c r="B55" s="85" t="s">
        <v>174</v>
      </c>
    </row>
    <row r="56" spans="2:2" x14ac:dyDescent="0.25">
      <c r="B56" s="85" t="s">
        <v>168</v>
      </c>
    </row>
    <row r="57" spans="2:2" x14ac:dyDescent="0.25">
      <c r="B57" s="85" t="s">
        <v>326</v>
      </c>
    </row>
    <row r="58" spans="2:2" x14ac:dyDescent="0.25">
      <c r="B58" s="85" t="s">
        <v>215</v>
      </c>
    </row>
    <row r="59" spans="2:2" x14ac:dyDescent="0.25">
      <c r="B59" s="85" t="s">
        <v>207</v>
      </c>
    </row>
    <row r="60" spans="2:2" x14ac:dyDescent="0.25">
      <c r="B60" s="85" t="s">
        <v>707</v>
      </c>
    </row>
    <row r="61" spans="2:2" x14ac:dyDescent="0.25">
      <c r="B61" s="85" t="s">
        <v>708</v>
      </c>
    </row>
    <row r="62" spans="2:2" x14ac:dyDescent="0.25">
      <c r="B62" s="85" t="s">
        <v>204</v>
      </c>
    </row>
    <row r="63" spans="2:2" x14ac:dyDescent="0.25">
      <c r="B63" s="85" t="s">
        <v>205</v>
      </c>
    </row>
    <row r="64" spans="2:2" x14ac:dyDescent="0.25">
      <c r="B64" s="85" t="s">
        <v>206</v>
      </c>
    </row>
    <row r="65" spans="2:2" x14ac:dyDescent="0.25">
      <c r="B65" s="85" t="s">
        <v>159</v>
      </c>
    </row>
    <row r="66" spans="2:2" x14ac:dyDescent="0.25">
      <c r="B66" s="85" t="s">
        <v>163</v>
      </c>
    </row>
    <row r="67" spans="2:2" x14ac:dyDescent="0.25">
      <c r="B67" s="85" t="s">
        <v>164</v>
      </c>
    </row>
    <row r="68" spans="2:2" x14ac:dyDescent="0.25">
      <c r="B68" s="85" t="s">
        <v>701</v>
      </c>
    </row>
    <row r="69" spans="2:2" x14ac:dyDescent="0.25">
      <c r="B69" s="85" t="s">
        <v>185</v>
      </c>
    </row>
    <row r="70" spans="2:2" x14ac:dyDescent="0.25">
      <c r="B70" s="85" t="s">
        <v>702</v>
      </c>
    </row>
    <row r="71" spans="2:2" x14ac:dyDescent="0.25">
      <c r="B71" s="85" t="s">
        <v>147</v>
      </c>
    </row>
    <row r="72" spans="2:2" x14ac:dyDescent="0.25">
      <c r="B72" s="85" t="s">
        <v>148</v>
      </c>
    </row>
    <row r="73" spans="2:2" x14ac:dyDescent="0.25">
      <c r="B73" s="85" t="s">
        <v>149</v>
      </c>
    </row>
    <row r="74" spans="2:2" x14ac:dyDescent="0.25">
      <c r="B74" s="85" t="s">
        <v>150</v>
      </c>
    </row>
    <row r="75" spans="2:2" x14ac:dyDescent="0.25">
      <c r="B75" s="85" t="s">
        <v>151</v>
      </c>
    </row>
    <row r="76" spans="2:2" x14ac:dyDescent="0.25">
      <c r="B76" s="85" t="s">
        <v>155</v>
      </c>
    </row>
    <row r="77" spans="2:2" x14ac:dyDescent="0.25">
      <c r="B77" t="s">
        <v>49</v>
      </c>
    </row>
    <row r="78" spans="2:2" x14ac:dyDescent="0.25">
      <c r="B78" s="140" t="s">
        <v>518</v>
      </c>
    </row>
    <row r="79" spans="2:2" x14ac:dyDescent="0.25">
      <c r="B79" s="140" t="s">
        <v>50</v>
      </c>
    </row>
    <row r="80" spans="2:2" x14ac:dyDescent="0.25">
      <c r="B80" s="140" t="s">
        <v>51</v>
      </c>
    </row>
    <row r="81" spans="2:2" x14ac:dyDescent="0.25">
      <c r="B81" s="140" t="s">
        <v>519</v>
      </c>
    </row>
    <row r="82" spans="2:2" x14ac:dyDescent="0.25">
      <c r="B82" s="140" t="s">
        <v>520</v>
      </c>
    </row>
    <row r="83" spans="2:2" x14ac:dyDescent="0.25">
      <c r="B83" s="140" t="s">
        <v>52</v>
      </c>
    </row>
    <row r="84" spans="2:2" x14ac:dyDescent="0.25">
      <c r="B84" s="140" t="s">
        <v>521</v>
      </c>
    </row>
    <row r="85" spans="2:2" x14ac:dyDescent="0.25">
      <c r="B85" s="140" t="s">
        <v>329</v>
      </c>
    </row>
    <row r="86" spans="2:2" x14ac:dyDescent="0.25">
      <c r="B86" s="140" t="s">
        <v>330</v>
      </c>
    </row>
    <row r="87" spans="2:2" x14ac:dyDescent="0.25">
      <c r="B87" s="140" t="s">
        <v>331</v>
      </c>
    </row>
    <row r="88" spans="2:2" x14ac:dyDescent="0.25">
      <c r="B88" t="s">
        <v>794</v>
      </c>
    </row>
    <row r="89" spans="2:2" x14ac:dyDescent="0.25">
      <c r="B89" t="s">
        <v>335</v>
      </c>
    </row>
    <row r="90" spans="2:2" x14ac:dyDescent="0.25">
      <c r="B90" t="s">
        <v>327</v>
      </c>
    </row>
    <row r="91" spans="2:2" x14ac:dyDescent="0.25">
      <c r="B91" t="s">
        <v>2</v>
      </c>
    </row>
    <row r="92" spans="2:2" x14ac:dyDescent="0.25">
      <c r="B92" t="s">
        <v>539</v>
      </c>
    </row>
    <row r="93" spans="2:2" x14ac:dyDescent="0.25">
      <c r="B93" t="s">
        <v>540</v>
      </c>
    </row>
    <row r="94" spans="2:2" x14ac:dyDescent="0.25">
      <c r="B94" t="s">
        <v>541</v>
      </c>
    </row>
    <row r="95" spans="2:2" x14ac:dyDescent="0.25">
      <c r="B95" t="s">
        <v>542</v>
      </c>
    </row>
    <row r="96" spans="2:2" x14ac:dyDescent="0.25">
      <c r="B96" t="s">
        <v>543</v>
      </c>
    </row>
    <row r="97" spans="2:2" x14ac:dyDescent="0.25">
      <c r="B97" t="s">
        <v>544</v>
      </c>
    </row>
    <row r="98" spans="2:2" x14ac:dyDescent="0.25">
      <c r="B98" t="s">
        <v>545</v>
      </c>
    </row>
    <row r="109" spans="2:2" x14ac:dyDescent="0.25">
      <c r="B109" t="s">
        <v>5</v>
      </c>
    </row>
    <row r="110" spans="2:2" x14ac:dyDescent="0.25">
      <c r="B110" t="s">
        <v>573</v>
      </c>
    </row>
    <row r="111" spans="2:2" x14ac:dyDescent="0.25">
      <c r="B111" t="s">
        <v>480</v>
      </c>
    </row>
    <row r="112" spans="2:2" x14ac:dyDescent="0.25">
      <c r="B112" t="s">
        <v>619</v>
      </c>
    </row>
    <row r="115" spans="2:2" x14ac:dyDescent="0.25">
      <c r="B115" t="s">
        <v>618</v>
      </c>
    </row>
    <row r="116" spans="2:2" x14ac:dyDescent="0.25">
      <c r="B116" t="s">
        <v>8</v>
      </c>
    </row>
  </sheetData>
  <mergeCells count="1">
    <mergeCell ref="B31:D3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17"/>
  <sheetViews>
    <sheetView workbookViewId="0">
      <selection activeCell="C11" sqref="C11:G11"/>
    </sheetView>
  </sheetViews>
  <sheetFormatPr defaultRowHeight="15" x14ac:dyDescent="0.25"/>
  <cols>
    <col min="1" max="1" width="3.7109375" customWidth="1"/>
    <col min="2" max="2" width="30.42578125" bestFit="1" customWidth="1"/>
    <col min="3" max="3" width="15.7109375" customWidth="1"/>
    <col min="4" max="4" width="35.28515625" customWidth="1"/>
    <col min="5" max="5" width="28.28515625" customWidth="1"/>
    <col min="6" max="6" width="23.28515625" customWidth="1"/>
    <col min="7" max="7" width="6.85546875" customWidth="1"/>
    <col min="8" max="8" width="13.28515625" customWidth="1"/>
  </cols>
  <sheetData>
    <row r="2" spans="2:7" x14ac:dyDescent="0.25">
      <c r="B2" s="424" t="s">
        <v>576</v>
      </c>
      <c r="C2" s="425"/>
      <c r="D2" s="425"/>
      <c r="E2" s="425"/>
      <c r="F2" s="425"/>
      <c r="G2" s="426"/>
    </row>
    <row r="3" spans="2:7" x14ac:dyDescent="0.25">
      <c r="B3" s="190" t="s">
        <v>34</v>
      </c>
      <c r="C3" s="482" t="s">
        <v>620</v>
      </c>
      <c r="D3" s="483"/>
      <c r="E3" s="483"/>
      <c r="F3" s="483"/>
      <c r="G3" s="484"/>
    </row>
    <row r="4" spans="2:7" ht="25.9" customHeight="1" x14ac:dyDescent="0.25">
      <c r="B4" s="188" t="s">
        <v>35</v>
      </c>
      <c r="C4" s="482"/>
      <c r="D4" s="483"/>
      <c r="E4" s="483"/>
      <c r="F4" s="483"/>
      <c r="G4" s="484"/>
    </row>
    <row r="5" spans="2:7" x14ac:dyDescent="0.25">
      <c r="B5" s="189" t="s">
        <v>36</v>
      </c>
      <c r="C5" s="485"/>
      <c r="D5" s="450"/>
      <c r="E5" s="450"/>
      <c r="F5" s="450"/>
      <c r="G5" s="451"/>
    </row>
    <row r="6" spans="2:7" ht="48.75" hidden="1" customHeight="1" x14ac:dyDescent="0.25">
      <c r="B6" s="188" t="s">
        <v>37</v>
      </c>
      <c r="C6" s="476" t="s">
        <v>594</v>
      </c>
      <c r="D6" s="477"/>
      <c r="E6" s="477"/>
      <c r="F6" s="477"/>
      <c r="G6" s="478"/>
    </row>
    <row r="7" spans="2:7" x14ac:dyDescent="0.25">
      <c r="B7" s="464" t="s">
        <v>67</v>
      </c>
      <c r="C7" s="473" t="s">
        <v>684</v>
      </c>
      <c r="D7" s="474"/>
      <c r="E7" s="474"/>
      <c r="F7" s="474"/>
      <c r="G7" s="475"/>
    </row>
    <row r="8" spans="2:7" ht="34.5" customHeight="1" x14ac:dyDescent="0.25">
      <c r="B8" s="465"/>
      <c r="C8" s="252" t="s">
        <v>55</v>
      </c>
      <c r="D8" s="492" t="s">
        <v>56</v>
      </c>
      <c r="E8" s="492"/>
      <c r="F8" s="492"/>
      <c r="G8" s="493"/>
    </row>
    <row r="9" spans="2:7" ht="32.25" customHeight="1" x14ac:dyDescent="0.25">
      <c r="B9" s="465"/>
      <c r="C9" s="252" t="s">
        <v>53</v>
      </c>
      <c r="D9" s="492" t="s">
        <v>58</v>
      </c>
      <c r="E9" s="492"/>
      <c r="F9" s="492"/>
      <c r="G9" s="493"/>
    </row>
    <row r="10" spans="2:7" ht="31.5" customHeight="1" x14ac:dyDescent="0.25">
      <c r="B10" s="465"/>
      <c r="C10" s="252" t="s">
        <v>54</v>
      </c>
      <c r="D10" s="494" t="s">
        <v>57</v>
      </c>
      <c r="E10" s="494"/>
      <c r="F10" s="494"/>
      <c r="G10" s="495"/>
    </row>
    <row r="11" spans="2:7" x14ac:dyDescent="0.25">
      <c r="B11" s="465"/>
      <c r="C11" s="489" t="s">
        <v>683</v>
      </c>
      <c r="D11" s="490"/>
      <c r="E11" s="490"/>
      <c r="F11" s="490"/>
      <c r="G11" s="491"/>
    </row>
    <row r="12" spans="2:7" ht="31.5" customHeight="1" x14ac:dyDescent="0.25">
      <c r="B12" s="466"/>
      <c r="C12" s="486" t="s">
        <v>65</v>
      </c>
      <c r="D12" s="487"/>
      <c r="E12" s="487"/>
      <c r="F12" s="487"/>
      <c r="G12" s="488"/>
    </row>
    <row r="13" spans="2:7" x14ac:dyDescent="0.25">
      <c r="B13" s="191" t="s">
        <v>580</v>
      </c>
      <c r="C13" s="470" t="s">
        <v>581</v>
      </c>
      <c r="D13" s="471"/>
      <c r="E13" s="471"/>
      <c r="F13" s="471"/>
      <c r="G13" s="472"/>
    </row>
    <row r="14" spans="2:7" x14ac:dyDescent="0.25">
      <c r="B14" s="192" t="s">
        <v>578</v>
      </c>
      <c r="C14" s="467" t="s">
        <v>579</v>
      </c>
      <c r="D14" s="468"/>
      <c r="E14" s="468"/>
      <c r="F14" s="468"/>
      <c r="G14" s="469"/>
    </row>
    <row r="15" spans="2:7" x14ac:dyDescent="0.25">
      <c r="B15" s="192" t="s">
        <v>577</v>
      </c>
      <c r="C15" s="11"/>
      <c r="D15" s="479" t="s">
        <v>59</v>
      </c>
      <c r="E15" s="480"/>
      <c r="F15" s="480"/>
      <c r="G15" s="481"/>
    </row>
    <row r="16" spans="2:7" ht="30.6" customHeight="1" x14ac:dyDescent="0.25">
      <c r="B16" s="462" t="s">
        <v>583</v>
      </c>
      <c r="C16" s="459" t="s">
        <v>622</v>
      </c>
      <c r="D16" s="460"/>
      <c r="E16" s="460"/>
      <c r="F16" s="460"/>
      <c r="G16" s="461"/>
    </row>
    <row r="17" spans="2:8" ht="30" customHeight="1" x14ac:dyDescent="0.25">
      <c r="B17" s="463"/>
      <c r="C17" s="459" t="s">
        <v>621</v>
      </c>
      <c r="D17" s="460"/>
      <c r="E17" s="460"/>
      <c r="F17" s="460"/>
      <c r="G17" s="461"/>
      <c r="H17" s="99"/>
    </row>
    <row r="18" spans="2:8" ht="19.5" customHeight="1" x14ac:dyDescent="0.25">
      <c r="B18" s="463"/>
      <c r="C18" s="496" t="s">
        <v>63</v>
      </c>
      <c r="D18" s="497"/>
      <c r="E18" s="497"/>
      <c r="F18" s="497"/>
      <c r="G18" s="498"/>
      <c r="H18" s="99"/>
    </row>
    <row r="19" spans="2:8" ht="19.5" customHeight="1" x14ac:dyDescent="0.25">
      <c r="B19" s="463"/>
      <c r="C19" s="499" t="s">
        <v>64</v>
      </c>
      <c r="D19" s="500"/>
      <c r="E19" s="500"/>
      <c r="F19" s="500"/>
      <c r="G19" s="501"/>
      <c r="H19" s="99"/>
    </row>
    <row r="20" spans="2:8" x14ac:dyDescent="0.25">
      <c r="B20" s="419" t="s">
        <v>584</v>
      </c>
      <c r="C20" s="416" t="s">
        <v>585</v>
      </c>
      <c r="D20" s="417"/>
      <c r="E20" s="417"/>
      <c r="F20" s="417"/>
      <c r="G20" s="418"/>
      <c r="H20" s="99"/>
    </row>
    <row r="21" spans="2:8" ht="18" customHeight="1" x14ac:dyDescent="0.25">
      <c r="B21" s="420"/>
      <c r="C21" s="421" t="s">
        <v>595</v>
      </c>
      <c r="D21" s="422"/>
      <c r="E21" s="422"/>
      <c r="F21" s="422"/>
      <c r="G21" s="423"/>
      <c r="H21" s="99"/>
    </row>
    <row r="22" spans="2:8" x14ac:dyDescent="0.25">
      <c r="B22" s="192" t="s">
        <v>590</v>
      </c>
      <c r="C22" s="413" t="s">
        <v>195</v>
      </c>
      <c r="D22" s="414"/>
      <c r="E22" s="414"/>
      <c r="F22" s="414"/>
      <c r="G22" s="415"/>
      <c r="H22" s="99"/>
    </row>
    <row r="23" spans="2:8" x14ac:dyDescent="0.25">
      <c r="B23" s="99"/>
      <c r="C23" s="99"/>
      <c r="D23" s="99"/>
      <c r="E23" s="99"/>
      <c r="F23" s="99"/>
      <c r="G23" s="99"/>
      <c r="H23" s="99"/>
    </row>
    <row r="24" spans="2:8" x14ac:dyDescent="0.25">
      <c r="B24" s="424" t="s">
        <v>582</v>
      </c>
      <c r="C24" s="425"/>
      <c r="D24" s="425"/>
      <c r="E24" s="425"/>
      <c r="F24" s="425"/>
      <c r="G24" s="426"/>
      <c r="H24" s="99"/>
    </row>
    <row r="25" spans="2:8" x14ac:dyDescent="0.25">
      <c r="B25" s="410" t="s">
        <v>586</v>
      </c>
      <c r="C25" s="411"/>
      <c r="D25" s="411"/>
      <c r="E25" s="411"/>
      <c r="F25" s="411"/>
      <c r="G25" s="412"/>
      <c r="H25" s="99"/>
    </row>
    <row r="26" spans="2:8" ht="42" customHeight="1" x14ac:dyDescent="0.25">
      <c r="B26" s="433" t="s">
        <v>597</v>
      </c>
      <c r="C26" s="434"/>
      <c r="D26" s="434"/>
      <c r="E26" s="434"/>
      <c r="F26" s="434"/>
      <c r="G26" s="435"/>
      <c r="H26" s="99"/>
    </row>
    <row r="27" spans="2:8" x14ac:dyDescent="0.25">
      <c r="B27" s="439" t="s">
        <v>833</v>
      </c>
      <c r="C27" s="439"/>
      <c r="D27" s="439"/>
      <c r="E27" s="439"/>
      <c r="F27" s="439"/>
      <c r="G27" s="439"/>
      <c r="H27" s="99"/>
    </row>
    <row r="28" spans="2:8" ht="15.75" customHeight="1" x14ac:dyDescent="0.25">
      <c r="B28" s="440" t="s">
        <v>691</v>
      </c>
      <c r="C28" s="441"/>
      <c r="D28" s="441"/>
      <c r="E28" s="441"/>
      <c r="F28" s="441"/>
      <c r="G28" s="442"/>
      <c r="H28" s="253"/>
    </row>
    <row r="29" spans="2:8" x14ac:dyDescent="0.25">
      <c r="B29" s="254" t="s">
        <v>685</v>
      </c>
      <c r="C29" s="443" t="s">
        <v>690</v>
      </c>
      <c r="D29" s="444"/>
      <c r="E29" s="444"/>
      <c r="F29" s="444"/>
      <c r="G29" s="445"/>
      <c r="H29" s="243"/>
    </row>
    <row r="30" spans="2:8" ht="30" customHeight="1" x14ac:dyDescent="0.25">
      <c r="B30" s="255" t="s">
        <v>850</v>
      </c>
      <c r="C30" s="446" t="s">
        <v>848</v>
      </c>
      <c r="D30" s="447"/>
      <c r="E30" s="447"/>
      <c r="F30" s="447"/>
      <c r="G30" s="448"/>
      <c r="H30" s="243"/>
    </row>
    <row r="31" spans="2:8" x14ac:dyDescent="0.25">
      <c r="B31" s="257" t="s">
        <v>686</v>
      </c>
      <c r="C31" s="443" t="s">
        <v>845</v>
      </c>
      <c r="D31" s="444"/>
      <c r="E31" s="444"/>
      <c r="F31" s="444"/>
      <c r="G31" s="445"/>
      <c r="H31" s="243"/>
    </row>
    <row r="32" spans="2:8" x14ac:dyDescent="0.25">
      <c r="B32" s="257" t="s">
        <v>687</v>
      </c>
      <c r="C32" s="443" t="s">
        <v>835</v>
      </c>
      <c r="D32" s="444"/>
      <c r="E32" s="444"/>
      <c r="F32" s="444"/>
      <c r="G32" s="445"/>
      <c r="H32" s="243"/>
    </row>
    <row r="33" spans="2:8" x14ac:dyDescent="0.25">
      <c r="B33" s="260" t="s">
        <v>688</v>
      </c>
      <c r="C33" s="443" t="s">
        <v>835</v>
      </c>
      <c r="D33" s="444"/>
      <c r="E33" s="444"/>
      <c r="F33" s="444"/>
      <c r="G33" s="445"/>
      <c r="H33" s="243"/>
    </row>
    <row r="34" spans="2:8" ht="17.25" customHeight="1" x14ac:dyDescent="0.25">
      <c r="B34" s="440" t="s">
        <v>692</v>
      </c>
      <c r="C34" s="441"/>
      <c r="D34" s="441"/>
      <c r="E34" s="441"/>
      <c r="F34" s="441"/>
      <c r="G34" s="442"/>
      <c r="H34" s="253"/>
    </row>
    <row r="35" spans="2:8" x14ac:dyDescent="0.25">
      <c r="B35" s="254" t="s">
        <v>685</v>
      </c>
      <c r="C35" s="443" t="s">
        <v>689</v>
      </c>
      <c r="D35" s="444"/>
      <c r="E35" s="444"/>
      <c r="F35" s="444"/>
      <c r="G35" s="445"/>
      <c r="H35" s="243"/>
    </row>
    <row r="36" spans="2:8" ht="30" customHeight="1" x14ac:dyDescent="0.25">
      <c r="B36" s="255" t="s">
        <v>850</v>
      </c>
      <c r="C36" s="446" t="s">
        <v>849</v>
      </c>
      <c r="D36" s="447"/>
      <c r="E36" s="447"/>
      <c r="F36" s="447"/>
      <c r="G36" s="448"/>
      <c r="H36" s="243"/>
    </row>
    <row r="37" spans="2:8" x14ac:dyDescent="0.25">
      <c r="B37" s="257" t="s">
        <v>686</v>
      </c>
      <c r="C37" s="446" t="s">
        <v>846</v>
      </c>
      <c r="D37" s="447"/>
      <c r="E37" s="447"/>
      <c r="F37" s="447"/>
      <c r="G37" s="448"/>
      <c r="H37" s="243"/>
    </row>
    <row r="38" spans="2:8" x14ac:dyDescent="0.25">
      <c r="B38" s="257" t="s">
        <v>687</v>
      </c>
      <c r="C38" s="323" t="s">
        <v>836</v>
      </c>
      <c r="D38" s="258"/>
      <c r="E38" s="256"/>
      <c r="F38" s="258"/>
      <c r="G38" s="259"/>
      <c r="H38" s="243"/>
    </row>
    <row r="39" spans="2:8" x14ac:dyDescent="0.25">
      <c r="B39" s="260" t="s">
        <v>688</v>
      </c>
      <c r="C39" s="261" t="s">
        <v>847</v>
      </c>
      <c r="D39" s="262"/>
      <c r="E39" s="262"/>
      <c r="F39" s="262"/>
      <c r="G39" s="263"/>
      <c r="H39" s="243"/>
    </row>
    <row r="40" spans="2:8" x14ac:dyDescent="0.25">
      <c r="B40" s="99"/>
      <c r="C40" s="99"/>
      <c r="D40" s="99"/>
      <c r="E40" s="99"/>
      <c r="F40" s="99"/>
      <c r="G40" s="99"/>
      <c r="H40" s="99"/>
    </row>
    <row r="41" spans="2:8" x14ac:dyDescent="0.25">
      <c r="B41" s="427" t="s">
        <v>582</v>
      </c>
      <c r="C41" s="428"/>
      <c r="D41" s="428"/>
      <c r="E41" s="428"/>
      <c r="F41" s="428"/>
      <c r="G41" s="429"/>
      <c r="H41" s="99"/>
    </row>
    <row r="42" spans="2:8" ht="18" customHeight="1" x14ac:dyDescent="0.25">
      <c r="B42" s="430" t="s">
        <v>590</v>
      </c>
      <c r="C42" s="431"/>
      <c r="D42" s="431"/>
      <c r="E42" s="431"/>
      <c r="F42" s="431"/>
      <c r="G42" s="432"/>
      <c r="H42" s="99"/>
    </row>
    <row r="43" spans="2:8" s="209" customFormat="1" ht="22.5" customHeight="1" x14ac:dyDescent="0.25">
      <c r="B43" s="436" t="s">
        <v>623</v>
      </c>
      <c r="C43" s="437"/>
      <c r="D43" s="437"/>
      <c r="E43" s="437"/>
      <c r="F43" s="437"/>
      <c r="G43" s="438"/>
      <c r="H43" s="239"/>
    </row>
    <row r="44" spans="2:8" s="209" customFormat="1" ht="22.5" customHeight="1" x14ac:dyDescent="0.25">
      <c r="B44" s="436" t="s">
        <v>624</v>
      </c>
      <c r="C44" s="437"/>
      <c r="D44" s="437"/>
      <c r="E44" s="437"/>
      <c r="F44" s="437"/>
      <c r="G44" s="438"/>
      <c r="H44" s="239"/>
    </row>
    <row r="45" spans="2:8" x14ac:dyDescent="0.25">
      <c r="B45" s="99"/>
      <c r="C45" s="99"/>
      <c r="D45" s="99"/>
      <c r="E45" s="99"/>
      <c r="F45" s="99"/>
      <c r="G45" s="99"/>
      <c r="H45" s="99"/>
    </row>
    <row r="46" spans="2:8" x14ac:dyDescent="0.25">
      <c r="B46" s="427" t="s">
        <v>582</v>
      </c>
      <c r="C46" s="428"/>
      <c r="D46" s="428"/>
      <c r="E46" s="428"/>
      <c r="F46" s="428"/>
      <c r="G46" s="429"/>
      <c r="H46" s="99"/>
    </row>
    <row r="47" spans="2:8" x14ac:dyDescent="0.25">
      <c r="B47" s="430" t="s">
        <v>625</v>
      </c>
      <c r="C47" s="431"/>
      <c r="D47" s="431"/>
      <c r="E47" s="431"/>
      <c r="F47" s="431"/>
      <c r="G47" s="432"/>
      <c r="H47" s="99"/>
    </row>
    <row r="48" spans="2:8" ht="26.25" customHeight="1" x14ac:dyDescent="0.25">
      <c r="B48" s="502" t="s">
        <v>589</v>
      </c>
      <c r="C48" s="503"/>
      <c r="D48" s="503"/>
      <c r="E48" s="503"/>
      <c r="F48" s="503"/>
      <c r="G48" s="504"/>
      <c r="H48" s="99"/>
    </row>
    <row r="49" spans="2:7" ht="26.25" customHeight="1" x14ac:dyDescent="0.25">
      <c r="B49" s="505" t="s">
        <v>768</v>
      </c>
      <c r="C49" s="506"/>
      <c r="D49" s="506"/>
      <c r="E49" s="506"/>
      <c r="F49" s="506"/>
      <c r="G49" s="507"/>
    </row>
    <row r="50" spans="2:7" x14ac:dyDescent="0.25">
      <c r="B50" s="520" t="s">
        <v>769</v>
      </c>
      <c r="C50" s="521"/>
      <c r="D50" s="521"/>
      <c r="E50" s="521"/>
      <c r="F50" s="521"/>
      <c r="G50" s="522"/>
    </row>
    <row r="51" spans="2:7" x14ac:dyDescent="0.25">
      <c r="B51" s="508" t="s">
        <v>761</v>
      </c>
      <c r="C51" s="509"/>
      <c r="D51" s="509"/>
      <c r="E51" s="509"/>
      <c r="F51" s="509"/>
      <c r="G51" s="510"/>
    </row>
    <row r="52" spans="2:7" x14ac:dyDescent="0.25">
      <c r="B52" s="508" t="s">
        <v>767</v>
      </c>
      <c r="C52" s="509"/>
      <c r="D52" s="509"/>
      <c r="E52" s="509"/>
      <c r="F52" s="509"/>
      <c r="G52" s="510"/>
    </row>
    <row r="53" spans="2:7" x14ac:dyDescent="0.25">
      <c r="B53" s="511" t="s">
        <v>766</v>
      </c>
      <c r="C53" s="512"/>
      <c r="D53" s="512"/>
      <c r="E53" s="512"/>
      <c r="F53" s="512"/>
      <c r="G53" s="513"/>
    </row>
    <row r="54" spans="2:7" x14ac:dyDescent="0.25">
      <c r="B54" s="508" t="s">
        <v>763</v>
      </c>
      <c r="C54" s="509"/>
      <c r="D54" s="509"/>
      <c r="E54" s="509"/>
      <c r="F54" s="509"/>
      <c r="G54" s="510"/>
    </row>
    <row r="55" spans="2:7" ht="81" customHeight="1" x14ac:dyDescent="0.25">
      <c r="B55" s="514" t="s">
        <v>764</v>
      </c>
      <c r="C55" s="515"/>
      <c r="D55" s="515"/>
      <c r="E55" s="515"/>
      <c r="F55" s="515"/>
      <c r="G55" s="516"/>
    </row>
    <row r="56" spans="2:7" x14ac:dyDescent="0.25">
      <c r="B56" s="508" t="s">
        <v>765</v>
      </c>
      <c r="C56" s="509"/>
      <c r="D56" s="509"/>
      <c r="E56" s="509"/>
      <c r="F56" s="509"/>
      <c r="G56" s="510"/>
    </row>
    <row r="57" spans="2:7" ht="63.75" customHeight="1" x14ac:dyDescent="0.25">
      <c r="B57" s="517" t="s">
        <v>762</v>
      </c>
      <c r="C57" s="518"/>
      <c r="D57" s="518"/>
      <c r="E57" s="518"/>
      <c r="F57" s="518"/>
      <c r="G57" s="519"/>
    </row>
    <row r="58" spans="2:7" ht="26.25" customHeight="1" x14ac:dyDescent="0.25">
      <c r="C58" s="273"/>
      <c r="D58" s="273"/>
      <c r="E58" s="273"/>
      <c r="F58" s="273"/>
      <c r="G58" s="273"/>
    </row>
    <row r="59" spans="2:7" x14ac:dyDescent="0.25">
      <c r="B59" s="99"/>
      <c r="C59" s="99"/>
      <c r="D59" s="99"/>
      <c r="E59" s="99"/>
      <c r="F59" s="99"/>
      <c r="G59" s="99"/>
    </row>
    <row r="60" spans="2:7" x14ac:dyDescent="0.25">
      <c r="B60" s="427" t="s">
        <v>582</v>
      </c>
      <c r="C60" s="428"/>
      <c r="D60" s="428"/>
      <c r="E60" s="428"/>
      <c r="F60" s="428"/>
      <c r="G60" s="429"/>
    </row>
    <row r="61" spans="2:7" x14ac:dyDescent="0.25">
      <c r="B61" s="430" t="s">
        <v>626</v>
      </c>
      <c r="C61" s="431"/>
      <c r="D61" s="431"/>
      <c r="E61" s="431"/>
      <c r="F61" s="431"/>
      <c r="G61" s="432"/>
    </row>
    <row r="62" spans="2:7" x14ac:dyDescent="0.25">
      <c r="B62" s="456" t="s">
        <v>587</v>
      </c>
      <c r="C62" s="457"/>
      <c r="D62" s="457"/>
      <c r="E62" s="457"/>
      <c r="F62" s="457"/>
      <c r="G62" s="458"/>
    </row>
    <row r="63" spans="2:7" x14ac:dyDescent="0.25">
      <c r="B63" s="456" t="s">
        <v>588</v>
      </c>
      <c r="C63" s="457"/>
      <c r="D63" s="457"/>
      <c r="E63" s="457"/>
      <c r="F63" s="457"/>
      <c r="G63" s="458"/>
    </row>
    <row r="64" spans="2:7" ht="30.6" customHeight="1" x14ac:dyDescent="0.25">
      <c r="B64" s="523" t="s">
        <v>627</v>
      </c>
      <c r="C64" s="523"/>
      <c r="D64" s="523"/>
      <c r="E64" s="523"/>
      <c r="F64" s="523"/>
      <c r="G64" s="523"/>
    </row>
    <row r="65" spans="2:7" ht="31.5" customHeight="1" x14ac:dyDescent="0.25">
      <c r="B65" s="523" t="s">
        <v>677</v>
      </c>
      <c r="C65" s="523"/>
      <c r="D65" s="523"/>
      <c r="E65" s="523"/>
      <c r="F65" s="523"/>
      <c r="G65" s="523"/>
    </row>
    <row r="66" spans="2:7" x14ac:dyDescent="0.25">
      <c r="B66" s="523" t="s">
        <v>851</v>
      </c>
      <c r="C66" s="523"/>
      <c r="D66" s="523"/>
      <c r="E66" s="523"/>
      <c r="F66" s="523"/>
      <c r="G66" s="523"/>
    </row>
    <row r="67" spans="2:7" x14ac:dyDescent="0.25">
      <c r="B67" s="99"/>
      <c r="C67" s="99"/>
      <c r="D67" s="99"/>
      <c r="E67" s="99"/>
      <c r="F67" s="99"/>
      <c r="G67" s="99"/>
    </row>
    <row r="68" spans="2:7" x14ac:dyDescent="0.25">
      <c r="B68" s="427" t="s">
        <v>582</v>
      </c>
      <c r="C68" s="428"/>
      <c r="D68" s="428"/>
      <c r="E68" s="428"/>
      <c r="F68" s="428"/>
      <c r="G68" s="429"/>
    </row>
    <row r="69" spans="2:7" x14ac:dyDescent="0.25">
      <c r="B69" s="430" t="s">
        <v>631</v>
      </c>
      <c r="C69" s="431"/>
      <c r="D69" s="431"/>
      <c r="E69" s="431"/>
      <c r="F69" s="431"/>
      <c r="G69" s="432"/>
    </row>
    <row r="70" spans="2:7" x14ac:dyDescent="0.25">
      <c r="B70" s="456" t="s">
        <v>587</v>
      </c>
      <c r="C70" s="457"/>
      <c r="D70" s="457"/>
      <c r="E70" s="457"/>
      <c r="F70" s="457"/>
      <c r="G70" s="458"/>
    </row>
    <row r="71" spans="2:7" x14ac:dyDescent="0.25">
      <c r="B71" s="456" t="s">
        <v>588</v>
      </c>
      <c r="C71" s="457"/>
      <c r="D71" s="457"/>
      <c r="E71" s="457"/>
      <c r="F71" s="457"/>
      <c r="G71" s="458"/>
    </row>
    <row r="72" spans="2:7" ht="30" customHeight="1" x14ac:dyDescent="0.25">
      <c r="B72" s="433" t="s">
        <v>628</v>
      </c>
      <c r="C72" s="434"/>
      <c r="D72" s="434"/>
      <c r="E72" s="434"/>
      <c r="F72" s="434"/>
      <c r="G72" s="435"/>
    </row>
    <row r="73" spans="2:7" ht="31.5" customHeight="1" x14ac:dyDescent="0.25">
      <c r="B73" s="433" t="s">
        <v>630</v>
      </c>
      <c r="C73" s="434"/>
      <c r="D73" s="434"/>
      <c r="E73" s="434"/>
      <c r="F73" s="434"/>
      <c r="G73" s="435"/>
    </row>
    <row r="74" spans="2:7" ht="31.9" customHeight="1" x14ac:dyDescent="0.25">
      <c r="B74" s="449" t="s">
        <v>629</v>
      </c>
      <c r="C74" s="450"/>
      <c r="D74" s="450"/>
      <c r="E74" s="450"/>
      <c r="F74" s="450"/>
      <c r="G74" s="451"/>
    </row>
    <row r="75" spans="2:7" x14ac:dyDescent="0.25">
      <c r="B75" s="452" t="s">
        <v>657</v>
      </c>
      <c r="C75" s="452"/>
      <c r="D75" s="452"/>
      <c r="E75" s="452"/>
      <c r="F75" s="452"/>
      <c r="G75" s="452"/>
    </row>
    <row r="76" spans="2:7" x14ac:dyDescent="0.25">
      <c r="B76" s="452" t="s">
        <v>852</v>
      </c>
      <c r="C76" s="452"/>
      <c r="D76" s="452"/>
      <c r="E76" s="452"/>
      <c r="F76" s="452"/>
      <c r="G76" s="452"/>
    </row>
    <row r="77" spans="2:7" x14ac:dyDescent="0.25">
      <c r="B77" s="99"/>
      <c r="C77" s="99"/>
      <c r="D77" s="99"/>
      <c r="E77" s="99"/>
      <c r="F77" s="99"/>
      <c r="G77" s="99"/>
    </row>
    <row r="78" spans="2:7" x14ac:dyDescent="0.25">
      <c r="B78" s="453" t="s">
        <v>582</v>
      </c>
      <c r="C78" s="454"/>
      <c r="D78" s="454"/>
      <c r="E78" s="454"/>
      <c r="F78" s="454"/>
      <c r="G78" s="455"/>
    </row>
    <row r="79" spans="2:7" x14ac:dyDescent="0.25">
      <c r="B79" s="430" t="s">
        <v>632</v>
      </c>
      <c r="C79" s="431"/>
      <c r="D79" s="431"/>
      <c r="E79" s="431"/>
      <c r="F79" s="431"/>
      <c r="G79" s="432"/>
    </row>
    <row r="80" spans="2:7" ht="24.75" customHeight="1" x14ac:dyDescent="0.25">
      <c r="B80" s="456" t="s">
        <v>587</v>
      </c>
      <c r="C80" s="457"/>
      <c r="D80" s="457"/>
      <c r="E80" s="457"/>
      <c r="F80" s="457"/>
      <c r="G80" s="458"/>
    </row>
    <row r="81" spans="2:7" ht="28.15" customHeight="1" x14ac:dyDescent="0.25">
      <c r="B81" s="433" t="s">
        <v>633</v>
      </c>
      <c r="C81" s="434"/>
      <c r="D81" s="434"/>
      <c r="E81" s="434"/>
      <c r="F81" s="434"/>
      <c r="G81" s="435"/>
    </row>
    <row r="82" spans="2:7" ht="28.15" customHeight="1" x14ac:dyDescent="0.25">
      <c r="B82" s="433" t="s">
        <v>634</v>
      </c>
      <c r="C82" s="434"/>
      <c r="D82" s="434"/>
      <c r="E82" s="434"/>
      <c r="F82" s="434"/>
      <c r="G82" s="435"/>
    </row>
    <row r="83" spans="2:7" ht="38.25" customHeight="1" x14ac:dyDescent="0.25">
      <c r="B83" s="449" t="s">
        <v>635</v>
      </c>
      <c r="C83" s="450"/>
      <c r="D83" s="450"/>
      <c r="E83" s="450"/>
      <c r="F83" s="450"/>
      <c r="G83" s="451"/>
    </row>
    <row r="84" spans="2:7" x14ac:dyDescent="0.25">
      <c r="B84" s="452" t="s">
        <v>656</v>
      </c>
      <c r="C84" s="452"/>
      <c r="D84" s="452"/>
      <c r="E84" s="452"/>
      <c r="F84" s="452"/>
      <c r="G84" s="452"/>
    </row>
    <row r="85" spans="2:7" x14ac:dyDescent="0.25">
      <c r="B85" s="99"/>
      <c r="C85" s="99"/>
      <c r="D85" s="99"/>
      <c r="E85" s="99"/>
      <c r="F85" s="99"/>
      <c r="G85" s="99"/>
    </row>
    <row r="86" spans="2:7" x14ac:dyDescent="0.25">
      <c r="B86" s="453" t="s">
        <v>582</v>
      </c>
      <c r="C86" s="454"/>
      <c r="D86" s="454"/>
      <c r="E86" s="454"/>
      <c r="F86" s="454"/>
      <c r="G86" s="455"/>
    </row>
    <row r="87" spans="2:7" x14ac:dyDescent="0.25">
      <c r="B87" s="430" t="s">
        <v>636</v>
      </c>
      <c r="C87" s="431"/>
      <c r="D87" s="431"/>
      <c r="E87" s="431"/>
      <c r="F87" s="431"/>
      <c r="G87" s="432"/>
    </row>
    <row r="88" spans="2:7" x14ac:dyDescent="0.25">
      <c r="B88" s="433" t="s">
        <v>598</v>
      </c>
      <c r="C88" s="434"/>
      <c r="D88" s="434"/>
      <c r="E88" s="434"/>
      <c r="F88" s="434"/>
      <c r="G88" s="435"/>
    </row>
    <row r="89" spans="2:7" x14ac:dyDescent="0.25">
      <c r="B89" s="524" t="s">
        <v>640</v>
      </c>
      <c r="C89" s="524"/>
      <c r="D89" s="524"/>
      <c r="E89" s="524"/>
      <c r="F89" s="524"/>
      <c r="G89" s="524"/>
    </row>
    <row r="90" spans="2:7" x14ac:dyDescent="0.25">
      <c r="B90" s="99"/>
      <c r="C90" s="99"/>
      <c r="D90" s="99"/>
      <c r="E90" s="99"/>
      <c r="F90" s="99"/>
      <c r="G90" s="99"/>
    </row>
    <row r="91" spans="2:7" x14ac:dyDescent="0.25">
      <c r="B91" s="453" t="s">
        <v>582</v>
      </c>
      <c r="C91" s="454"/>
      <c r="D91" s="454"/>
      <c r="E91" s="454"/>
      <c r="F91" s="454"/>
      <c r="G91" s="455"/>
    </row>
    <row r="92" spans="2:7" x14ac:dyDescent="0.25">
      <c r="B92" s="430" t="s">
        <v>644</v>
      </c>
      <c r="C92" s="431"/>
      <c r="D92" s="431"/>
      <c r="E92" s="431"/>
      <c r="F92" s="431"/>
      <c r="G92" s="432"/>
    </row>
    <row r="93" spans="2:7" x14ac:dyDescent="0.25">
      <c r="B93" s="456" t="s">
        <v>587</v>
      </c>
      <c r="C93" s="457"/>
      <c r="D93" s="457"/>
      <c r="E93" s="457"/>
      <c r="F93" s="457"/>
      <c r="G93" s="458"/>
    </row>
    <row r="94" spans="2:7" x14ac:dyDescent="0.25">
      <c r="B94" s="456" t="s">
        <v>641</v>
      </c>
      <c r="C94" s="457"/>
      <c r="D94" s="457"/>
      <c r="E94" s="457"/>
      <c r="F94" s="457"/>
      <c r="G94" s="458"/>
    </row>
    <row r="95" spans="2:7" x14ac:dyDescent="0.25">
      <c r="B95" s="525" t="s">
        <v>642</v>
      </c>
      <c r="C95" s="526"/>
      <c r="D95" s="526"/>
      <c r="E95" s="526"/>
      <c r="F95" s="526"/>
      <c r="G95" s="527"/>
    </row>
    <row r="96" spans="2:7" ht="30.6" customHeight="1" x14ac:dyDescent="0.25">
      <c r="B96" s="523" t="s">
        <v>643</v>
      </c>
      <c r="C96" s="523"/>
      <c r="D96" s="523"/>
      <c r="E96" s="523"/>
      <c r="F96" s="523"/>
      <c r="G96" s="523"/>
    </row>
    <row r="97" spans="2:7" x14ac:dyDescent="0.25">
      <c r="B97" s="99"/>
      <c r="C97" s="99"/>
      <c r="D97" s="99"/>
      <c r="E97" s="99"/>
      <c r="F97" s="99"/>
      <c r="G97" s="99"/>
    </row>
    <row r="98" spans="2:7" x14ac:dyDescent="0.25">
      <c r="B98" s="453" t="s">
        <v>582</v>
      </c>
      <c r="C98" s="454"/>
      <c r="D98" s="454"/>
      <c r="E98" s="454"/>
      <c r="F98" s="454"/>
      <c r="G98" s="455"/>
    </row>
    <row r="99" spans="2:7" x14ac:dyDescent="0.25">
      <c r="B99" s="430" t="s">
        <v>645</v>
      </c>
      <c r="C99" s="431"/>
      <c r="D99" s="431"/>
      <c r="E99" s="431"/>
      <c r="F99" s="431"/>
      <c r="G99" s="432"/>
    </row>
    <row r="100" spans="2:7" x14ac:dyDescent="0.25">
      <c r="B100" s="456" t="s">
        <v>646</v>
      </c>
      <c r="C100" s="457"/>
      <c r="D100" s="457"/>
      <c r="E100" s="457"/>
      <c r="F100" s="457"/>
      <c r="G100" s="458"/>
    </row>
    <row r="101" spans="2:7" ht="23.25" customHeight="1" x14ac:dyDescent="0.25">
      <c r="B101" s="456" t="s">
        <v>599</v>
      </c>
      <c r="C101" s="457"/>
      <c r="D101" s="457"/>
      <c r="E101" s="457"/>
      <c r="F101" s="457"/>
      <c r="G101" s="458"/>
    </row>
    <row r="102" spans="2:7" ht="22.5" customHeight="1" x14ac:dyDescent="0.25">
      <c r="B102" s="456" t="s">
        <v>642</v>
      </c>
      <c r="C102" s="457"/>
      <c r="D102" s="457"/>
      <c r="E102" s="457"/>
      <c r="F102" s="457"/>
      <c r="G102" s="458"/>
    </row>
    <row r="103" spans="2:7" ht="28.15" customHeight="1" x14ac:dyDescent="0.25">
      <c r="B103" s="433" t="s">
        <v>647</v>
      </c>
      <c r="C103" s="434"/>
      <c r="D103" s="434"/>
      <c r="E103" s="434"/>
      <c r="F103" s="434"/>
      <c r="G103" s="435"/>
    </row>
    <row r="104" spans="2:7" ht="28.15" customHeight="1" x14ac:dyDescent="0.25">
      <c r="B104" s="433" t="s">
        <v>648</v>
      </c>
      <c r="C104" s="434"/>
      <c r="D104" s="434"/>
      <c r="E104" s="434"/>
      <c r="F104" s="434"/>
      <c r="G104" s="435"/>
    </row>
    <row r="105" spans="2:7" ht="35.25" customHeight="1" x14ac:dyDescent="0.25">
      <c r="B105" s="449" t="s">
        <v>649</v>
      </c>
      <c r="C105" s="450"/>
      <c r="D105" s="450"/>
      <c r="E105" s="450"/>
      <c r="F105" s="450"/>
      <c r="G105" s="451"/>
    </row>
    <row r="106" spans="2:7" x14ac:dyDescent="0.25">
      <c r="B106" s="452" t="s">
        <v>681</v>
      </c>
      <c r="C106" s="452"/>
      <c r="D106" s="452"/>
      <c r="E106" s="452"/>
      <c r="F106" s="452"/>
      <c r="G106" s="452"/>
    </row>
    <row r="107" spans="2:7" x14ac:dyDescent="0.25">
      <c r="B107" s="99"/>
      <c r="C107" s="99"/>
      <c r="D107" s="99"/>
      <c r="E107" s="99"/>
      <c r="F107" s="99"/>
      <c r="G107" s="99"/>
    </row>
    <row r="108" spans="2:7" x14ac:dyDescent="0.25">
      <c r="B108" s="453" t="s">
        <v>582</v>
      </c>
      <c r="C108" s="454"/>
      <c r="D108" s="454"/>
      <c r="E108" s="454"/>
      <c r="F108" s="454"/>
      <c r="G108" s="455"/>
    </row>
    <row r="109" spans="2:7" x14ac:dyDescent="0.25">
      <c r="B109" s="430" t="s">
        <v>650</v>
      </c>
      <c r="C109" s="431"/>
      <c r="D109" s="431"/>
      <c r="E109" s="431"/>
      <c r="F109" s="431"/>
      <c r="G109" s="432"/>
    </row>
    <row r="110" spans="2:7" x14ac:dyDescent="0.25">
      <c r="B110" s="251"/>
      <c r="C110" s="251"/>
      <c r="D110" s="251"/>
      <c r="E110" s="251"/>
      <c r="F110" s="251"/>
      <c r="G110" s="251"/>
    </row>
    <row r="111" spans="2:7" x14ac:dyDescent="0.25">
      <c r="B111" s="99"/>
      <c r="C111" s="99"/>
      <c r="D111" s="99"/>
      <c r="E111" s="99"/>
      <c r="F111" s="99"/>
      <c r="G111" s="99"/>
    </row>
    <row r="112" spans="2:7" x14ac:dyDescent="0.25">
      <c r="B112" s="453" t="s">
        <v>582</v>
      </c>
      <c r="C112" s="454"/>
      <c r="D112" s="454"/>
      <c r="E112" s="454"/>
      <c r="F112" s="454"/>
      <c r="G112" s="455"/>
    </row>
    <row r="113" spans="2:7" x14ac:dyDescent="0.25">
      <c r="B113" s="430" t="s">
        <v>651</v>
      </c>
      <c r="C113" s="431"/>
      <c r="D113" s="431"/>
      <c r="E113" s="431"/>
      <c r="F113" s="431"/>
      <c r="G113" s="432"/>
    </row>
    <row r="116" spans="2:7" x14ac:dyDescent="0.25">
      <c r="B116" s="453" t="s">
        <v>582</v>
      </c>
      <c r="C116" s="454"/>
      <c r="D116" s="454"/>
      <c r="E116" s="454"/>
      <c r="F116" s="454"/>
      <c r="G116" s="455"/>
    </row>
    <row r="117" spans="2:7" x14ac:dyDescent="0.25">
      <c r="B117" s="430" t="s">
        <v>652</v>
      </c>
      <c r="C117" s="431"/>
      <c r="D117" s="431"/>
      <c r="E117" s="431"/>
      <c r="F117" s="431"/>
      <c r="G117" s="432"/>
    </row>
  </sheetData>
  <sheetProtection algorithmName="SHA-512" hashValue="8x4+u9sYo6g+iSrKLbEu8FArJKoT79s6q+THIQ+qYV+6dwRXTq3AddY0bfLiFODqV2qpZTS5MWKqb2RlIMjtFw==" saltValue="/78PLlhV2CL3lSrlw4EmiA==" spinCount="100000" sheet="1" objects="1" scenarios="1"/>
  <mergeCells count="102">
    <mergeCell ref="B82:G82"/>
    <mergeCell ref="B83:G83"/>
    <mergeCell ref="B89:G89"/>
    <mergeCell ref="B96:G96"/>
    <mergeCell ref="B103:G103"/>
    <mergeCell ref="B100:G100"/>
    <mergeCell ref="B84:G84"/>
    <mergeCell ref="B93:G93"/>
    <mergeCell ref="B94:G94"/>
    <mergeCell ref="B95:G95"/>
    <mergeCell ref="B101:G101"/>
    <mergeCell ref="B86:G86"/>
    <mergeCell ref="B87:G87"/>
    <mergeCell ref="B91:G91"/>
    <mergeCell ref="B92:G92"/>
    <mergeCell ref="B88:G88"/>
    <mergeCell ref="B80:G80"/>
    <mergeCell ref="B64:G64"/>
    <mergeCell ref="B73:G73"/>
    <mergeCell ref="B74:G74"/>
    <mergeCell ref="B81:G81"/>
    <mergeCell ref="B75:G75"/>
    <mergeCell ref="B65:G65"/>
    <mergeCell ref="B78:G78"/>
    <mergeCell ref="B79:G79"/>
    <mergeCell ref="B66:G66"/>
    <mergeCell ref="B76:G76"/>
    <mergeCell ref="C29:G29"/>
    <mergeCell ref="B48:G48"/>
    <mergeCell ref="B71:G71"/>
    <mergeCell ref="B72:G72"/>
    <mergeCell ref="B62:G62"/>
    <mergeCell ref="B63:G63"/>
    <mergeCell ref="B70:G70"/>
    <mergeCell ref="B60:G60"/>
    <mergeCell ref="B61:G61"/>
    <mergeCell ref="B68:G68"/>
    <mergeCell ref="B69:G69"/>
    <mergeCell ref="B49:G49"/>
    <mergeCell ref="B51:G51"/>
    <mergeCell ref="B52:G52"/>
    <mergeCell ref="B53:G53"/>
    <mergeCell ref="B54:G54"/>
    <mergeCell ref="B55:G55"/>
    <mergeCell ref="B56:G56"/>
    <mergeCell ref="B57:G57"/>
    <mergeCell ref="B50:G50"/>
    <mergeCell ref="B2:G2"/>
    <mergeCell ref="C16:G16"/>
    <mergeCell ref="B16:B19"/>
    <mergeCell ref="B7:B12"/>
    <mergeCell ref="C14:G14"/>
    <mergeCell ref="C13:G13"/>
    <mergeCell ref="C7:G7"/>
    <mergeCell ref="C6:G6"/>
    <mergeCell ref="D15:G15"/>
    <mergeCell ref="C3:G3"/>
    <mergeCell ref="C4:G4"/>
    <mergeCell ref="C5:G5"/>
    <mergeCell ref="C12:G12"/>
    <mergeCell ref="C11:G11"/>
    <mergeCell ref="D8:G8"/>
    <mergeCell ref="D10:G10"/>
    <mergeCell ref="D9:G9"/>
    <mergeCell ref="C17:G17"/>
    <mergeCell ref="C18:G18"/>
    <mergeCell ref="C19:G19"/>
    <mergeCell ref="B105:G105"/>
    <mergeCell ref="B106:G106"/>
    <mergeCell ref="B117:G117"/>
    <mergeCell ref="B98:G98"/>
    <mergeCell ref="B99:G99"/>
    <mergeCell ref="B108:G108"/>
    <mergeCell ref="B109:G109"/>
    <mergeCell ref="B112:G112"/>
    <mergeCell ref="B113:G113"/>
    <mergeCell ref="B116:G116"/>
    <mergeCell ref="B102:G102"/>
    <mergeCell ref="B25:G25"/>
    <mergeCell ref="C22:G22"/>
    <mergeCell ref="C20:G20"/>
    <mergeCell ref="B20:B21"/>
    <mergeCell ref="C21:G21"/>
    <mergeCell ref="B24:G24"/>
    <mergeCell ref="B46:G46"/>
    <mergeCell ref="B47:G47"/>
    <mergeCell ref="B104:G104"/>
    <mergeCell ref="B26:G26"/>
    <mergeCell ref="B43:G43"/>
    <mergeCell ref="B44:G44"/>
    <mergeCell ref="B27:G27"/>
    <mergeCell ref="B28:G28"/>
    <mergeCell ref="B34:G34"/>
    <mergeCell ref="B41:G41"/>
    <mergeCell ref="B42:G42"/>
    <mergeCell ref="C35:G35"/>
    <mergeCell ref="C32:G32"/>
    <mergeCell ref="C31:G31"/>
    <mergeCell ref="C33:G33"/>
    <mergeCell ref="C37:G37"/>
    <mergeCell ref="C30:G30"/>
    <mergeCell ref="C36:G36"/>
  </mergeCells>
  <hyperlinks>
    <hyperlink ref="C18" r:id="rId1" location="downloads" xr:uid="{00000000-0004-0000-0100-000000000000}"/>
    <hyperlink ref="C12" r:id="rId2" xr:uid="{00000000-0004-0000-0100-000001000000}"/>
    <hyperlink ref="D8" r:id="rId3" display="https://www.esrb.europa.eu/pub/pdf/recommendations/esrb.recommendation221201.cre~65c7b70017.en.pdf?0a47950b199d8c99f73ab2373daae2b4" xr:uid="{00000000-0004-0000-0100-000002000000}"/>
    <hyperlink ref="D10" r:id="rId4" display="https://www.esrb.europa.eu/pub/pdf/recommendations/ESRB_2016_14.en.pdf?1be4283e2b6203bbfeefeac8d3cd8a8f" xr:uid="{00000000-0004-0000-0100-000003000000}"/>
    <hyperlink ref="D9" r:id="rId5" display="https://www.esrb.europa.eu/pub/pdf/recommendations/esrb.recommendation190819_ESRB_2019-3~6690e1fbd3.en.pdf?48da91d8667998515d07d81c45ae7279" xr:uid="{00000000-0004-0000-0100-000004000000}"/>
    <hyperlink ref="B50" r:id="rId6" xr:uid="{00000000-0004-0000-0100-000005000000}"/>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2:I1017"/>
  <sheetViews>
    <sheetView workbookViewId="0">
      <selection activeCell="C5" sqref="C5"/>
    </sheetView>
  </sheetViews>
  <sheetFormatPr defaultColWidth="9.140625" defaultRowHeight="15" x14ac:dyDescent="0.25"/>
  <cols>
    <col min="1" max="1" width="3.28515625" style="386" customWidth="1"/>
    <col min="2" max="2" width="4.85546875" style="138" customWidth="1"/>
    <col min="3" max="3" width="13.7109375" style="209" customWidth="1"/>
    <col min="4" max="4" width="10.7109375" style="209" customWidth="1"/>
    <col min="5" max="5" width="49.42578125" style="386" customWidth="1"/>
    <col min="6" max="6" width="107.85546875" style="209" customWidth="1"/>
    <col min="7" max="7" width="12.7109375" style="138" customWidth="1"/>
    <col min="8" max="8" width="4.140625" style="386" customWidth="1"/>
    <col min="9" max="9" width="9" style="386" customWidth="1"/>
    <col min="10" max="10" width="13" style="386" customWidth="1"/>
    <col min="11" max="16384" width="9.140625" style="386"/>
  </cols>
  <sheetData>
    <row r="2" spans="2:9" ht="15.75" customHeight="1" x14ac:dyDescent="0.25">
      <c r="B2" s="387" t="s">
        <v>195</v>
      </c>
      <c r="C2" s="388"/>
      <c r="D2" s="388"/>
      <c r="E2" s="104"/>
      <c r="F2" s="388"/>
      <c r="G2" s="133"/>
      <c r="H2" s="104"/>
      <c r="I2" s="109"/>
    </row>
    <row r="3" spans="2:9" x14ac:dyDescent="0.25">
      <c r="B3" s="389"/>
      <c r="C3" s="239"/>
      <c r="D3" s="239"/>
      <c r="E3" s="273"/>
      <c r="F3" s="239"/>
      <c r="G3" s="111"/>
      <c r="H3" s="273"/>
    </row>
    <row r="4" spans="2:9" ht="18.75" x14ac:dyDescent="0.25">
      <c r="B4" s="528" t="s">
        <v>593</v>
      </c>
      <c r="C4" s="528"/>
      <c r="D4" s="528"/>
      <c r="E4" s="528"/>
      <c r="F4" s="528"/>
      <c r="G4" s="528"/>
      <c r="H4" s="390"/>
      <c r="I4" s="391"/>
    </row>
    <row r="5" spans="2:9" ht="33" customHeight="1" x14ac:dyDescent="0.25">
      <c r="B5" s="385" t="s">
        <v>210</v>
      </c>
      <c r="C5" s="213" t="s">
        <v>211</v>
      </c>
      <c r="D5" s="213" t="s">
        <v>23</v>
      </c>
      <c r="E5" s="214" t="s">
        <v>258</v>
      </c>
      <c r="F5" s="213" t="s">
        <v>212</v>
      </c>
      <c r="G5" s="217" t="s">
        <v>213</v>
      </c>
      <c r="H5" s="273"/>
    </row>
    <row r="6" spans="2:9" ht="26.25" customHeight="1" x14ac:dyDescent="0.25">
      <c r="B6" s="270">
        <v>1</v>
      </c>
      <c r="C6" s="230" t="s">
        <v>143</v>
      </c>
      <c r="D6" s="231" t="s">
        <v>129</v>
      </c>
      <c r="E6" s="228" t="s">
        <v>390</v>
      </c>
      <c r="F6" s="232" t="s">
        <v>515</v>
      </c>
      <c r="G6" s="392" t="str">
        <f>IF('Template 1'!P10=0,"",1)</f>
        <v/>
      </c>
      <c r="H6" s="393"/>
    </row>
    <row r="7" spans="2:9" ht="30" x14ac:dyDescent="0.25">
      <c r="B7" s="271">
        <f>B6+1</f>
        <v>2</v>
      </c>
      <c r="C7" s="233" t="s">
        <v>143</v>
      </c>
      <c r="D7" s="234" t="s">
        <v>129</v>
      </c>
      <c r="E7" s="229" t="s">
        <v>390</v>
      </c>
      <c r="F7" s="235" t="s">
        <v>727</v>
      </c>
      <c r="G7" s="394" t="str">
        <f>IF('Template 1'!P11=0,"",1)</f>
        <v/>
      </c>
      <c r="H7" s="273"/>
    </row>
    <row r="8" spans="2:9" ht="42.75" customHeight="1" x14ac:dyDescent="0.25">
      <c r="B8" s="271">
        <f t="shared" ref="B8:B71" si="0">B7+1</f>
        <v>3</v>
      </c>
      <c r="C8" s="233" t="s">
        <v>143</v>
      </c>
      <c r="D8" s="234" t="s">
        <v>129</v>
      </c>
      <c r="E8" s="229" t="s">
        <v>390</v>
      </c>
      <c r="F8" s="235" t="s">
        <v>728</v>
      </c>
      <c r="G8" s="394" t="str">
        <f>IF('Template 1'!P12=0,"",1)</f>
        <v/>
      </c>
      <c r="H8" s="273"/>
    </row>
    <row r="9" spans="2:9" ht="31.5" customHeight="1" x14ac:dyDescent="0.25">
      <c r="B9" s="271">
        <f t="shared" si="0"/>
        <v>4</v>
      </c>
      <c r="C9" s="233" t="s">
        <v>143</v>
      </c>
      <c r="D9" s="234" t="s">
        <v>129</v>
      </c>
      <c r="E9" s="229" t="s">
        <v>390</v>
      </c>
      <c r="F9" s="265" t="s">
        <v>734</v>
      </c>
      <c r="G9" s="392" t="str">
        <f>IF('Template 1'!P13=0,"",1)</f>
        <v/>
      </c>
      <c r="H9" s="273"/>
    </row>
    <row r="10" spans="2:9" ht="38.25" customHeight="1" x14ac:dyDescent="0.25">
      <c r="B10" s="271">
        <f t="shared" si="0"/>
        <v>5</v>
      </c>
      <c r="C10" s="233" t="s">
        <v>143</v>
      </c>
      <c r="D10" s="234" t="s">
        <v>129</v>
      </c>
      <c r="E10" s="229" t="s">
        <v>390</v>
      </c>
      <c r="F10" s="265" t="s">
        <v>730</v>
      </c>
      <c r="G10" s="394" t="str">
        <f>IF('Template 1'!P14=0,"",1)</f>
        <v/>
      </c>
      <c r="H10" s="273"/>
    </row>
    <row r="11" spans="2:9" ht="24" customHeight="1" x14ac:dyDescent="0.25">
      <c r="B11" s="271">
        <f t="shared" si="0"/>
        <v>6</v>
      </c>
      <c r="C11" s="233" t="s">
        <v>143</v>
      </c>
      <c r="D11" s="234" t="s">
        <v>129</v>
      </c>
      <c r="E11" s="229" t="s">
        <v>390</v>
      </c>
      <c r="F11" s="265" t="s">
        <v>731</v>
      </c>
      <c r="G11" s="394" t="str">
        <f>IF('Template 1'!P15=0,"",1)</f>
        <v/>
      </c>
      <c r="H11" s="273"/>
    </row>
    <row r="12" spans="2:9" ht="38.25" customHeight="1" x14ac:dyDescent="0.25">
      <c r="B12" s="271">
        <f t="shared" si="0"/>
        <v>7</v>
      </c>
      <c r="C12" s="233" t="s">
        <v>143</v>
      </c>
      <c r="D12" s="234" t="s">
        <v>129</v>
      </c>
      <c r="E12" s="229" t="s">
        <v>390</v>
      </c>
      <c r="F12" s="265" t="s">
        <v>732</v>
      </c>
      <c r="G12" s="392" t="str">
        <f>IF('Template 1'!P16=0,"",1)</f>
        <v/>
      </c>
      <c r="H12" s="273"/>
    </row>
    <row r="13" spans="2:9" ht="38.25" customHeight="1" x14ac:dyDescent="0.25">
      <c r="B13" s="271">
        <f t="shared" si="0"/>
        <v>8</v>
      </c>
      <c r="C13" s="233" t="s">
        <v>143</v>
      </c>
      <c r="D13" s="234" t="s">
        <v>129</v>
      </c>
      <c r="E13" s="229" t="s">
        <v>390</v>
      </c>
      <c r="F13" s="265" t="s">
        <v>733</v>
      </c>
      <c r="G13" s="394" t="str">
        <f>IF('Template 1'!P17=0,"",1)</f>
        <v/>
      </c>
      <c r="H13" s="273"/>
    </row>
    <row r="14" spans="2:9" ht="44.25" customHeight="1" x14ac:dyDescent="0.25">
      <c r="B14" s="271">
        <f t="shared" si="0"/>
        <v>9</v>
      </c>
      <c r="C14" s="233" t="s">
        <v>143</v>
      </c>
      <c r="D14" s="234" t="s">
        <v>129</v>
      </c>
      <c r="E14" s="229" t="s">
        <v>175</v>
      </c>
      <c r="F14" s="265" t="s">
        <v>735</v>
      </c>
      <c r="G14" s="394" t="str">
        <f>IF('Template 1'!P20=0,"",1)</f>
        <v/>
      </c>
      <c r="H14" s="273"/>
    </row>
    <row r="15" spans="2:9" ht="42" customHeight="1" x14ac:dyDescent="0.25">
      <c r="B15" s="271">
        <f t="shared" si="0"/>
        <v>10</v>
      </c>
      <c r="C15" s="233" t="s">
        <v>143</v>
      </c>
      <c r="D15" s="234" t="s">
        <v>129</v>
      </c>
      <c r="E15" s="229" t="s">
        <v>175</v>
      </c>
      <c r="F15" s="265" t="s">
        <v>737</v>
      </c>
      <c r="G15" s="394" t="str">
        <f>IF('Template 1'!P21=0,"",1)</f>
        <v/>
      </c>
      <c r="H15" s="273"/>
    </row>
    <row r="16" spans="2:9" ht="37.5" customHeight="1" x14ac:dyDescent="0.25">
      <c r="B16" s="271">
        <f t="shared" si="0"/>
        <v>11</v>
      </c>
      <c r="C16" s="233" t="s">
        <v>143</v>
      </c>
      <c r="D16" s="234" t="s">
        <v>129</v>
      </c>
      <c r="E16" s="229" t="s">
        <v>175</v>
      </c>
      <c r="F16" s="265" t="s">
        <v>736</v>
      </c>
      <c r="G16" s="394" t="str">
        <f>IF('Template 1'!P22=0,"",1)</f>
        <v/>
      </c>
      <c r="H16" s="273"/>
    </row>
    <row r="17" spans="2:8" ht="50.25" customHeight="1" x14ac:dyDescent="0.25">
      <c r="B17" s="271">
        <f t="shared" si="0"/>
        <v>12</v>
      </c>
      <c r="C17" s="233" t="s">
        <v>143</v>
      </c>
      <c r="D17" s="234" t="s">
        <v>129</v>
      </c>
      <c r="E17" s="229" t="s">
        <v>175</v>
      </c>
      <c r="F17" s="265" t="s">
        <v>709</v>
      </c>
      <c r="G17" s="394" t="str">
        <f>IF('Template 1'!P23=0,"",1)</f>
        <v/>
      </c>
      <c r="H17" s="273"/>
    </row>
    <row r="18" spans="2:8" ht="39.75" customHeight="1" x14ac:dyDescent="0.25">
      <c r="B18" s="271">
        <f t="shared" si="0"/>
        <v>13</v>
      </c>
      <c r="C18" s="395" t="s">
        <v>143</v>
      </c>
      <c r="D18" s="396" t="s">
        <v>129</v>
      </c>
      <c r="E18" s="229" t="s">
        <v>175</v>
      </c>
      <c r="F18" s="397" t="s">
        <v>738</v>
      </c>
      <c r="G18" s="394" t="str">
        <f>IF('Template 1'!P26=0,"",1)</f>
        <v/>
      </c>
      <c r="H18" s="273"/>
    </row>
    <row r="19" spans="2:8" ht="40.5" customHeight="1" x14ac:dyDescent="0.25">
      <c r="B19" s="271">
        <f t="shared" si="0"/>
        <v>14</v>
      </c>
      <c r="C19" s="395" t="s">
        <v>143</v>
      </c>
      <c r="D19" s="396" t="s">
        <v>129</v>
      </c>
      <c r="E19" s="229" t="s">
        <v>175</v>
      </c>
      <c r="F19" s="397" t="s">
        <v>741</v>
      </c>
      <c r="G19" s="394" t="str">
        <f>IF('Template 1'!P27=0,"",1)</f>
        <v/>
      </c>
      <c r="H19" s="273"/>
    </row>
    <row r="20" spans="2:8" ht="37.5" customHeight="1" x14ac:dyDescent="0.25">
      <c r="B20" s="271">
        <f t="shared" si="0"/>
        <v>15</v>
      </c>
      <c r="C20" s="395" t="s">
        <v>143</v>
      </c>
      <c r="D20" s="396" t="s">
        <v>129</v>
      </c>
      <c r="E20" s="229" t="s">
        <v>175</v>
      </c>
      <c r="F20" s="397" t="s">
        <v>740</v>
      </c>
      <c r="G20" s="394" t="str">
        <f>IF('Template 1'!P28=0,"",1)</f>
        <v/>
      </c>
      <c r="H20" s="273"/>
    </row>
    <row r="21" spans="2:8" ht="60" x14ac:dyDescent="0.25">
      <c r="B21" s="271">
        <f t="shared" si="0"/>
        <v>16</v>
      </c>
      <c r="C21" s="395" t="s">
        <v>143</v>
      </c>
      <c r="D21" s="396" t="s">
        <v>129</v>
      </c>
      <c r="E21" s="229" t="s">
        <v>175</v>
      </c>
      <c r="F21" s="397" t="s">
        <v>739</v>
      </c>
      <c r="G21" s="394" t="str">
        <f>IF('Template 1'!P29=0,"",1)</f>
        <v/>
      </c>
      <c r="H21" s="273"/>
    </row>
    <row r="22" spans="2:8" ht="36.75" customHeight="1" x14ac:dyDescent="0.25">
      <c r="B22" s="271">
        <f t="shared" si="0"/>
        <v>17</v>
      </c>
      <c r="C22" s="395" t="s">
        <v>143</v>
      </c>
      <c r="D22" s="396" t="s">
        <v>129</v>
      </c>
      <c r="E22" s="229" t="s">
        <v>175</v>
      </c>
      <c r="F22" s="397" t="s">
        <v>742</v>
      </c>
      <c r="G22" s="394" t="str">
        <f>IF('Template 1'!P30=0,"",1)</f>
        <v/>
      </c>
      <c r="H22" s="273"/>
    </row>
    <row r="23" spans="2:8" ht="39" customHeight="1" x14ac:dyDescent="0.25">
      <c r="B23" s="271">
        <f t="shared" si="0"/>
        <v>18</v>
      </c>
      <c r="C23" s="395" t="s">
        <v>143</v>
      </c>
      <c r="D23" s="396" t="s">
        <v>129</v>
      </c>
      <c r="E23" s="229" t="s">
        <v>175</v>
      </c>
      <c r="F23" s="397" t="s">
        <v>743</v>
      </c>
      <c r="G23" s="394" t="str">
        <f>IF('Template 1'!P31=0,"",1)</f>
        <v/>
      </c>
      <c r="H23" s="273"/>
    </row>
    <row r="24" spans="2:8" ht="37.5" customHeight="1" x14ac:dyDescent="0.25">
      <c r="B24" s="271">
        <f t="shared" si="0"/>
        <v>19</v>
      </c>
      <c r="C24" s="395" t="s">
        <v>143</v>
      </c>
      <c r="D24" s="396" t="s">
        <v>129</v>
      </c>
      <c r="E24" s="229" t="s">
        <v>175</v>
      </c>
      <c r="F24" s="397" t="s">
        <v>744</v>
      </c>
      <c r="G24" s="394" t="str">
        <f>IF('Template 1'!P32=0,"",1)</f>
        <v/>
      </c>
      <c r="H24" s="273"/>
    </row>
    <row r="25" spans="2:8" ht="36" customHeight="1" x14ac:dyDescent="0.25">
      <c r="B25" s="271">
        <f t="shared" si="0"/>
        <v>20</v>
      </c>
      <c r="C25" s="395" t="s">
        <v>143</v>
      </c>
      <c r="D25" s="396" t="s">
        <v>129</v>
      </c>
      <c r="E25" s="229" t="s">
        <v>175</v>
      </c>
      <c r="F25" s="397" t="s">
        <v>745</v>
      </c>
      <c r="G25" s="394" t="str">
        <f>IF('Template 1'!P33=0,"",1)</f>
        <v/>
      </c>
      <c r="H25" s="273"/>
    </row>
    <row r="26" spans="2:8" ht="39.75" customHeight="1" x14ac:dyDescent="0.25">
      <c r="B26" s="271">
        <f t="shared" si="0"/>
        <v>21</v>
      </c>
      <c r="C26" s="395" t="s">
        <v>143</v>
      </c>
      <c r="D26" s="396" t="s">
        <v>129</v>
      </c>
      <c r="E26" s="229" t="s">
        <v>175</v>
      </c>
      <c r="F26" s="397" t="s">
        <v>746</v>
      </c>
      <c r="G26" s="394" t="str">
        <f>IF('Template 1'!P34=0,"",1)</f>
        <v/>
      </c>
      <c r="H26" s="273"/>
    </row>
    <row r="27" spans="2:8" ht="51.75" customHeight="1" x14ac:dyDescent="0.25">
      <c r="B27" s="271">
        <f t="shared" si="0"/>
        <v>22</v>
      </c>
      <c r="C27" s="395" t="s">
        <v>143</v>
      </c>
      <c r="D27" s="396" t="s">
        <v>130</v>
      </c>
      <c r="E27" s="398" t="s">
        <v>177</v>
      </c>
      <c r="F27" s="265" t="s">
        <v>709</v>
      </c>
      <c r="G27" s="394" t="str">
        <f>IF('Template 1'!Q23=0,"",1)</f>
        <v/>
      </c>
      <c r="H27" s="273"/>
    </row>
    <row r="28" spans="2:8" ht="42" customHeight="1" x14ac:dyDescent="0.25">
      <c r="B28" s="271">
        <f t="shared" si="0"/>
        <v>23</v>
      </c>
      <c r="C28" s="395" t="s">
        <v>143</v>
      </c>
      <c r="D28" s="396" t="s">
        <v>130</v>
      </c>
      <c r="E28" s="398" t="s">
        <v>177</v>
      </c>
      <c r="F28" s="397" t="s">
        <v>738</v>
      </c>
      <c r="G28" s="394" t="str">
        <f>IF('Template 1'!Q26=0,"",1)</f>
        <v/>
      </c>
      <c r="H28" s="273"/>
    </row>
    <row r="29" spans="2:8" ht="44.25" customHeight="1" x14ac:dyDescent="0.25">
      <c r="B29" s="271">
        <f t="shared" si="0"/>
        <v>24</v>
      </c>
      <c r="C29" s="395" t="s">
        <v>143</v>
      </c>
      <c r="D29" s="396" t="s">
        <v>130</v>
      </c>
      <c r="E29" s="398" t="s">
        <v>177</v>
      </c>
      <c r="F29" s="397" t="s">
        <v>741</v>
      </c>
      <c r="G29" s="394" t="str">
        <f>IF('Template 1'!Q27=0,"",1)</f>
        <v/>
      </c>
      <c r="H29" s="273"/>
    </row>
    <row r="30" spans="2:8" ht="45" customHeight="1" x14ac:dyDescent="0.25">
      <c r="B30" s="271">
        <f t="shared" si="0"/>
        <v>25</v>
      </c>
      <c r="C30" s="395" t="s">
        <v>143</v>
      </c>
      <c r="D30" s="396" t="s">
        <v>130</v>
      </c>
      <c r="E30" s="398" t="s">
        <v>177</v>
      </c>
      <c r="F30" s="397" t="s">
        <v>740</v>
      </c>
      <c r="G30" s="394" t="str">
        <f>IF('Template 1'!Q28=0,"",1)</f>
        <v/>
      </c>
      <c r="H30" s="273"/>
    </row>
    <row r="31" spans="2:8" ht="71.25" customHeight="1" x14ac:dyDescent="0.25">
      <c r="B31" s="271">
        <f t="shared" si="0"/>
        <v>26</v>
      </c>
      <c r="C31" s="395" t="s">
        <v>143</v>
      </c>
      <c r="D31" s="396" t="s">
        <v>130</v>
      </c>
      <c r="E31" s="398" t="s">
        <v>177</v>
      </c>
      <c r="F31" s="397" t="s">
        <v>739</v>
      </c>
      <c r="G31" s="394" t="str">
        <f>IF('Template 1'!Q29=0,"",1)</f>
        <v/>
      </c>
      <c r="H31" s="273"/>
    </row>
    <row r="32" spans="2:8" ht="41.25" customHeight="1" x14ac:dyDescent="0.25">
      <c r="B32" s="271">
        <f t="shared" si="0"/>
        <v>27</v>
      </c>
      <c r="C32" s="395" t="s">
        <v>143</v>
      </c>
      <c r="D32" s="396" t="s">
        <v>130</v>
      </c>
      <c r="E32" s="398" t="s">
        <v>177</v>
      </c>
      <c r="F32" s="397" t="s">
        <v>742</v>
      </c>
      <c r="G32" s="394" t="str">
        <f>IF('Template 1'!Q30=0,"",1)</f>
        <v/>
      </c>
      <c r="H32" s="273"/>
    </row>
    <row r="33" spans="2:8" ht="53.25" customHeight="1" x14ac:dyDescent="0.25">
      <c r="B33" s="271">
        <f t="shared" si="0"/>
        <v>28</v>
      </c>
      <c r="C33" s="395" t="s">
        <v>143</v>
      </c>
      <c r="D33" s="396" t="s">
        <v>130</v>
      </c>
      <c r="E33" s="398" t="s">
        <v>177</v>
      </c>
      <c r="F33" s="397" t="s">
        <v>743</v>
      </c>
      <c r="G33" s="394" t="str">
        <f>IF('Template 1'!Q31=0,"",1)</f>
        <v/>
      </c>
      <c r="H33" s="273"/>
    </row>
    <row r="34" spans="2:8" ht="58.5" customHeight="1" x14ac:dyDescent="0.25">
      <c r="B34" s="271">
        <f t="shared" si="0"/>
        <v>29</v>
      </c>
      <c r="C34" s="395" t="s">
        <v>143</v>
      </c>
      <c r="D34" s="396" t="s">
        <v>130</v>
      </c>
      <c r="E34" s="398" t="s">
        <v>177</v>
      </c>
      <c r="F34" s="397" t="s">
        <v>744</v>
      </c>
      <c r="G34" s="394" t="str">
        <f>IF('Template 1'!Q32=0,"",1)</f>
        <v/>
      </c>
      <c r="H34" s="273"/>
    </row>
    <row r="35" spans="2:8" ht="48" customHeight="1" x14ac:dyDescent="0.25">
      <c r="B35" s="271">
        <f t="shared" si="0"/>
        <v>30</v>
      </c>
      <c r="C35" s="395" t="s">
        <v>143</v>
      </c>
      <c r="D35" s="396" t="s">
        <v>130</v>
      </c>
      <c r="E35" s="398" t="s">
        <v>177</v>
      </c>
      <c r="F35" s="397" t="s">
        <v>745</v>
      </c>
      <c r="G35" s="394" t="str">
        <f>IF('Template 1'!Q33=0,"",1)</f>
        <v/>
      </c>
      <c r="H35" s="399"/>
    </row>
    <row r="36" spans="2:8" ht="46.5" customHeight="1" x14ac:dyDescent="0.25">
      <c r="B36" s="271">
        <f t="shared" si="0"/>
        <v>31</v>
      </c>
      <c r="C36" s="395" t="s">
        <v>143</v>
      </c>
      <c r="D36" s="396" t="s">
        <v>130</v>
      </c>
      <c r="E36" s="398" t="s">
        <v>177</v>
      </c>
      <c r="F36" s="397" t="s">
        <v>746</v>
      </c>
      <c r="G36" s="394" t="str">
        <f>IF('Template 1'!Q34=0,"",1)</f>
        <v/>
      </c>
      <c r="H36" s="399"/>
    </row>
    <row r="37" spans="2:8" ht="42" customHeight="1" x14ac:dyDescent="0.25">
      <c r="B37" s="271">
        <f t="shared" si="0"/>
        <v>32</v>
      </c>
      <c r="C37" s="395" t="s">
        <v>143</v>
      </c>
      <c r="D37" s="396" t="s">
        <v>131</v>
      </c>
      <c r="E37" s="398" t="s">
        <v>179</v>
      </c>
      <c r="F37" s="265" t="s">
        <v>709</v>
      </c>
      <c r="G37" s="394" t="str">
        <f>IF('Template 1'!R23=0,"",1)</f>
        <v/>
      </c>
      <c r="H37" s="399"/>
    </row>
    <row r="38" spans="2:8" ht="36.75" customHeight="1" x14ac:dyDescent="0.25">
      <c r="B38" s="271">
        <f t="shared" si="0"/>
        <v>33</v>
      </c>
      <c r="C38" s="395" t="s">
        <v>143</v>
      </c>
      <c r="D38" s="396" t="s">
        <v>131</v>
      </c>
      <c r="E38" s="398" t="s">
        <v>179</v>
      </c>
      <c r="F38" s="397" t="s">
        <v>738</v>
      </c>
      <c r="G38" s="394" t="str">
        <f>IF('Template 1'!R26=0,"",1)</f>
        <v/>
      </c>
      <c r="H38" s="399"/>
    </row>
    <row r="39" spans="2:8" ht="36.75" customHeight="1" x14ac:dyDescent="0.25">
      <c r="B39" s="271">
        <f t="shared" si="0"/>
        <v>34</v>
      </c>
      <c r="C39" s="395" t="s">
        <v>143</v>
      </c>
      <c r="D39" s="396" t="s">
        <v>131</v>
      </c>
      <c r="E39" s="398" t="s">
        <v>179</v>
      </c>
      <c r="F39" s="397" t="s">
        <v>741</v>
      </c>
      <c r="G39" s="394" t="str">
        <f>IF('Template 1'!R27=0,"",1)</f>
        <v/>
      </c>
      <c r="H39" s="399"/>
    </row>
    <row r="40" spans="2:8" ht="36.75" customHeight="1" x14ac:dyDescent="0.25">
      <c r="B40" s="271">
        <f t="shared" si="0"/>
        <v>35</v>
      </c>
      <c r="C40" s="395" t="s">
        <v>143</v>
      </c>
      <c r="D40" s="396" t="s">
        <v>131</v>
      </c>
      <c r="E40" s="398" t="s">
        <v>179</v>
      </c>
      <c r="F40" s="397" t="s">
        <v>740</v>
      </c>
      <c r="G40" s="394" t="str">
        <f>IF('Template 1'!R28=0,"",1)</f>
        <v/>
      </c>
      <c r="H40" s="399"/>
    </row>
    <row r="41" spans="2:8" ht="55.5" customHeight="1" x14ac:dyDescent="0.25">
      <c r="B41" s="271">
        <f t="shared" si="0"/>
        <v>36</v>
      </c>
      <c r="C41" s="395" t="s">
        <v>143</v>
      </c>
      <c r="D41" s="396" t="s">
        <v>131</v>
      </c>
      <c r="E41" s="398" t="s">
        <v>179</v>
      </c>
      <c r="F41" s="397" t="s">
        <v>739</v>
      </c>
      <c r="G41" s="394" t="str">
        <f>IF('Template 1'!R29=0,"",1)</f>
        <v/>
      </c>
      <c r="H41" s="399"/>
    </row>
    <row r="42" spans="2:8" ht="38.25" customHeight="1" x14ac:dyDescent="0.25">
      <c r="B42" s="271">
        <f t="shared" si="0"/>
        <v>37</v>
      </c>
      <c r="C42" s="395" t="s">
        <v>143</v>
      </c>
      <c r="D42" s="396" t="s">
        <v>131</v>
      </c>
      <c r="E42" s="398" t="s">
        <v>179</v>
      </c>
      <c r="F42" s="397" t="s">
        <v>742</v>
      </c>
      <c r="G42" s="394" t="str">
        <f>IF('Template 1'!R30=0,"",1)</f>
        <v/>
      </c>
      <c r="H42" s="399"/>
    </row>
    <row r="43" spans="2:8" ht="55.5" customHeight="1" x14ac:dyDescent="0.25">
      <c r="B43" s="271">
        <f t="shared" si="0"/>
        <v>38</v>
      </c>
      <c r="C43" s="395" t="s">
        <v>143</v>
      </c>
      <c r="D43" s="396" t="s">
        <v>131</v>
      </c>
      <c r="E43" s="398" t="s">
        <v>179</v>
      </c>
      <c r="F43" s="397" t="s">
        <v>743</v>
      </c>
      <c r="G43" s="394" t="str">
        <f>IF('Template 1'!R31=0,"",1)</f>
        <v/>
      </c>
      <c r="H43" s="399"/>
    </row>
    <row r="44" spans="2:8" ht="44.25" customHeight="1" x14ac:dyDescent="0.25">
      <c r="B44" s="271">
        <f t="shared" si="0"/>
        <v>39</v>
      </c>
      <c r="C44" s="395" t="s">
        <v>143</v>
      </c>
      <c r="D44" s="396" t="s">
        <v>131</v>
      </c>
      <c r="E44" s="398" t="s">
        <v>179</v>
      </c>
      <c r="F44" s="397" t="s">
        <v>744</v>
      </c>
      <c r="G44" s="394" t="str">
        <f>IF('Template 1'!R32=0,"",1)</f>
        <v/>
      </c>
      <c r="H44" s="399"/>
    </row>
    <row r="45" spans="2:8" ht="40.5" customHeight="1" x14ac:dyDescent="0.25">
      <c r="B45" s="271">
        <f t="shared" si="0"/>
        <v>40</v>
      </c>
      <c r="C45" s="395" t="s">
        <v>143</v>
      </c>
      <c r="D45" s="396" t="s">
        <v>131</v>
      </c>
      <c r="E45" s="398" t="s">
        <v>179</v>
      </c>
      <c r="F45" s="397" t="s">
        <v>745</v>
      </c>
      <c r="G45" s="394" t="str">
        <f>IF('Template 1'!R33=0,"",1)</f>
        <v/>
      </c>
      <c r="H45" s="399"/>
    </row>
    <row r="46" spans="2:8" ht="39" customHeight="1" x14ac:dyDescent="0.25">
      <c r="B46" s="271">
        <f t="shared" si="0"/>
        <v>41</v>
      </c>
      <c r="C46" s="395" t="s">
        <v>143</v>
      </c>
      <c r="D46" s="396" t="s">
        <v>131</v>
      </c>
      <c r="E46" s="398" t="s">
        <v>179</v>
      </c>
      <c r="F46" s="397" t="s">
        <v>746</v>
      </c>
      <c r="G46" s="394" t="str">
        <f>IF('Template 1'!R34=0,"",1)</f>
        <v/>
      </c>
      <c r="H46" s="399"/>
    </row>
    <row r="47" spans="2:8" ht="41.25" customHeight="1" x14ac:dyDescent="0.25">
      <c r="B47" s="271">
        <f t="shared" si="0"/>
        <v>42</v>
      </c>
      <c r="C47" s="395" t="s">
        <v>143</v>
      </c>
      <c r="D47" s="396" t="s">
        <v>291</v>
      </c>
      <c r="E47" s="398" t="s">
        <v>196</v>
      </c>
      <c r="F47" s="265" t="s">
        <v>709</v>
      </c>
      <c r="G47" s="394" t="str">
        <f>IF('Template 1'!S23=0,"",1)</f>
        <v/>
      </c>
      <c r="H47" s="399"/>
    </row>
    <row r="48" spans="2:8" ht="37.5" customHeight="1" x14ac:dyDescent="0.25">
      <c r="B48" s="271">
        <f t="shared" si="0"/>
        <v>43</v>
      </c>
      <c r="C48" s="395" t="s">
        <v>143</v>
      </c>
      <c r="D48" s="396" t="s">
        <v>291</v>
      </c>
      <c r="E48" s="398" t="s">
        <v>196</v>
      </c>
      <c r="F48" s="397" t="s">
        <v>738</v>
      </c>
      <c r="G48" s="394" t="str">
        <f>IF('Template 1'!S26=0,"",1)</f>
        <v/>
      </c>
      <c r="H48" s="399"/>
    </row>
    <row r="49" spans="2:8" ht="38.25" customHeight="1" x14ac:dyDescent="0.25">
      <c r="B49" s="271">
        <f t="shared" si="0"/>
        <v>44</v>
      </c>
      <c r="C49" s="395" t="s">
        <v>143</v>
      </c>
      <c r="D49" s="396" t="s">
        <v>291</v>
      </c>
      <c r="E49" s="398" t="s">
        <v>196</v>
      </c>
      <c r="F49" s="397" t="s">
        <v>741</v>
      </c>
      <c r="G49" s="394" t="str">
        <f>IF('Template 1'!S27=0,"",1)</f>
        <v/>
      </c>
      <c r="H49" s="399"/>
    </row>
    <row r="50" spans="2:8" ht="39.75" customHeight="1" x14ac:dyDescent="0.25">
      <c r="B50" s="271">
        <f t="shared" si="0"/>
        <v>45</v>
      </c>
      <c r="C50" s="395" t="s">
        <v>143</v>
      </c>
      <c r="D50" s="396" t="s">
        <v>291</v>
      </c>
      <c r="E50" s="398" t="s">
        <v>196</v>
      </c>
      <c r="F50" s="397" t="s">
        <v>740</v>
      </c>
      <c r="G50" s="394" t="str">
        <f>IF('Template 1'!S28=0,"",1)</f>
        <v/>
      </c>
      <c r="H50" s="399"/>
    </row>
    <row r="51" spans="2:8" ht="36.75" customHeight="1" x14ac:dyDescent="0.25">
      <c r="B51" s="271">
        <f t="shared" si="0"/>
        <v>46</v>
      </c>
      <c r="C51" s="395" t="s">
        <v>143</v>
      </c>
      <c r="D51" s="396" t="s">
        <v>291</v>
      </c>
      <c r="E51" s="398" t="s">
        <v>196</v>
      </c>
      <c r="F51" s="397" t="s">
        <v>746</v>
      </c>
      <c r="G51" s="394" t="str">
        <f>IF('Template 1'!S34=0,"",1)</f>
        <v/>
      </c>
      <c r="H51" s="399"/>
    </row>
    <row r="52" spans="2:8" ht="140.25" customHeight="1" x14ac:dyDescent="0.25">
      <c r="B52" s="271">
        <f t="shared" si="0"/>
        <v>47</v>
      </c>
      <c r="C52" s="395" t="s">
        <v>143</v>
      </c>
      <c r="D52" s="396" t="s">
        <v>292</v>
      </c>
      <c r="E52" s="398" t="s">
        <v>390</v>
      </c>
      <c r="F52" s="265" t="s">
        <v>710</v>
      </c>
      <c r="G52" s="394" t="str">
        <f>IF('Template 1'!E40=0,"",1)</f>
        <v/>
      </c>
      <c r="H52" s="399"/>
    </row>
    <row r="53" spans="2:8" ht="140.25" customHeight="1" x14ac:dyDescent="0.25">
      <c r="B53" s="271">
        <f t="shared" si="0"/>
        <v>48</v>
      </c>
      <c r="C53" s="395" t="s">
        <v>143</v>
      </c>
      <c r="D53" s="396" t="s">
        <v>292</v>
      </c>
      <c r="E53" s="398" t="s">
        <v>29</v>
      </c>
      <c r="F53" s="265" t="s">
        <v>710</v>
      </c>
      <c r="G53" s="394" t="str">
        <f>IF('Template 1'!F40=0,"",1)</f>
        <v/>
      </c>
      <c r="H53" s="399"/>
    </row>
    <row r="54" spans="2:8" ht="142.5" customHeight="1" x14ac:dyDescent="0.25">
      <c r="B54" s="271">
        <f t="shared" si="0"/>
        <v>49</v>
      </c>
      <c r="C54" s="395" t="s">
        <v>143</v>
      </c>
      <c r="D54" s="396" t="s">
        <v>292</v>
      </c>
      <c r="E54" s="398" t="s">
        <v>30</v>
      </c>
      <c r="F54" s="265" t="s">
        <v>710</v>
      </c>
      <c r="G54" s="394" t="str">
        <f>IF('Template 1'!G40=0,"",1)</f>
        <v/>
      </c>
      <c r="H54" s="399"/>
    </row>
    <row r="55" spans="2:8" ht="140.25" customHeight="1" x14ac:dyDescent="0.25">
      <c r="B55" s="271">
        <f t="shared" si="0"/>
        <v>50</v>
      </c>
      <c r="C55" s="395" t="s">
        <v>143</v>
      </c>
      <c r="D55" s="396" t="s">
        <v>292</v>
      </c>
      <c r="E55" s="398" t="s">
        <v>391</v>
      </c>
      <c r="F55" s="265" t="s">
        <v>710</v>
      </c>
      <c r="G55" s="394" t="str">
        <f>IF('Template 1'!H40=0,"",1)</f>
        <v/>
      </c>
      <c r="H55" s="399"/>
    </row>
    <row r="56" spans="2:8" ht="21" customHeight="1" x14ac:dyDescent="0.25">
      <c r="B56" s="271">
        <f t="shared" si="0"/>
        <v>51</v>
      </c>
      <c r="C56" s="395" t="s">
        <v>143</v>
      </c>
      <c r="D56" s="396" t="s">
        <v>292</v>
      </c>
      <c r="E56" s="398" t="s">
        <v>175</v>
      </c>
      <c r="F56" s="400" t="s">
        <v>516</v>
      </c>
      <c r="G56" s="394" t="str">
        <f>IF('Template 1'!I40=0,"",1)</f>
        <v/>
      </c>
      <c r="H56" s="399"/>
    </row>
    <row r="57" spans="2:8" ht="30.75" customHeight="1" x14ac:dyDescent="0.25">
      <c r="B57" s="271">
        <f t="shared" si="0"/>
        <v>52</v>
      </c>
      <c r="C57" s="395" t="s">
        <v>143</v>
      </c>
      <c r="D57" s="396" t="s">
        <v>292</v>
      </c>
      <c r="E57" s="398" t="s">
        <v>177</v>
      </c>
      <c r="F57" s="400" t="s">
        <v>516</v>
      </c>
      <c r="G57" s="394" t="str">
        <f>IF('Template 1'!J40=0,"",1)</f>
        <v/>
      </c>
      <c r="H57" s="399"/>
    </row>
    <row r="58" spans="2:8" ht="20.25" customHeight="1" x14ac:dyDescent="0.25">
      <c r="B58" s="271">
        <f t="shared" si="0"/>
        <v>53</v>
      </c>
      <c r="C58" s="395" t="s">
        <v>143</v>
      </c>
      <c r="D58" s="396" t="s">
        <v>292</v>
      </c>
      <c r="E58" s="398" t="s">
        <v>176</v>
      </c>
      <c r="F58" s="400" t="s">
        <v>516</v>
      </c>
      <c r="G58" s="394" t="str">
        <f>IF('Template 1'!K40=0,"",1)</f>
        <v/>
      </c>
      <c r="H58" s="399"/>
    </row>
    <row r="59" spans="2:8" ht="29.25" customHeight="1" x14ac:dyDescent="0.25">
      <c r="B59" s="271">
        <f t="shared" si="0"/>
        <v>54</v>
      </c>
      <c r="C59" s="395" t="s">
        <v>143</v>
      </c>
      <c r="D59" s="396" t="s">
        <v>292</v>
      </c>
      <c r="E59" s="398" t="s">
        <v>178</v>
      </c>
      <c r="F59" s="400" t="s">
        <v>516</v>
      </c>
      <c r="G59" s="394" t="str">
        <f>IF('Template 1'!L40=0,"",1)</f>
        <v/>
      </c>
      <c r="H59" s="399"/>
    </row>
    <row r="60" spans="2:8" ht="23.25" customHeight="1" x14ac:dyDescent="0.25">
      <c r="B60" s="271">
        <f t="shared" si="0"/>
        <v>55</v>
      </c>
      <c r="C60" s="395" t="s">
        <v>143</v>
      </c>
      <c r="D60" s="396" t="s">
        <v>292</v>
      </c>
      <c r="E60" s="398" t="s">
        <v>179</v>
      </c>
      <c r="F60" s="400" t="s">
        <v>516</v>
      </c>
      <c r="G60" s="394" t="str">
        <f>IF('Template 1'!M40=0,"",1)</f>
        <v/>
      </c>
      <c r="H60" s="399"/>
    </row>
    <row r="61" spans="2:8" ht="33.75" customHeight="1" x14ac:dyDescent="0.25">
      <c r="B61" s="271">
        <f t="shared" si="0"/>
        <v>56</v>
      </c>
      <c r="C61" s="395" t="s">
        <v>143</v>
      </c>
      <c r="D61" s="396" t="s">
        <v>292</v>
      </c>
      <c r="E61" s="398" t="s">
        <v>196</v>
      </c>
      <c r="F61" s="400" t="s">
        <v>516</v>
      </c>
      <c r="G61" s="394" t="str">
        <f>IF('Template 1'!N40=0,"",1)</f>
        <v/>
      </c>
      <c r="H61" s="399"/>
    </row>
    <row r="62" spans="2:8" ht="35.25" customHeight="1" x14ac:dyDescent="0.25">
      <c r="B62" s="271">
        <f t="shared" si="0"/>
        <v>57</v>
      </c>
      <c r="C62" s="395" t="s">
        <v>143</v>
      </c>
      <c r="D62" s="401" t="s">
        <v>293</v>
      </c>
      <c r="E62" s="398" t="s">
        <v>30</v>
      </c>
      <c r="F62" s="265" t="s">
        <v>747</v>
      </c>
      <c r="G62" s="394" t="str">
        <f>IF('Template 1'!G41=0,"",1)</f>
        <v/>
      </c>
      <c r="H62" s="399"/>
    </row>
    <row r="63" spans="2:8" x14ac:dyDescent="0.25">
      <c r="B63" s="271">
        <f t="shared" si="0"/>
        <v>58</v>
      </c>
      <c r="C63" s="395" t="s">
        <v>143</v>
      </c>
      <c r="D63" s="401" t="s">
        <v>293</v>
      </c>
      <c r="E63" s="398" t="s">
        <v>175</v>
      </c>
      <c r="F63" s="265" t="s">
        <v>747</v>
      </c>
      <c r="G63" s="394" t="str">
        <f>IF('Template 1'!I41=0,"",1)</f>
        <v/>
      </c>
      <c r="H63" s="399"/>
    </row>
    <row r="64" spans="2:8" x14ac:dyDescent="0.25">
      <c r="B64" s="271">
        <f t="shared" si="0"/>
        <v>59</v>
      </c>
      <c r="C64" s="395" t="s">
        <v>143</v>
      </c>
      <c r="D64" s="401" t="s">
        <v>293</v>
      </c>
      <c r="E64" s="398" t="s">
        <v>177</v>
      </c>
      <c r="F64" s="265" t="s">
        <v>747</v>
      </c>
      <c r="G64" s="394" t="str">
        <f>IF('Template 1'!J41=0,"",1)</f>
        <v/>
      </c>
      <c r="H64" s="399"/>
    </row>
    <row r="65" spans="2:8" x14ac:dyDescent="0.25">
      <c r="B65" s="271">
        <f t="shared" si="0"/>
        <v>60</v>
      </c>
      <c r="C65" s="395" t="s">
        <v>143</v>
      </c>
      <c r="D65" s="401" t="s">
        <v>293</v>
      </c>
      <c r="E65" s="398" t="s">
        <v>176</v>
      </c>
      <c r="F65" s="265" t="s">
        <v>747</v>
      </c>
      <c r="G65" s="394" t="str">
        <f>IF('Template 1'!K41=0,"",1)</f>
        <v/>
      </c>
      <c r="H65" s="399"/>
    </row>
    <row r="66" spans="2:8" x14ac:dyDescent="0.25">
      <c r="B66" s="271">
        <f t="shared" si="0"/>
        <v>61</v>
      </c>
      <c r="C66" s="395" t="s">
        <v>143</v>
      </c>
      <c r="D66" s="401" t="s">
        <v>293</v>
      </c>
      <c r="E66" s="398" t="s">
        <v>178</v>
      </c>
      <c r="F66" s="265" t="s">
        <v>747</v>
      </c>
      <c r="G66" s="394" t="str">
        <f>IF('Template 1'!L41=0,"",1)</f>
        <v/>
      </c>
      <c r="H66" s="399"/>
    </row>
    <row r="67" spans="2:8" x14ac:dyDescent="0.25">
      <c r="B67" s="271">
        <f t="shared" si="0"/>
        <v>62</v>
      </c>
      <c r="C67" s="395" t="s">
        <v>143</v>
      </c>
      <c r="D67" s="401" t="s">
        <v>293</v>
      </c>
      <c r="E67" s="398" t="s">
        <v>179</v>
      </c>
      <c r="F67" s="265" t="s">
        <v>747</v>
      </c>
      <c r="G67" s="394" t="str">
        <f>IF('Template 1'!M41=0,"",1)</f>
        <v/>
      </c>
      <c r="H67" s="399"/>
    </row>
    <row r="68" spans="2:8" ht="30" x14ac:dyDescent="0.25">
      <c r="B68" s="271">
        <f t="shared" si="0"/>
        <v>63</v>
      </c>
      <c r="C68" s="395" t="s">
        <v>143</v>
      </c>
      <c r="D68" s="401" t="s">
        <v>293</v>
      </c>
      <c r="E68" s="398" t="s">
        <v>196</v>
      </c>
      <c r="F68" s="265" t="s">
        <v>747</v>
      </c>
      <c r="G68" s="394" t="str">
        <f>IF('Template 1'!N41=0,"",1)</f>
        <v/>
      </c>
      <c r="H68" s="399"/>
    </row>
    <row r="69" spans="2:8" ht="30" x14ac:dyDescent="0.25">
      <c r="B69" s="271">
        <f t="shared" si="0"/>
        <v>64</v>
      </c>
      <c r="C69" s="395" t="s">
        <v>143</v>
      </c>
      <c r="D69" s="396" t="s">
        <v>294</v>
      </c>
      <c r="E69" s="398" t="s">
        <v>30</v>
      </c>
      <c r="F69" s="265" t="s">
        <v>748</v>
      </c>
      <c r="G69" s="394" t="str">
        <f>IF('Template 1'!G42=0,"",1)</f>
        <v/>
      </c>
      <c r="H69" s="399"/>
    </row>
    <row r="70" spans="2:8" x14ac:dyDescent="0.25">
      <c r="B70" s="271">
        <f t="shared" si="0"/>
        <v>65</v>
      </c>
      <c r="C70" s="395" t="s">
        <v>143</v>
      </c>
      <c r="D70" s="396" t="s">
        <v>294</v>
      </c>
      <c r="E70" s="398" t="s">
        <v>175</v>
      </c>
      <c r="F70" s="265" t="s">
        <v>748</v>
      </c>
      <c r="G70" s="394" t="str">
        <f>IF('Template 1'!I42=0,"",1)</f>
        <v/>
      </c>
      <c r="H70" s="399"/>
    </row>
    <row r="71" spans="2:8" x14ac:dyDescent="0.25">
      <c r="B71" s="271">
        <f t="shared" si="0"/>
        <v>66</v>
      </c>
      <c r="C71" s="395" t="s">
        <v>143</v>
      </c>
      <c r="D71" s="396" t="s">
        <v>294</v>
      </c>
      <c r="E71" s="398" t="s">
        <v>177</v>
      </c>
      <c r="F71" s="265" t="s">
        <v>748</v>
      </c>
      <c r="G71" s="394" t="str">
        <f>IF('Template 1'!J42=0,"",1)</f>
        <v/>
      </c>
      <c r="H71" s="399"/>
    </row>
    <row r="72" spans="2:8" x14ac:dyDescent="0.25">
      <c r="B72" s="271">
        <f t="shared" ref="B72:B135" si="1">B71+1</f>
        <v>67</v>
      </c>
      <c r="C72" s="395" t="s">
        <v>143</v>
      </c>
      <c r="D72" s="396" t="s">
        <v>294</v>
      </c>
      <c r="E72" s="398" t="s">
        <v>176</v>
      </c>
      <c r="F72" s="265" t="s">
        <v>748</v>
      </c>
      <c r="G72" s="394" t="str">
        <f>IF('Template 1'!K42=0,"",1)</f>
        <v/>
      </c>
      <c r="H72" s="399"/>
    </row>
    <row r="73" spans="2:8" x14ac:dyDescent="0.25">
      <c r="B73" s="271">
        <f t="shared" si="1"/>
        <v>68</v>
      </c>
      <c r="C73" s="395" t="s">
        <v>143</v>
      </c>
      <c r="D73" s="396" t="s">
        <v>294</v>
      </c>
      <c r="E73" s="398" t="s">
        <v>178</v>
      </c>
      <c r="F73" s="265" t="s">
        <v>748</v>
      </c>
      <c r="G73" s="394" t="str">
        <f>IF('Template 1'!L42=0,"",1)</f>
        <v/>
      </c>
      <c r="H73" s="399"/>
    </row>
    <row r="74" spans="2:8" x14ac:dyDescent="0.25">
      <c r="B74" s="271">
        <f t="shared" si="1"/>
        <v>69</v>
      </c>
      <c r="C74" s="395" t="s">
        <v>143</v>
      </c>
      <c r="D74" s="396" t="s">
        <v>294</v>
      </c>
      <c r="E74" s="398" t="s">
        <v>179</v>
      </c>
      <c r="F74" s="265" t="s">
        <v>748</v>
      </c>
      <c r="G74" s="394" t="str">
        <f>IF('Template 1'!M42=0,"",1)</f>
        <v/>
      </c>
      <c r="H74" s="399"/>
    </row>
    <row r="75" spans="2:8" ht="30" x14ac:dyDescent="0.25">
      <c r="B75" s="271">
        <f t="shared" si="1"/>
        <v>70</v>
      </c>
      <c r="C75" s="395" t="s">
        <v>143</v>
      </c>
      <c r="D75" s="396" t="s">
        <v>294</v>
      </c>
      <c r="E75" s="398" t="s">
        <v>196</v>
      </c>
      <c r="F75" s="265" t="s">
        <v>748</v>
      </c>
      <c r="G75" s="394" t="str">
        <f>IF('Template 1'!N42=0,"",1)</f>
        <v/>
      </c>
      <c r="H75" s="399"/>
    </row>
    <row r="76" spans="2:8" ht="75" x14ac:dyDescent="0.25">
      <c r="B76" s="271">
        <f t="shared" si="1"/>
        <v>71</v>
      </c>
      <c r="C76" s="395" t="s">
        <v>143</v>
      </c>
      <c r="D76" s="396" t="s">
        <v>295</v>
      </c>
      <c r="E76" s="398" t="s">
        <v>30</v>
      </c>
      <c r="F76" s="402" t="s">
        <v>711</v>
      </c>
      <c r="G76" s="394" t="str">
        <f>IF('Template 1'!G43=0,"",1)</f>
        <v/>
      </c>
      <c r="H76" s="399"/>
    </row>
    <row r="77" spans="2:8" ht="76.5" customHeight="1" x14ac:dyDescent="0.25">
      <c r="B77" s="271">
        <f t="shared" si="1"/>
        <v>72</v>
      </c>
      <c r="C77" s="395" t="s">
        <v>143</v>
      </c>
      <c r="D77" s="396" t="s">
        <v>295</v>
      </c>
      <c r="E77" s="398" t="s">
        <v>175</v>
      </c>
      <c r="F77" s="402" t="s">
        <v>711</v>
      </c>
      <c r="G77" s="394" t="str">
        <f>IF('Template 1'!I43=0,"",1)</f>
        <v/>
      </c>
      <c r="H77" s="399"/>
    </row>
    <row r="78" spans="2:8" ht="78" customHeight="1" x14ac:dyDescent="0.25">
      <c r="B78" s="271">
        <f t="shared" si="1"/>
        <v>73</v>
      </c>
      <c r="C78" s="395" t="s">
        <v>143</v>
      </c>
      <c r="D78" s="396" t="s">
        <v>295</v>
      </c>
      <c r="E78" s="398" t="s">
        <v>177</v>
      </c>
      <c r="F78" s="402" t="s">
        <v>711</v>
      </c>
      <c r="G78" s="394" t="str">
        <f>IF('Template 1'!J43=0,"",1)</f>
        <v/>
      </c>
      <c r="H78" s="399"/>
    </row>
    <row r="79" spans="2:8" ht="78" customHeight="1" x14ac:dyDescent="0.25">
      <c r="B79" s="271">
        <f t="shared" si="1"/>
        <v>74</v>
      </c>
      <c r="C79" s="395" t="s">
        <v>143</v>
      </c>
      <c r="D79" s="396" t="s">
        <v>295</v>
      </c>
      <c r="E79" s="398" t="s">
        <v>176</v>
      </c>
      <c r="F79" s="402" t="s">
        <v>711</v>
      </c>
      <c r="G79" s="394" t="str">
        <f>IF('Template 1'!K43=0,"",1)</f>
        <v/>
      </c>
      <c r="H79" s="273"/>
    </row>
    <row r="80" spans="2:8" ht="78" customHeight="1" x14ac:dyDescent="0.25">
      <c r="B80" s="271">
        <f t="shared" si="1"/>
        <v>75</v>
      </c>
      <c r="C80" s="395" t="s">
        <v>143</v>
      </c>
      <c r="D80" s="396" t="s">
        <v>295</v>
      </c>
      <c r="E80" s="398" t="s">
        <v>178</v>
      </c>
      <c r="F80" s="402" t="s">
        <v>711</v>
      </c>
      <c r="G80" s="394" t="str">
        <f>IF('Template 1'!L43=0,"",1)</f>
        <v/>
      </c>
      <c r="H80" s="273"/>
    </row>
    <row r="81" spans="2:8" ht="78.75" customHeight="1" x14ac:dyDescent="0.25">
      <c r="B81" s="271">
        <f t="shared" si="1"/>
        <v>76</v>
      </c>
      <c r="C81" s="395" t="s">
        <v>143</v>
      </c>
      <c r="D81" s="396" t="s">
        <v>295</v>
      </c>
      <c r="E81" s="398" t="s">
        <v>179</v>
      </c>
      <c r="F81" s="402" t="s">
        <v>711</v>
      </c>
      <c r="G81" s="394" t="str">
        <f>IF('Template 1'!M43=0,"",1)</f>
        <v/>
      </c>
      <c r="H81" s="273"/>
    </row>
    <row r="82" spans="2:8" ht="76.5" customHeight="1" x14ac:dyDescent="0.25">
      <c r="B82" s="271">
        <f t="shared" si="1"/>
        <v>77</v>
      </c>
      <c r="C82" s="395" t="s">
        <v>143</v>
      </c>
      <c r="D82" s="396" t="s">
        <v>295</v>
      </c>
      <c r="E82" s="398" t="s">
        <v>196</v>
      </c>
      <c r="F82" s="402" t="s">
        <v>711</v>
      </c>
      <c r="G82" s="394" t="str">
        <f>IF('Template 1'!N43=0,"",1)</f>
        <v/>
      </c>
    </row>
    <row r="83" spans="2:8" customFormat="1" ht="20.25" customHeight="1" x14ac:dyDescent="0.25">
      <c r="B83" s="271">
        <f t="shared" si="1"/>
        <v>78</v>
      </c>
      <c r="C83" s="211" t="s">
        <v>144</v>
      </c>
      <c r="D83" s="210" t="s">
        <v>296</v>
      </c>
      <c r="E83" s="219" t="s">
        <v>390</v>
      </c>
      <c r="F83" s="223" t="s">
        <v>750</v>
      </c>
      <c r="G83" s="216" t="str">
        <f>IF('Template 2'!AG12=0,"",1)</f>
        <v/>
      </c>
    </row>
    <row r="84" spans="2:8" customFormat="1" x14ac:dyDescent="0.25">
      <c r="B84" s="271">
        <f t="shared" si="1"/>
        <v>79</v>
      </c>
      <c r="C84" s="211" t="s">
        <v>144</v>
      </c>
      <c r="D84" s="210" t="s">
        <v>296</v>
      </c>
      <c r="E84" s="219" t="s">
        <v>207</v>
      </c>
      <c r="F84" s="223" t="s">
        <v>750</v>
      </c>
      <c r="G84" s="216" t="str">
        <f>IF('Template 2'!AG13=0,"",1)</f>
        <v/>
      </c>
    </row>
    <row r="85" spans="2:8" customFormat="1" ht="45" x14ac:dyDescent="0.25">
      <c r="B85" s="271">
        <f t="shared" si="1"/>
        <v>80</v>
      </c>
      <c r="C85" s="211" t="s">
        <v>144</v>
      </c>
      <c r="D85" s="210" t="s">
        <v>296</v>
      </c>
      <c r="E85" s="219" t="s">
        <v>759</v>
      </c>
      <c r="F85" s="223" t="s">
        <v>750</v>
      </c>
      <c r="G85" s="216" t="str">
        <f>IF('Template 2'!AG14=0,"",1)</f>
        <v/>
      </c>
    </row>
    <row r="86" spans="2:8" customFormat="1" ht="35.25" customHeight="1" x14ac:dyDescent="0.25">
      <c r="B86" s="271">
        <f t="shared" si="1"/>
        <v>81</v>
      </c>
      <c r="C86" s="211" t="s">
        <v>144</v>
      </c>
      <c r="D86" s="210" t="s">
        <v>296</v>
      </c>
      <c r="E86" s="219" t="s">
        <v>760</v>
      </c>
      <c r="F86" s="223" t="s">
        <v>750</v>
      </c>
      <c r="G86" s="216" t="str">
        <f>IF('Template 2'!AG15=0,"",1)</f>
        <v/>
      </c>
    </row>
    <row r="87" spans="2:8" customFormat="1" ht="35.25" customHeight="1" x14ac:dyDescent="0.25">
      <c r="B87" s="271">
        <f t="shared" si="1"/>
        <v>82</v>
      </c>
      <c r="C87" s="211" t="s">
        <v>144</v>
      </c>
      <c r="D87" s="210" t="s">
        <v>296</v>
      </c>
      <c r="E87" s="219" t="s">
        <v>204</v>
      </c>
      <c r="F87" s="223" t="s">
        <v>750</v>
      </c>
      <c r="G87" s="216" t="str">
        <f>IF('Template 2'!AG16=0,"",1)</f>
        <v/>
      </c>
    </row>
    <row r="88" spans="2:8" customFormat="1" ht="45" x14ac:dyDescent="0.25">
      <c r="B88" s="271">
        <f t="shared" si="1"/>
        <v>83</v>
      </c>
      <c r="C88" s="211" t="s">
        <v>144</v>
      </c>
      <c r="D88" s="210" t="s">
        <v>296</v>
      </c>
      <c r="E88" s="219" t="s">
        <v>205</v>
      </c>
      <c r="F88" s="223" t="s">
        <v>750</v>
      </c>
      <c r="G88" s="216" t="str">
        <f>IF('Template 2'!AG17=0,"",1)</f>
        <v/>
      </c>
    </row>
    <row r="89" spans="2:8" customFormat="1" x14ac:dyDescent="0.25">
      <c r="B89" s="271">
        <f t="shared" si="1"/>
        <v>84</v>
      </c>
      <c r="C89" s="211" t="s">
        <v>144</v>
      </c>
      <c r="D89" s="210" t="s">
        <v>296</v>
      </c>
      <c r="E89" s="219" t="s">
        <v>206</v>
      </c>
      <c r="F89" s="223" t="s">
        <v>750</v>
      </c>
      <c r="G89" s="216" t="str">
        <f>IF('Template 2'!AG18=0,"",1)</f>
        <v/>
      </c>
    </row>
    <row r="90" spans="2:8" customFormat="1" x14ac:dyDescent="0.25">
      <c r="B90" s="271">
        <f t="shared" si="1"/>
        <v>85</v>
      </c>
      <c r="C90" s="211" t="s">
        <v>144</v>
      </c>
      <c r="D90" s="210" t="s">
        <v>296</v>
      </c>
      <c r="E90" s="219" t="s">
        <v>159</v>
      </c>
      <c r="F90" s="223" t="s">
        <v>750</v>
      </c>
      <c r="G90" s="216" t="str">
        <f>IF('Template 2'!AG19=0,"",1)</f>
        <v/>
      </c>
    </row>
    <row r="91" spans="2:8" customFormat="1" x14ac:dyDescent="0.25">
      <c r="B91" s="271">
        <f t="shared" si="1"/>
        <v>86</v>
      </c>
      <c r="C91" s="211" t="s">
        <v>144</v>
      </c>
      <c r="D91" s="210" t="s">
        <v>296</v>
      </c>
      <c r="E91" s="219" t="s">
        <v>214</v>
      </c>
      <c r="F91" s="223" t="s">
        <v>834</v>
      </c>
      <c r="G91" s="216" t="str">
        <f>IF('Template 2'!AG21=0,"",1)</f>
        <v/>
      </c>
    </row>
    <row r="92" spans="2:8" customFormat="1" x14ac:dyDescent="0.25">
      <c r="B92" s="271">
        <f t="shared" si="1"/>
        <v>87</v>
      </c>
      <c r="C92" s="211" t="s">
        <v>144</v>
      </c>
      <c r="D92" s="210" t="s">
        <v>296</v>
      </c>
      <c r="E92" s="219" t="s">
        <v>163</v>
      </c>
      <c r="F92" s="223" t="s">
        <v>834</v>
      </c>
      <c r="G92" s="216" t="str">
        <f>IF('Template 2'!AG22=0,"",1)</f>
        <v/>
      </c>
    </row>
    <row r="93" spans="2:8" customFormat="1" x14ac:dyDescent="0.25">
      <c r="B93" s="271">
        <f t="shared" si="1"/>
        <v>88</v>
      </c>
      <c r="C93" s="211" t="s">
        <v>144</v>
      </c>
      <c r="D93" s="210" t="s">
        <v>296</v>
      </c>
      <c r="E93" s="219" t="s">
        <v>164</v>
      </c>
      <c r="F93" s="223" t="s">
        <v>834</v>
      </c>
      <c r="G93" s="216" t="str">
        <f>IF('Template 2'!AG23=0,"",1)</f>
        <v/>
      </c>
    </row>
    <row r="94" spans="2:8" customFormat="1" ht="30" x14ac:dyDescent="0.25">
      <c r="B94" s="271">
        <f t="shared" si="1"/>
        <v>89</v>
      </c>
      <c r="C94" s="211" t="s">
        <v>144</v>
      </c>
      <c r="D94" s="210" t="s">
        <v>296</v>
      </c>
      <c r="E94" s="219" t="s">
        <v>174</v>
      </c>
      <c r="F94" s="223" t="s">
        <v>834</v>
      </c>
      <c r="G94" s="216" t="str">
        <f>IF('Template 2'!AG25=0,"",1)</f>
        <v/>
      </c>
    </row>
    <row r="95" spans="2:8" customFormat="1" x14ac:dyDescent="0.25">
      <c r="B95" s="271">
        <f t="shared" si="1"/>
        <v>90</v>
      </c>
      <c r="C95" s="211" t="s">
        <v>144</v>
      </c>
      <c r="D95" s="210" t="s">
        <v>296</v>
      </c>
      <c r="E95" s="219" t="s">
        <v>701</v>
      </c>
      <c r="F95" s="223" t="s">
        <v>834</v>
      </c>
      <c r="G95" s="68"/>
    </row>
    <row r="96" spans="2:8" customFormat="1" x14ac:dyDescent="0.25">
      <c r="B96" s="271">
        <f t="shared" si="1"/>
        <v>91</v>
      </c>
      <c r="C96" s="211" t="s">
        <v>144</v>
      </c>
      <c r="D96" s="210" t="s">
        <v>296</v>
      </c>
      <c r="E96" s="219" t="s">
        <v>185</v>
      </c>
      <c r="F96" s="223" t="s">
        <v>834</v>
      </c>
      <c r="G96" s="216" t="str">
        <f>IF('Template 2'!AG27=0,"",1)</f>
        <v/>
      </c>
    </row>
    <row r="97" spans="2:7" customFormat="1" x14ac:dyDescent="0.25">
      <c r="B97" s="271">
        <f t="shared" si="1"/>
        <v>92</v>
      </c>
      <c r="C97" s="211" t="s">
        <v>144</v>
      </c>
      <c r="D97" s="210" t="s">
        <v>296</v>
      </c>
      <c r="E97" s="219" t="s">
        <v>702</v>
      </c>
      <c r="F97" s="223" t="s">
        <v>834</v>
      </c>
      <c r="G97" s="216" t="str">
        <f>IF('Template 2'!AG28=0,"",1)</f>
        <v/>
      </c>
    </row>
    <row r="98" spans="2:7" customFormat="1" ht="60" x14ac:dyDescent="0.25">
      <c r="B98" s="271">
        <f t="shared" si="1"/>
        <v>93</v>
      </c>
      <c r="C98" s="211" t="s">
        <v>144</v>
      </c>
      <c r="D98" s="210" t="s">
        <v>296</v>
      </c>
      <c r="E98" s="219" t="s">
        <v>147</v>
      </c>
      <c r="F98" s="223" t="s">
        <v>834</v>
      </c>
      <c r="G98" s="216" t="str">
        <f>IF('Template 2'!AG29=0,"",1)</f>
        <v/>
      </c>
    </row>
    <row r="99" spans="2:7" customFormat="1" x14ac:dyDescent="0.25">
      <c r="B99" s="271">
        <f t="shared" si="1"/>
        <v>94</v>
      </c>
      <c r="C99" s="211" t="s">
        <v>144</v>
      </c>
      <c r="D99" s="210" t="s">
        <v>296</v>
      </c>
      <c r="E99" s="219" t="s">
        <v>148</v>
      </c>
      <c r="F99" s="223" t="s">
        <v>834</v>
      </c>
      <c r="G99" s="216" t="str">
        <f>IF('Template 2'!AG30=0,"",1)</f>
        <v/>
      </c>
    </row>
    <row r="100" spans="2:7" customFormat="1" ht="30" x14ac:dyDescent="0.25">
      <c r="B100" s="271">
        <f t="shared" si="1"/>
        <v>95</v>
      </c>
      <c r="C100" s="211" t="s">
        <v>144</v>
      </c>
      <c r="D100" s="210" t="s">
        <v>296</v>
      </c>
      <c r="E100" s="219" t="s">
        <v>149</v>
      </c>
      <c r="F100" s="223" t="s">
        <v>834</v>
      </c>
      <c r="G100" s="216" t="str">
        <f>IF('Template 2'!AG31=0,"",1)</f>
        <v/>
      </c>
    </row>
    <row r="101" spans="2:7" customFormat="1" ht="30" x14ac:dyDescent="0.25">
      <c r="B101" s="271">
        <f t="shared" si="1"/>
        <v>96</v>
      </c>
      <c r="C101" s="211" t="s">
        <v>144</v>
      </c>
      <c r="D101" s="210" t="s">
        <v>296</v>
      </c>
      <c r="E101" s="219" t="s">
        <v>150</v>
      </c>
      <c r="F101" s="223" t="s">
        <v>834</v>
      </c>
      <c r="G101" s="216" t="str">
        <f>IF('Template 2'!AG32=0,"",1)</f>
        <v/>
      </c>
    </row>
    <row r="102" spans="2:7" customFormat="1" ht="30" x14ac:dyDescent="0.25">
      <c r="B102" s="271">
        <f t="shared" si="1"/>
        <v>97</v>
      </c>
      <c r="C102" s="211" t="s">
        <v>144</v>
      </c>
      <c r="D102" s="210" t="s">
        <v>296</v>
      </c>
      <c r="E102" s="219" t="s">
        <v>151</v>
      </c>
      <c r="F102" s="223" t="s">
        <v>834</v>
      </c>
      <c r="G102" s="216" t="str">
        <f>IF('Template 2'!AG33=0,"",1)</f>
        <v/>
      </c>
    </row>
    <row r="103" spans="2:7" customFormat="1" ht="30" x14ac:dyDescent="0.25">
      <c r="B103" s="271">
        <f t="shared" si="1"/>
        <v>98</v>
      </c>
      <c r="C103" s="211" t="s">
        <v>144</v>
      </c>
      <c r="D103" s="210" t="s">
        <v>296</v>
      </c>
      <c r="E103" s="219" t="s">
        <v>155</v>
      </c>
      <c r="F103" s="223" t="s">
        <v>834</v>
      </c>
      <c r="G103" s="216" t="str">
        <f>IF('Template 2'!AG34=0,"",1)</f>
        <v/>
      </c>
    </row>
    <row r="104" spans="2:7" customFormat="1" ht="45" x14ac:dyDescent="0.25">
      <c r="B104" s="271">
        <f t="shared" si="1"/>
        <v>99</v>
      </c>
      <c r="C104" s="211" t="s">
        <v>144</v>
      </c>
      <c r="D104" s="210" t="s">
        <v>296</v>
      </c>
      <c r="E104" s="219" t="s">
        <v>168</v>
      </c>
      <c r="F104" s="223" t="s">
        <v>834</v>
      </c>
      <c r="G104" s="216" t="str">
        <f>IF('Template 2'!AG36=0,"",1)</f>
        <v/>
      </c>
    </row>
    <row r="105" spans="2:7" customFormat="1" x14ac:dyDescent="0.25">
      <c r="B105" s="271">
        <f t="shared" si="1"/>
        <v>100</v>
      </c>
      <c r="C105" s="211" t="s">
        <v>144</v>
      </c>
      <c r="D105" s="210" t="s">
        <v>296</v>
      </c>
      <c r="E105" s="219" t="s">
        <v>701</v>
      </c>
      <c r="F105" s="223" t="s">
        <v>834</v>
      </c>
      <c r="G105" s="68"/>
    </row>
    <row r="106" spans="2:7" customFormat="1" x14ac:dyDescent="0.25">
      <c r="B106" s="271">
        <f t="shared" si="1"/>
        <v>101</v>
      </c>
      <c r="C106" s="211" t="s">
        <v>144</v>
      </c>
      <c r="D106" s="210" t="s">
        <v>296</v>
      </c>
      <c r="E106" s="219" t="s">
        <v>185</v>
      </c>
      <c r="F106" s="223" t="s">
        <v>834</v>
      </c>
      <c r="G106" s="216" t="str">
        <f>IF('Template 2'!AG38=0,"",1)</f>
        <v/>
      </c>
    </row>
    <row r="107" spans="2:7" customFormat="1" x14ac:dyDescent="0.25">
      <c r="B107" s="271">
        <f t="shared" si="1"/>
        <v>102</v>
      </c>
      <c r="C107" s="211" t="s">
        <v>144</v>
      </c>
      <c r="D107" s="210" t="s">
        <v>296</v>
      </c>
      <c r="E107" s="219" t="s">
        <v>702</v>
      </c>
      <c r="F107" s="223" t="s">
        <v>834</v>
      </c>
      <c r="G107" s="216" t="str">
        <f>IF('Template 2'!AG39=0,"",1)</f>
        <v/>
      </c>
    </row>
    <row r="108" spans="2:7" customFormat="1" ht="60" x14ac:dyDescent="0.25">
      <c r="B108" s="271">
        <f t="shared" si="1"/>
        <v>103</v>
      </c>
      <c r="C108" s="211" t="s">
        <v>144</v>
      </c>
      <c r="D108" s="210" t="s">
        <v>296</v>
      </c>
      <c r="E108" s="219" t="s">
        <v>147</v>
      </c>
      <c r="F108" s="223" t="s">
        <v>834</v>
      </c>
      <c r="G108" s="216" t="str">
        <f>IF('Template 2'!AG40=0,"",1)</f>
        <v/>
      </c>
    </row>
    <row r="109" spans="2:7" customFormat="1" x14ac:dyDescent="0.25">
      <c r="B109" s="271">
        <f t="shared" si="1"/>
        <v>104</v>
      </c>
      <c r="C109" s="211" t="s">
        <v>144</v>
      </c>
      <c r="D109" s="210" t="s">
        <v>296</v>
      </c>
      <c r="E109" s="219" t="s">
        <v>148</v>
      </c>
      <c r="F109" s="223" t="s">
        <v>834</v>
      </c>
      <c r="G109" s="216" t="str">
        <f>IF('Template 2'!AG41=0,"",1)</f>
        <v/>
      </c>
    </row>
    <row r="110" spans="2:7" customFormat="1" ht="30" x14ac:dyDescent="0.25">
      <c r="B110" s="271">
        <f t="shared" si="1"/>
        <v>105</v>
      </c>
      <c r="C110" s="211" t="s">
        <v>144</v>
      </c>
      <c r="D110" s="210" t="s">
        <v>296</v>
      </c>
      <c r="E110" s="219" t="s">
        <v>149</v>
      </c>
      <c r="F110" s="223" t="s">
        <v>834</v>
      </c>
      <c r="G110" s="216" t="str">
        <f>IF('Template 2'!AG42=0,"",1)</f>
        <v/>
      </c>
    </row>
    <row r="111" spans="2:7" customFormat="1" ht="30" x14ac:dyDescent="0.25">
      <c r="B111" s="271">
        <f t="shared" si="1"/>
        <v>106</v>
      </c>
      <c r="C111" s="211" t="s">
        <v>144</v>
      </c>
      <c r="D111" s="210" t="s">
        <v>296</v>
      </c>
      <c r="E111" s="219" t="s">
        <v>150</v>
      </c>
      <c r="F111" s="223" t="s">
        <v>834</v>
      </c>
      <c r="G111" s="216" t="str">
        <f>IF('Template 2'!AG43=0,"",1)</f>
        <v/>
      </c>
    </row>
    <row r="112" spans="2:7" customFormat="1" ht="30" x14ac:dyDescent="0.25">
      <c r="B112" s="271">
        <f t="shared" si="1"/>
        <v>107</v>
      </c>
      <c r="C112" s="211" t="s">
        <v>144</v>
      </c>
      <c r="D112" s="210" t="s">
        <v>296</v>
      </c>
      <c r="E112" s="219" t="s">
        <v>151</v>
      </c>
      <c r="F112" s="223" t="s">
        <v>834</v>
      </c>
      <c r="G112" s="216" t="str">
        <f>IF('Template 2'!AG44=0,"",1)</f>
        <v/>
      </c>
    </row>
    <row r="113" spans="2:7" customFormat="1" ht="30" x14ac:dyDescent="0.25">
      <c r="B113" s="271">
        <f t="shared" si="1"/>
        <v>108</v>
      </c>
      <c r="C113" s="211" t="s">
        <v>144</v>
      </c>
      <c r="D113" s="210" t="s">
        <v>296</v>
      </c>
      <c r="E113" s="219" t="s">
        <v>155</v>
      </c>
      <c r="F113" s="223" t="s">
        <v>834</v>
      </c>
      <c r="G113" s="216" t="str">
        <f>IF('Template 2'!AG45=0,"",1)</f>
        <v/>
      </c>
    </row>
    <row r="114" spans="2:7" customFormat="1" ht="52.5" customHeight="1" x14ac:dyDescent="0.25">
      <c r="B114" s="271">
        <f t="shared" si="1"/>
        <v>109</v>
      </c>
      <c r="C114" s="211" t="s">
        <v>144</v>
      </c>
      <c r="D114" s="210" t="s">
        <v>296</v>
      </c>
      <c r="E114" s="219" t="s">
        <v>326</v>
      </c>
      <c r="F114" s="223" t="s">
        <v>834</v>
      </c>
      <c r="G114" s="216" t="str">
        <f>IF('Template 2'!AG47=0,"",1)</f>
        <v/>
      </c>
    </row>
    <row r="115" spans="2:7" customFormat="1" x14ac:dyDescent="0.25">
      <c r="B115" s="271">
        <f t="shared" si="1"/>
        <v>110</v>
      </c>
      <c r="C115" s="211" t="s">
        <v>144</v>
      </c>
      <c r="D115" s="210" t="s">
        <v>296</v>
      </c>
      <c r="E115" s="219" t="s">
        <v>701</v>
      </c>
      <c r="F115" s="223" t="s">
        <v>834</v>
      </c>
      <c r="G115" s="68"/>
    </row>
    <row r="116" spans="2:7" customFormat="1" x14ac:dyDescent="0.25">
      <c r="B116" s="271">
        <f t="shared" si="1"/>
        <v>111</v>
      </c>
      <c r="C116" s="211" t="s">
        <v>144</v>
      </c>
      <c r="D116" s="210" t="s">
        <v>296</v>
      </c>
      <c r="E116" s="219" t="s">
        <v>185</v>
      </c>
      <c r="F116" s="223" t="s">
        <v>834</v>
      </c>
      <c r="G116" s="216" t="str">
        <f>IF('Template 2'!AG49=0,"",1)</f>
        <v/>
      </c>
    </row>
    <row r="117" spans="2:7" customFormat="1" x14ac:dyDescent="0.25">
      <c r="B117" s="271">
        <f t="shared" si="1"/>
        <v>112</v>
      </c>
      <c r="C117" s="211" t="s">
        <v>144</v>
      </c>
      <c r="D117" s="210" t="s">
        <v>296</v>
      </c>
      <c r="E117" s="219" t="s">
        <v>702</v>
      </c>
      <c r="F117" s="223" t="s">
        <v>834</v>
      </c>
      <c r="G117" s="216" t="str">
        <f>IF('Template 2'!AG50=0,"",1)</f>
        <v/>
      </c>
    </row>
    <row r="118" spans="2:7" customFormat="1" ht="60" x14ac:dyDescent="0.25">
      <c r="B118" s="271">
        <f t="shared" si="1"/>
        <v>113</v>
      </c>
      <c r="C118" s="211" t="s">
        <v>144</v>
      </c>
      <c r="D118" s="210" t="s">
        <v>296</v>
      </c>
      <c r="E118" s="219" t="s">
        <v>147</v>
      </c>
      <c r="F118" s="223" t="s">
        <v>834</v>
      </c>
      <c r="G118" s="216" t="str">
        <f>IF('Template 2'!AG51=0,"",1)</f>
        <v/>
      </c>
    </row>
    <row r="119" spans="2:7" customFormat="1" x14ac:dyDescent="0.25">
      <c r="B119" s="271">
        <f t="shared" si="1"/>
        <v>114</v>
      </c>
      <c r="C119" s="211" t="s">
        <v>144</v>
      </c>
      <c r="D119" s="210" t="s">
        <v>296</v>
      </c>
      <c r="E119" s="219" t="s">
        <v>148</v>
      </c>
      <c r="F119" s="223" t="s">
        <v>834</v>
      </c>
      <c r="G119" s="216" t="str">
        <f>IF('Template 2'!AG52=0,"",1)</f>
        <v/>
      </c>
    </row>
    <row r="120" spans="2:7" customFormat="1" ht="30" x14ac:dyDescent="0.25">
      <c r="B120" s="271">
        <f t="shared" si="1"/>
        <v>115</v>
      </c>
      <c r="C120" s="211" t="s">
        <v>144</v>
      </c>
      <c r="D120" s="210" t="s">
        <v>296</v>
      </c>
      <c r="E120" s="219" t="s">
        <v>149</v>
      </c>
      <c r="F120" s="223" t="s">
        <v>834</v>
      </c>
      <c r="G120" s="216" t="str">
        <f>IF('Template 2'!AG53=0,"",1)</f>
        <v/>
      </c>
    </row>
    <row r="121" spans="2:7" customFormat="1" ht="30" x14ac:dyDescent="0.25">
      <c r="B121" s="271">
        <f t="shared" si="1"/>
        <v>116</v>
      </c>
      <c r="C121" s="211" t="s">
        <v>144</v>
      </c>
      <c r="D121" s="210" t="s">
        <v>296</v>
      </c>
      <c r="E121" s="219" t="s">
        <v>150</v>
      </c>
      <c r="F121" s="223" t="s">
        <v>834</v>
      </c>
      <c r="G121" s="216" t="str">
        <f>IF('Template 2'!AG54=0,"",1)</f>
        <v/>
      </c>
    </row>
    <row r="122" spans="2:7" customFormat="1" ht="30" x14ac:dyDescent="0.25">
      <c r="B122" s="271">
        <f t="shared" si="1"/>
        <v>117</v>
      </c>
      <c r="C122" s="211" t="s">
        <v>144</v>
      </c>
      <c r="D122" s="210" t="s">
        <v>296</v>
      </c>
      <c r="E122" s="219" t="s">
        <v>151</v>
      </c>
      <c r="F122" s="223" t="s">
        <v>834</v>
      </c>
      <c r="G122" s="216" t="str">
        <f>IF('Template 2'!AG55=0,"",1)</f>
        <v/>
      </c>
    </row>
    <row r="123" spans="2:7" customFormat="1" ht="30" x14ac:dyDescent="0.25">
      <c r="B123" s="271">
        <f t="shared" si="1"/>
        <v>118</v>
      </c>
      <c r="C123" s="211" t="s">
        <v>144</v>
      </c>
      <c r="D123" s="210" t="s">
        <v>296</v>
      </c>
      <c r="E123" s="219" t="s">
        <v>155</v>
      </c>
      <c r="F123" s="223" t="s">
        <v>834</v>
      </c>
      <c r="G123" s="216" t="str">
        <f>IF('Template 2'!AG56=0,"",1)</f>
        <v/>
      </c>
    </row>
    <row r="124" spans="2:7" customFormat="1" ht="36.75" customHeight="1" x14ac:dyDescent="0.25">
      <c r="B124" s="271">
        <f t="shared" si="1"/>
        <v>119</v>
      </c>
      <c r="C124" s="211" t="s">
        <v>144</v>
      </c>
      <c r="D124" s="210" t="s">
        <v>296</v>
      </c>
      <c r="E124" s="219" t="s">
        <v>215</v>
      </c>
      <c r="F124" s="223" t="s">
        <v>834</v>
      </c>
      <c r="G124" s="216" t="str">
        <f>IF('Template 2'!AG58=0,"",1)</f>
        <v/>
      </c>
    </row>
    <row r="125" spans="2:7" customFormat="1" x14ac:dyDescent="0.25">
      <c r="B125" s="271">
        <f t="shared" si="1"/>
        <v>120</v>
      </c>
      <c r="C125" s="211" t="s">
        <v>144</v>
      </c>
      <c r="D125" s="210" t="s">
        <v>296</v>
      </c>
      <c r="E125" s="219" t="s">
        <v>701</v>
      </c>
      <c r="F125" s="223" t="s">
        <v>834</v>
      </c>
      <c r="G125" s="68"/>
    </row>
    <row r="126" spans="2:7" customFormat="1" x14ac:dyDescent="0.25">
      <c r="B126" s="271">
        <f t="shared" si="1"/>
        <v>121</v>
      </c>
      <c r="C126" s="211" t="s">
        <v>144</v>
      </c>
      <c r="D126" s="210" t="s">
        <v>296</v>
      </c>
      <c r="E126" s="219" t="s">
        <v>185</v>
      </c>
      <c r="F126" s="223" t="s">
        <v>834</v>
      </c>
      <c r="G126" s="216" t="str">
        <f>IF('Template 2'!AG60=0,"",1)</f>
        <v/>
      </c>
    </row>
    <row r="127" spans="2:7" customFormat="1" ht="36.75" customHeight="1" x14ac:dyDescent="0.25">
      <c r="B127" s="271">
        <f t="shared" si="1"/>
        <v>122</v>
      </c>
      <c r="C127" s="211" t="s">
        <v>144</v>
      </c>
      <c r="D127" s="210" t="s">
        <v>296</v>
      </c>
      <c r="E127" s="219" t="s">
        <v>702</v>
      </c>
      <c r="F127" s="223" t="s">
        <v>834</v>
      </c>
      <c r="G127" s="216" t="str">
        <f>IF('Template 2'!AG61=0,"",1)</f>
        <v/>
      </c>
    </row>
    <row r="128" spans="2:7" customFormat="1" ht="30" x14ac:dyDescent="0.25">
      <c r="B128" s="271">
        <f t="shared" si="1"/>
        <v>123</v>
      </c>
      <c r="C128" s="211" t="s">
        <v>144</v>
      </c>
      <c r="D128" s="210" t="s">
        <v>296</v>
      </c>
      <c r="E128" s="219" t="s">
        <v>155</v>
      </c>
      <c r="F128" s="223" t="s">
        <v>834</v>
      </c>
      <c r="G128" s="216" t="str">
        <f>IF('Template 2'!AG62=0,"",1)</f>
        <v/>
      </c>
    </row>
    <row r="129" spans="2:7" customFormat="1" ht="36.75" customHeight="1" x14ac:dyDescent="0.25">
      <c r="B129" s="271">
        <f t="shared" si="1"/>
        <v>124</v>
      </c>
      <c r="C129" s="211" t="s">
        <v>144</v>
      </c>
      <c r="D129" s="210" t="s">
        <v>297</v>
      </c>
      <c r="E129" s="219" t="s">
        <v>390</v>
      </c>
      <c r="F129" s="223" t="s">
        <v>712</v>
      </c>
      <c r="G129" s="216" t="str">
        <f>IF('Template 2'!AH12=0,"",1)</f>
        <v/>
      </c>
    </row>
    <row r="130" spans="2:7" customFormat="1" ht="36.75" customHeight="1" x14ac:dyDescent="0.25">
      <c r="B130" s="271">
        <f t="shared" si="1"/>
        <v>125</v>
      </c>
      <c r="C130" s="211" t="s">
        <v>144</v>
      </c>
      <c r="D130" s="210" t="s">
        <v>297</v>
      </c>
      <c r="E130" s="219" t="s">
        <v>207</v>
      </c>
      <c r="F130" s="223" t="s">
        <v>712</v>
      </c>
      <c r="G130" s="216" t="str">
        <f>IF('Template 2'!AH13=0,"",1)</f>
        <v/>
      </c>
    </row>
    <row r="131" spans="2:7" customFormat="1" ht="45" x14ac:dyDescent="0.25">
      <c r="B131" s="271">
        <f t="shared" si="1"/>
        <v>126</v>
      </c>
      <c r="C131" s="211" t="s">
        <v>144</v>
      </c>
      <c r="D131" s="210" t="s">
        <v>297</v>
      </c>
      <c r="E131" s="219" t="s">
        <v>759</v>
      </c>
      <c r="F131" s="223" t="s">
        <v>712</v>
      </c>
      <c r="G131" s="216" t="str">
        <f>IF('Template 2'!AH14=0,"",1)</f>
        <v/>
      </c>
    </row>
    <row r="132" spans="2:7" customFormat="1" ht="45" x14ac:dyDescent="0.25">
      <c r="B132" s="271">
        <f t="shared" si="1"/>
        <v>127</v>
      </c>
      <c r="C132" s="211" t="s">
        <v>144</v>
      </c>
      <c r="D132" s="210" t="s">
        <v>297</v>
      </c>
      <c r="E132" s="219" t="s">
        <v>760</v>
      </c>
      <c r="F132" s="223" t="s">
        <v>712</v>
      </c>
      <c r="G132" s="216" t="str">
        <f>IF('Template 2'!AH15=0,"",1)</f>
        <v/>
      </c>
    </row>
    <row r="133" spans="2:7" customFormat="1" ht="36.75" customHeight="1" x14ac:dyDescent="0.25">
      <c r="B133" s="271">
        <f t="shared" si="1"/>
        <v>128</v>
      </c>
      <c r="C133" s="211" t="s">
        <v>144</v>
      </c>
      <c r="D133" s="210" t="s">
        <v>297</v>
      </c>
      <c r="E133" s="219" t="s">
        <v>204</v>
      </c>
      <c r="F133" s="223" t="s">
        <v>712</v>
      </c>
      <c r="G133" s="216" t="str">
        <f>IF('Template 2'!AH16=0,"",1)</f>
        <v/>
      </c>
    </row>
    <row r="134" spans="2:7" customFormat="1" ht="45" x14ac:dyDescent="0.25">
      <c r="B134" s="271">
        <f t="shared" si="1"/>
        <v>129</v>
      </c>
      <c r="C134" s="211" t="s">
        <v>144</v>
      </c>
      <c r="D134" s="210" t="s">
        <v>297</v>
      </c>
      <c r="E134" s="219" t="s">
        <v>205</v>
      </c>
      <c r="F134" s="223" t="s">
        <v>712</v>
      </c>
      <c r="G134" s="216" t="str">
        <f>IF('Template 2'!AH17=0,"",1)</f>
        <v/>
      </c>
    </row>
    <row r="135" spans="2:7" customFormat="1" ht="36.75" customHeight="1" x14ac:dyDescent="0.25">
      <c r="B135" s="271">
        <f t="shared" si="1"/>
        <v>130</v>
      </c>
      <c r="C135" s="211" t="s">
        <v>144</v>
      </c>
      <c r="D135" s="210" t="s">
        <v>297</v>
      </c>
      <c r="E135" s="219" t="s">
        <v>206</v>
      </c>
      <c r="F135" s="223" t="s">
        <v>712</v>
      </c>
      <c r="G135" s="216" t="str">
        <f>IF('Template 2'!AH18=0,"",1)</f>
        <v/>
      </c>
    </row>
    <row r="136" spans="2:7" customFormat="1" ht="30" x14ac:dyDescent="0.25">
      <c r="B136" s="271">
        <f t="shared" ref="B136:B199" si="2">B135+1</f>
        <v>131</v>
      </c>
      <c r="C136" s="211" t="s">
        <v>144</v>
      </c>
      <c r="D136" s="210" t="s">
        <v>297</v>
      </c>
      <c r="E136" s="279" t="s">
        <v>159</v>
      </c>
      <c r="F136" s="223" t="s">
        <v>712</v>
      </c>
      <c r="G136" s="216" t="str">
        <f>IF('Template 2'!AH19=0,"",1)</f>
        <v/>
      </c>
    </row>
    <row r="137" spans="2:7" customFormat="1" ht="78" customHeight="1" x14ac:dyDescent="0.25">
      <c r="B137" s="271">
        <f t="shared" si="2"/>
        <v>132</v>
      </c>
      <c r="C137" s="211" t="s">
        <v>144</v>
      </c>
      <c r="D137" s="210" t="s">
        <v>297</v>
      </c>
      <c r="E137" s="219" t="s">
        <v>214</v>
      </c>
      <c r="F137" s="223" t="s">
        <v>713</v>
      </c>
      <c r="G137" s="216" t="str">
        <f>IF('Template 2'!AH21=0,"",1)</f>
        <v/>
      </c>
    </row>
    <row r="138" spans="2:7" customFormat="1" ht="75" x14ac:dyDescent="0.25">
      <c r="B138" s="271">
        <f t="shared" si="2"/>
        <v>133</v>
      </c>
      <c r="C138" s="211" t="s">
        <v>144</v>
      </c>
      <c r="D138" s="210" t="s">
        <v>297</v>
      </c>
      <c r="E138" s="219" t="s">
        <v>163</v>
      </c>
      <c r="F138" s="223" t="s">
        <v>713</v>
      </c>
      <c r="G138" s="216" t="str">
        <f>IF('Template 2'!AH22=0,"",1)</f>
        <v/>
      </c>
    </row>
    <row r="139" spans="2:7" customFormat="1" ht="75" x14ac:dyDescent="0.25">
      <c r="B139" s="271">
        <f t="shared" si="2"/>
        <v>134</v>
      </c>
      <c r="C139" s="211" t="s">
        <v>144</v>
      </c>
      <c r="D139" s="210" t="s">
        <v>297</v>
      </c>
      <c r="E139" s="219" t="s">
        <v>164</v>
      </c>
      <c r="F139" s="223" t="s">
        <v>713</v>
      </c>
      <c r="G139" s="216" t="str">
        <f>IF('Template 2'!AH23=0,"",1)</f>
        <v/>
      </c>
    </row>
    <row r="140" spans="2:7" customFormat="1" ht="75" x14ac:dyDescent="0.25">
      <c r="B140" s="271">
        <f t="shared" si="2"/>
        <v>135</v>
      </c>
      <c r="C140" s="211" t="s">
        <v>144</v>
      </c>
      <c r="D140" s="210" t="s">
        <v>297</v>
      </c>
      <c r="E140" s="219" t="s">
        <v>174</v>
      </c>
      <c r="F140" s="223" t="s">
        <v>713</v>
      </c>
      <c r="G140" s="216" t="str">
        <f>IF('Template 2'!AH25=0,"",1)</f>
        <v/>
      </c>
    </row>
    <row r="141" spans="2:7" customFormat="1" ht="75" x14ac:dyDescent="0.25">
      <c r="B141" s="271">
        <f t="shared" si="2"/>
        <v>136</v>
      </c>
      <c r="C141" s="211" t="s">
        <v>144</v>
      </c>
      <c r="D141" s="210" t="s">
        <v>297</v>
      </c>
      <c r="E141" s="219" t="s">
        <v>701</v>
      </c>
      <c r="F141" s="223" t="s">
        <v>713</v>
      </c>
      <c r="G141" s="68"/>
    </row>
    <row r="142" spans="2:7" customFormat="1" ht="75" x14ac:dyDescent="0.25">
      <c r="B142" s="271">
        <f t="shared" si="2"/>
        <v>137</v>
      </c>
      <c r="C142" s="211" t="s">
        <v>144</v>
      </c>
      <c r="D142" s="210" t="s">
        <v>297</v>
      </c>
      <c r="E142" s="219" t="s">
        <v>185</v>
      </c>
      <c r="F142" s="223" t="s">
        <v>713</v>
      </c>
      <c r="G142" s="216" t="str">
        <f>IF('Template 2'!AH27=0,"",1)</f>
        <v/>
      </c>
    </row>
    <row r="143" spans="2:7" customFormat="1" ht="75" x14ac:dyDescent="0.25">
      <c r="B143" s="271">
        <f t="shared" si="2"/>
        <v>138</v>
      </c>
      <c r="C143" s="211" t="s">
        <v>144</v>
      </c>
      <c r="D143" s="210" t="s">
        <v>297</v>
      </c>
      <c r="E143" s="219" t="s">
        <v>702</v>
      </c>
      <c r="F143" s="223" t="s">
        <v>713</v>
      </c>
      <c r="G143" s="216" t="str">
        <f>IF('Template 2'!AH28=0,"",1)</f>
        <v/>
      </c>
    </row>
    <row r="144" spans="2:7" customFormat="1" ht="75" x14ac:dyDescent="0.25">
      <c r="B144" s="271">
        <f t="shared" si="2"/>
        <v>139</v>
      </c>
      <c r="C144" s="211" t="s">
        <v>144</v>
      </c>
      <c r="D144" s="210" t="s">
        <v>297</v>
      </c>
      <c r="E144" s="219" t="s">
        <v>147</v>
      </c>
      <c r="F144" s="223" t="s">
        <v>713</v>
      </c>
      <c r="G144" s="216" t="str">
        <f>IF('Template 2'!AH29=0,"",1)</f>
        <v/>
      </c>
    </row>
    <row r="145" spans="2:7" customFormat="1" ht="75" x14ac:dyDescent="0.25">
      <c r="B145" s="271">
        <f t="shared" si="2"/>
        <v>140</v>
      </c>
      <c r="C145" s="211" t="s">
        <v>144</v>
      </c>
      <c r="D145" s="210" t="s">
        <v>297</v>
      </c>
      <c r="E145" s="219" t="s">
        <v>148</v>
      </c>
      <c r="F145" s="223" t="s">
        <v>713</v>
      </c>
      <c r="G145" s="216" t="str">
        <f>IF('Template 2'!AH30=0,"",1)</f>
        <v/>
      </c>
    </row>
    <row r="146" spans="2:7" customFormat="1" ht="75" x14ac:dyDescent="0.25">
      <c r="B146" s="271">
        <f t="shared" si="2"/>
        <v>141</v>
      </c>
      <c r="C146" s="211" t="s">
        <v>144</v>
      </c>
      <c r="D146" s="210" t="s">
        <v>297</v>
      </c>
      <c r="E146" s="219" t="s">
        <v>149</v>
      </c>
      <c r="F146" s="223" t="s">
        <v>713</v>
      </c>
      <c r="G146" s="216" t="str">
        <f>IF('Template 2'!AH31=0,"",1)</f>
        <v/>
      </c>
    </row>
    <row r="147" spans="2:7" customFormat="1" ht="75" x14ac:dyDescent="0.25">
      <c r="B147" s="271">
        <f t="shared" si="2"/>
        <v>142</v>
      </c>
      <c r="C147" s="211" t="s">
        <v>144</v>
      </c>
      <c r="D147" s="210" t="s">
        <v>297</v>
      </c>
      <c r="E147" s="219" t="s">
        <v>150</v>
      </c>
      <c r="F147" s="223" t="s">
        <v>713</v>
      </c>
      <c r="G147" s="216" t="str">
        <f>IF('Template 2'!AH32=0,"",1)</f>
        <v/>
      </c>
    </row>
    <row r="148" spans="2:7" customFormat="1" ht="75" x14ac:dyDescent="0.25">
      <c r="B148" s="271">
        <f t="shared" si="2"/>
        <v>143</v>
      </c>
      <c r="C148" s="211" t="s">
        <v>144</v>
      </c>
      <c r="D148" s="210" t="s">
        <v>297</v>
      </c>
      <c r="E148" s="219" t="s">
        <v>151</v>
      </c>
      <c r="F148" s="223" t="s">
        <v>713</v>
      </c>
      <c r="G148" s="216" t="str">
        <f>IF('Template 2'!AH33=0,"",1)</f>
        <v/>
      </c>
    </row>
    <row r="149" spans="2:7" customFormat="1" ht="75" x14ac:dyDescent="0.25">
      <c r="B149" s="271">
        <f t="shared" si="2"/>
        <v>144</v>
      </c>
      <c r="C149" s="211" t="s">
        <v>144</v>
      </c>
      <c r="D149" s="210" t="s">
        <v>297</v>
      </c>
      <c r="E149" s="219" t="s">
        <v>155</v>
      </c>
      <c r="F149" s="223" t="s">
        <v>713</v>
      </c>
      <c r="G149" s="216" t="str">
        <f>IF('Template 2'!AH34=0,"",1)</f>
        <v/>
      </c>
    </row>
    <row r="150" spans="2:7" customFormat="1" ht="75" x14ac:dyDescent="0.25">
      <c r="B150" s="271">
        <f t="shared" si="2"/>
        <v>145</v>
      </c>
      <c r="C150" s="211" t="s">
        <v>144</v>
      </c>
      <c r="D150" s="210" t="s">
        <v>297</v>
      </c>
      <c r="E150" s="219" t="s">
        <v>168</v>
      </c>
      <c r="F150" s="223" t="s">
        <v>713</v>
      </c>
      <c r="G150" s="216" t="str">
        <f>IF('Template 2'!AH36=0,"",1)</f>
        <v/>
      </c>
    </row>
    <row r="151" spans="2:7" customFormat="1" ht="75" x14ac:dyDescent="0.25">
      <c r="B151" s="271">
        <f t="shared" si="2"/>
        <v>146</v>
      </c>
      <c r="C151" s="211" t="s">
        <v>144</v>
      </c>
      <c r="D151" s="210" t="s">
        <v>297</v>
      </c>
      <c r="E151" s="219" t="s">
        <v>701</v>
      </c>
      <c r="F151" s="223" t="s">
        <v>713</v>
      </c>
      <c r="G151" s="68"/>
    </row>
    <row r="152" spans="2:7" customFormat="1" ht="75" x14ac:dyDescent="0.25">
      <c r="B152" s="271">
        <f t="shared" si="2"/>
        <v>147</v>
      </c>
      <c r="C152" s="211" t="s">
        <v>144</v>
      </c>
      <c r="D152" s="210" t="s">
        <v>297</v>
      </c>
      <c r="E152" s="219" t="s">
        <v>185</v>
      </c>
      <c r="F152" s="223" t="s">
        <v>713</v>
      </c>
      <c r="G152" s="216" t="str">
        <f>IF('Template 2'!AH38=0,"",1)</f>
        <v/>
      </c>
    </row>
    <row r="153" spans="2:7" customFormat="1" ht="75" x14ac:dyDescent="0.25">
      <c r="B153" s="271">
        <f t="shared" si="2"/>
        <v>148</v>
      </c>
      <c r="C153" s="211" t="s">
        <v>144</v>
      </c>
      <c r="D153" s="210" t="s">
        <v>297</v>
      </c>
      <c r="E153" s="219" t="s">
        <v>702</v>
      </c>
      <c r="F153" s="223" t="s">
        <v>713</v>
      </c>
      <c r="G153" s="216" t="str">
        <f>IF('Template 2'!AH39=0,"",1)</f>
        <v/>
      </c>
    </row>
    <row r="154" spans="2:7" customFormat="1" ht="75" x14ac:dyDescent="0.25">
      <c r="B154" s="271">
        <f t="shared" si="2"/>
        <v>149</v>
      </c>
      <c r="C154" s="211" t="s">
        <v>144</v>
      </c>
      <c r="D154" s="210" t="s">
        <v>297</v>
      </c>
      <c r="E154" s="219" t="s">
        <v>147</v>
      </c>
      <c r="F154" s="223" t="s">
        <v>713</v>
      </c>
      <c r="G154" s="216" t="str">
        <f>IF('Template 2'!AH40=0,"",1)</f>
        <v/>
      </c>
    </row>
    <row r="155" spans="2:7" customFormat="1" ht="75" x14ac:dyDescent="0.25">
      <c r="B155" s="271">
        <f t="shared" si="2"/>
        <v>150</v>
      </c>
      <c r="C155" s="211" t="s">
        <v>144</v>
      </c>
      <c r="D155" s="210" t="s">
        <v>297</v>
      </c>
      <c r="E155" s="219" t="s">
        <v>148</v>
      </c>
      <c r="F155" s="223" t="s">
        <v>713</v>
      </c>
      <c r="G155" s="216" t="str">
        <f>IF('Template 2'!AH41=0,"",1)</f>
        <v/>
      </c>
    </row>
    <row r="156" spans="2:7" customFormat="1" ht="75" x14ac:dyDescent="0.25">
      <c r="B156" s="271">
        <f t="shared" si="2"/>
        <v>151</v>
      </c>
      <c r="C156" s="211" t="s">
        <v>144</v>
      </c>
      <c r="D156" s="210" t="s">
        <v>297</v>
      </c>
      <c r="E156" s="219" t="s">
        <v>149</v>
      </c>
      <c r="F156" s="223" t="s">
        <v>713</v>
      </c>
      <c r="G156" s="216" t="str">
        <f>IF('Template 2'!AH42=0,"",1)</f>
        <v/>
      </c>
    </row>
    <row r="157" spans="2:7" customFormat="1" ht="75" x14ac:dyDescent="0.25">
      <c r="B157" s="271">
        <f t="shared" si="2"/>
        <v>152</v>
      </c>
      <c r="C157" s="211" t="s">
        <v>144</v>
      </c>
      <c r="D157" s="210" t="s">
        <v>297</v>
      </c>
      <c r="E157" s="219" t="s">
        <v>150</v>
      </c>
      <c r="F157" s="223" t="s">
        <v>713</v>
      </c>
      <c r="G157" s="216" t="str">
        <f>IF('Template 2'!AH43=0,"",1)</f>
        <v/>
      </c>
    </row>
    <row r="158" spans="2:7" customFormat="1" ht="75" x14ac:dyDescent="0.25">
      <c r="B158" s="271">
        <f t="shared" si="2"/>
        <v>153</v>
      </c>
      <c r="C158" s="211" t="s">
        <v>144</v>
      </c>
      <c r="D158" s="210" t="s">
        <v>297</v>
      </c>
      <c r="E158" s="219" t="s">
        <v>151</v>
      </c>
      <c r="F158" s="223" t="s">
        <v>713</v>
      </c>
      <c r="G158" s="216" t="str">
        <f>IF('Template 2'!AH44=0,"",1)</f>
        <v/>
      </c>
    </row>
    <row r="159" spans="2:7" customFormat="1" ht="75" x14ac:dyDescent="0.25">
      <c r="B159" s="271">
        <f t="shared" si="2"/>
        <v>154</v>
      </c>
      <c r="C159" s="211" t="s">
        <v>144</v>
      </c>
      <c r="D159" s="210" t="s">
        <v>297</v>
      </c>
      <c r="E159" s="219" t="s">
        <v>155</v>
      </c>
      <c r="F159" s="223" t="s">
        <v>713</v>
      </c>
      <c r="G159" s="216" t="str">
        <f>IF('Template 2'!AH45=0,"",1)</f>
        <v/>
      </c>
    </row>
    <row r="160" spans="2:7" customFormat="1" ht="77.45" customHeight="1" x14ac:dyDescent="0.25">
      <c r="B160" s="271">
        <f t="shared" si="2"/>
        <v>155</v>
      </c>
      <c r="C160" s="211" t="s">
        <v>144</v>
      </c>
      <c r="D160" s="210" t="s">
        <v>297</v>
      </c>
      <c r="E160" s="219" t="s">
        <v>326</v>
      </c>
      <c r="F160" s="223" t="s">
        <v>713</v>
      </c>
      <c r="G160" s="216" t="str">
        <f>IF('Template 2'!AH47=0,"",1)</f>
        <v/>
      </c>
    </row>
    <row r="161" spans="2:7" customFormat="1" ht="75" x14ac:dyDescent="0.25">
      <c r="B161" s="271">
        <f t="shared" si="2"/>
        <v>156</v>
      </c>
      <c r="C161" s="211" t="s">
        <v>144</v>
      </c>
      <c r="D161" s="210" t="s">
        <v>297</v>
      </c>
      <c r="E161" s="219" t="s">
        <v>701</v>
      </c>
      <c r="F161" s="223" t="s">
        <v>713</v>
      </c>
      <c r="G161" s="68"/>
    </row>
    <row r="162" spans="2:7" customFormat="1" ht="75" x14ac:dyDescent="0.25">
      <c r="B162" s="271">
        <f t="shared" si="2"/>
        <v>157</v>
      </c>
      <c r="C162" s="211" t="s">
        <v>144</v>
      </c>
      <c r="D162" s="210" t="s">
        <v>297</v>
      </c>
      <c r="E162" s="219" t="s">
        <v>185</v>
      </c>
      <c r="F162" s="223" t="s">
        <v>713</v>
      </c>
      <c r="G162" s="216" t="str">
        <f>IF('Template 2'!AH49=0,"",1)</f>
        <v/>
      </c>
    </row>
    <row r="163" spans="2:7" customFormat="1" ht="75" x14ac:dyDescent="0.25">
      <c r="B163" s="271">
        <f t="shared" si="2"/>
        <v>158</v>
      </c>
      <c r="C163" s="211" t="s">
        <v>144</v>
      </c>
      <c r="D163" s="210" t="s">
        <v>297</v>
      </c>
      <c r="E163" s="219" t="s">
        <v>702</v>
      </c>
      <c r="F163" s="223" t="s">
        <v>713</v>
      </c>
      <c r="G163" s="216" t="str">
        <f>IF('Template 2'!AH50=0,"",1)</f>
        <v/>
      </c>
    </row>
    <row r="164" spans="2:7" customFormat="1" ht="75" x14ac:dyDescent="0.25">
      <c r="B164" s="271">
        <f t="shared" si="2"/>
        <v>159</v>
      </c>
      <c r="C164" s="211" t="s">
        <v>144</v>
      </c>
      <c r="D164" s="210" t="s">
        <v>297</v>
      </c>
      <c r="E164" s="219" t="s">
        <v>147</v>
      </c>
      <c r="F164" s="223" t="s">
        <v>713</v>
      </c>
      <c r="G164" s="216" t="str">
        <f>IF('Template 2'!AH51=0,"",1)</f>
        <v/>
      </c>
    </row>
    <row r="165" spans="2:7" customFormat="1" ht="75" x14ac:dyDescent="0.25">
      <c r="B165" s="271">
        <f t="shared" si="2"/>
        <v>160</v>
      </c>
      <c r="C165" s="211" t="s">
        <v>144</v>
      </c>
      <c r="D165" s="210" t="s">
        <v>297</v>
      </c>
      <c r="E165" s="219" t="s">
        <v>148</v>
      </c>
      <c r="F165" s="223" t="s">
        <v>713</v>
      </c>
      <c r="G165" s="216" t="str">
        <f>IF('Template 2'!AH52=0,"",1)</f>
        <v/>
      </c>
    </row>
    <row r="166" spans="2:7" customFormat="1" ht="75" x14ac:dyDescent="0.25">
      <c r="B166" s="271">
        <f t="shared" si="2"/>
        <v>161</v>
      </c>
      <c r="C166" s="211" t="s">
        <v>144</v>
      </c>
      <c r="D166" s="210" t="s">
        <v>297</v>
      </c>
      <c r="E166" s="219" t="s">
        <v>149</v>
      </c>
      <c r="F166" s="223" t="s">
        <v>713</v>
      </c>
      <c r="G166" s="216" t="str">
        <f>IF('Template 2'!AH53=0,"",1)</f>
        <v/>
      </c>
    </row>
    <row r="167" spans="2:7" customFormat="1" ht="75" x14ac:dyDescent="0.25">
      <c r="B167" s="271">
        <f t="shared" si="2"/>
        <v>162</v>
      </c>
      <c r="C167" s="211" t="s">
        <v>144</v>
      </c>
      <c r="D167" s="210" t="s">
        <v>297</v>
      </c>
      <c r="E167" s="219" t="s">
        <v>150</v>
      </c>
      <c r="F167" s="223" t="s">
        <v>713</v>
      </c>
      <c r="G167" s="216" t="str">
        <f>IF('Template 2'!AH54=0,"",1)</f>
        <v/>
      </c>
    </row>
    <row r="168" spans="2:7" customFormat="1" ht="75" x14ac:dyDescent="0.25">
      <c r="B168" s="271">
        <f t="shared" si="2"/>
        <v>163</v>
      </c>
      <c r="C168" s="211" t="s">
        <v>144</v>
      </c>
      <c r="D168" s="210" t="s">
        <v>297</v>
      </c>
      <c r="E168" s="219" t="s">
        <v>151</v>
      </c>
      <c r="F168" s="223" t="s">
        <v>713</v>
      </c>
      <c r="G168" s="216" t="str">
        <f>IF('Template 2'!AH55=0,"",1)</f>
        <v/>
      </c>
    </row>
    <row r="169" spans="2:7" customFormat="1" ht="75" x14ac:dyDescent="0.25">
      <c r="B169" s="271">
        <f t="shared" si="2"/>
        <v>164</v>
      </c>
      <c r="C169" s="211" t="s">
        <v>144</v>
      </c>
      <c r="D169" s="210" t="s">
        <v>297</v>
      </c>
      <c r="E169" s="219" t="s">
        <v>155</v>
      </c>
      <c r="F169" s="223" t="s">
        <v>713</v>
      </c>
      <c r="G169" s="216" t="str">
        <f>IF('Template 2'!AH56=0,"",1)</f>
        <v/>
      </c>
    </row>
    <row r="170" spans="2:7" customFormat="1" ht="75" x14ac:dyDescent="0.25">
      <c r="B170" s="271">
        <f t="shared" si="2"/>
        <v>165</v>
      </c>
      <c r="C170" s="211" t="s">
        <v>144</v>
      </c>
      <c r="D170" s="210" t="s">
        <v>297</v>
      </c>
      <c r="E170" s="219" t="s">
        <v>215</v>
      </c>
      <c r="F170" s="223" t="s">
        <v>713</v>
      </c>
      <c r="G170" s="216" t="str">
        <f>IF('Template 2'!AH58=0,"",1)</f>
        <v/>
      </c>
    </row>
    <row r="171" spans="2:7" customFormat="1" ht="75" x14ac:dyDescent="0.25">
      <c r="B171" s="271">
        <f t="shared" si="2"/>
        <v>166</v>
      </c>
      <c r="C171" s="211" t="s">
        <v>144</v>
      </c>
      <c r="D171" s="210" t="s">
        <v>297</v>
      </c>
      <c r="E171" s="219" t="s">
        <v>701</v>
      </c>
      <c r="F171" s="223" t="s">
        <v>713</v>
      </c>
      <c r="G171" s="68"/>
    </row>
    <row r="172" spans="2:7" customFormat="1" ht="75" x14ac:dyDescent="0.25">
      <c r="B172" s="271">
        <f t="shared" si="2"/>
        <v>167</v>
      </c>
      <c r="C172" s="211" t="s">
        <v>144</v>
      </c>
      <c r="D172" s="210" t="s">
        <v>297</v>
      </c>
      <c r="E172" s="219" t="s">
        <v>185</v>
      </c>
      <c r="F172" s="223" t="s">
        <v>713</v>
      </c>
      <c r="G172" s="216" t="str">
        <f>IF('Template 2'!AH60=0,"",1)</f>
        <v/>
      </c>
    </row>
    <row r="173" spans="2:7" customFormat="1" ht="75" x14ac:dyDescent="0.25">
      <c r="B173" s="271">
        <f t="shared" si="2"/>
        <v>168</v>
      </c>
      <c r="C173" s="211" t="s">
        <v>144</v>
      </c>
      <c r="D173" s="210" t="s">
        <v>297</v>
      </c>
      <c r="E173" s="219" t="s">
        <v>702</v>
      </c>
      <c r="F173" s="223" t="s">
        <v>713</v>
      </c>
      <c r="G173" s="216" t="str">
        <f>IF('Template 2'!AH61=0,"",1)</f>
        <v/>
      </c>
    </row>
    <row r="174" spans="2:7" customFormat="1" ht="75" x14ac:dyDescent="0.25">
      <c r="B174" s="271">
        <f t="shared" si="2"/>
        <v>169</v>
      </c>
      <c r="C174" s="211" t="s">
        <v>144</v>
      </c>
      <c r="D174" s="210" t="s">
        <v>297</v>
      </c>
      <c r="E174" s="219" t="s">
        <v>155</v>
      </c>
      <c r="F174" s="223" t="s">
        <v>713</v>
      </c>
      <c r="G174" s="216" t="str">
        <f>IF('Template 2'!AH62=0,"",1)</f>
        <v/>
      </c>
    </row>
    <row r="175" spans="2:7" customFormat="1" ht="30" x14ac:dyDescent="0.25">
      <c r="B175" s="271">
        <f t="shared" si="2"/>
        <v>170</v>
      </c>
      <c r="C175" s="211" t="s">
        <v>144</v>
      </c>
      <c r="D175" s="210" t="s">
        <v>132</v>
      </c>
      <c r="E175" s="219" t="s">
        <v>390</v>
      </c>
      <c r="F175" s="223" t="s">
        <v>714</v>
      </c>
      <c r="G175" s="216" t="str">
        <f>IF('Template 2'!AI12=0,"",1)</f>
        <v/>
      </c>
    </row>
    <row r="176" spans="2:7" customFormat="1" ht="30" x14ac:dyDescent="0.25">
      <c r="B176" s="271">
        <f t="shared" si="2"/>
        <v>171</v>
      </c>
      <c r="C176" s="211" t="s">
        <v>144</v>
      </c>
      <c r="D176" s="210" t="s">
        <v>132</v>
      </c>
      <c r="E176" s="219" t="s">
        <v>207</v>
      </c>
      <c r="F176" s="223" t="s">
        <v>714</v>
      </c>
      <c r="G176" s="216" t="str">
        <f>IF('Template 2'!AI13=0,"",1)</f>
        <v/>
      </c>
    </row>
    <row r="177" spans="2:7" customFormat="1" ht="45" x14ac:dyDescent="0.25">
      <c r="B177" s="271">
        <f t="shared" si="2"/>
        <v>172</v>
      </c>
      <c r="C177" s="211" t="s">
        <v>144</v>
      </c>
      <c r="D177" s="210" t="s">
        <v>132</v>
      </c>
      <c r="E177" s="219" t="s">
        <v>759</v>
      </c>
      <c r="F177" s="223" t="s">
        <v>714</v>
      </c>
      <c r="G177" s="216" t="str">
        <f>IF('Template 2'!AI14=0,"",1)</f>
        <v/>
      </c>
    </row>
    <row r="178" spans="2:7" customFormat="1" ht="45" x14ac:dyDescent="0.25">
      <c r="B178" s="271">
        <f t="shared" si="2"/>
        <v>173</v>
      </c>
      <c r="C178" s="211" t="s">
        <v>144</v>
      </c>
      <c r="D178" s="210" t="s">
        <v>132</v>
      </c>
      <c r="E178" s="219" t="s">
        <v>760</v>
      </c>
      <c r="F178" s="223" t="s">
        <v>714</v>
      </c>
      <c r="G178" s="216" t="str">
        <f>IF('Template 2'!AI15=0,"",1)</f>
        <v/>
      </c>
    </row>
    <row r="179" spans="2:7" customFormat="1" ht="30" x14ac:dyDescent="0.25">
      <c r="B179" s="271">
        <f t="shared" si="2"/>
        <v>174</v>
      </c>
      <c r="C179" s="211" t="s">
        <v>144</v>
      </c>
      <c r="D179" s="210" t="s">
        <v>132</v>
      </c>
      <c r="E179" s="219" t="s">
        <v>204</v>
      </c>
      <c r="F179" s="223" t="s">
        <v>714</v>
      </c>
      <c r="G179" s="216" t="str">
        <f>IF('Template 2'!AI16=0,"",1)</f>
        <v/>
      </c>
    </row>
    <row r="180" spans="2:7" customFormat="1" ht="45" x14ac:dyDescent="0.25">
      <c r="B180" s="271">
        <f t="shared" si="2"/>
        <v>175</v>
      </c>
      <c r="C180" s="211" t="s">
        <v>144</v>
      </c>
      <c r="D180" s="210" t="s">
        <v>132</v>
      </c>
      <c r="E180" s="219" t="s">
        <v>205</v>
      </c>
      <c r="F180" s="223" t="s">
        <v>714</v>
      </c>
      <c r="G180" s="216" t="str">
        <f>IF('Template 2'!AI17=0,"",1)</f>
        <v/>
      </c>
    </row>
    <row r="181" spans="2:7" customFormat="1" ht="30" x14ac:dyDescent="0.25">
      <c r="B181" s="271">
        <f t="shared" si="2"/>
        <v>176</v>
      </c>
      <c r="C181" s="211" t="s">
        <v>144</v>
      </c>
      <c r="D181" s="210" t="s">
        <v>132</v>
      </c>
      <c r="E181" s="219" t="s">
        <v>206</v>
      </c>
      <c r="F181" s="223" t="s">
        <v>714</v>
      </c>
      <c r="G181" s="216" t="str">
        <f>IF('Template 2'!AI18=0,"",1)</f>
        <v/>
      </c>
    </row>
    <row r="182" spans="2:7" customFormat="1" ht="30" x14ac:dyDescent="0.25">
      <c r="B182" s="271">
        <f t="shared" si="2"/>
        <v>177</v>
      </c>
      <c r="C182" s="211" t="s">
        <v>144</v>
      </c>
      <c r="D182" s="210" t="s">
        <v>132</v>
      </c>
      <c r="E182" s="219" t="s">
        <v>159</v>
      </c>
      <c r="F182" s="223" t="s">
        <v>714</v>
      </c>
      <c r="G182" s="216" t="str">
        <f>IF('Template 2'!AI19=0,"",1)</f>
        <v/>
      </c>
    </row>
    <row r="183" spans="2:7" customFormat="1" ht="30" x14ac:dyDescent="0.25">
      <c r="B183" s="271">
        <f t="shared" si="2"/>
        <v>178</v>
      </c>
      <c r="C183" s="211" t="s">
        <v>144</v>
      </c>
      <c r="D183" s="210" t="s">
        <v>132</v>
      </c>
      <c r="E183" s="219" t="s">
        <v>214</v>
      </c>
      <c r="F183" s="223" t="s">
        <v>715</v>
      </c>
      <c r="G183" s="216" t="str">
        <f>IF('Template 2'!AI21=0,"",1)</f>
        <v/>
      </c>
    </row>
    <row r="184" spans="2:7" customFormat="1" ht="30" x14ac:dyDescent="0.25">
      <c r="B184" s="271">
        <f t="shared" si="2"/>
        <v>179</v>
      </c>
      <c r="C184" s="211" t="s">
        <v>144</v>
      </c>
      <c r="D184" s="210" t="s">
        <v>132</v>
      </c>
      <c r="E184" s="219" t="s">
        <v>163</v>
      </c>
      <c r="F184" s="223" t="s">
        <v>715</v>
      </c>
      <c r="G184" s="216" t="str">
        <f>IF('Template 2'!AI22=0,"",1)</f>
        <v/>
      </c>
    </row>
    <row r="185" spans="2:7" customFormat="1" ht="30" x14ac:dyDescent="0.25">
      <c r="B185" s="271">
        <f t="shared" si="2"/>
        <v>180</v>
      </c>
      <c r="C185" s="211" t="s">
        <v>144</v>
      </c>
      <c r="D185" s="210" t="s">
        <v>132</v>
      </c>
      <c r="E185" s="219" t="s">
        <v>164</v>
      </c>
      <c r="F185" s="223" t="s">
        <v>715</v>
      </c>
      <c r="G185" s="216" t="str">
        <f>IF('Template 2'!AI23=0,"",1)</f>
        <v/>
      </c>
    </row>
    <row r="186" spans="2:7" customFormat="1" ht="30" x14ac:dyDescent="0.25">
      <c r="B186" s="271">
        <f t="shared" si="2"/>
        <v>181</v>
      </c>
      <c r="C186" s="211" t="s">
        <v>144</v>
      </c>
      <c r="D186" s="210" t="s">
        <v>132</v>
      </c>
      <c r="E186" s="219" t="s">
        <v>174</v>
      </c>
      <c r="F186" s="223" t="s">
        <v>715</v>
      </c>
      <c r="G186" s="216" t="str">
        <f>IF('Template 2'!AI25=0,"",1)</f>
        <v/>
      </c>
    </row>
    <row r="187" spans="2:7" customFormat="1" ht="30" x14ac:dyDescent="0.25">
      <c r="B187" s="271">
        <f t="shared" si="2"/>
        <v>182</v>
      </c>
      <c r="C187" s="211" t="s">
        <v>144</v>
      </c>
      <c r="D187" s="210" t="s">
        <v>132</v>
      </c>
      <c r="E187" s="219" t="s">
        <v>701</v>
      </c>
      <c r="F187" s="223" t="s">
        <v>715</v>
      </c>
      <c r="G187" s="68"/>
    </row>
    <row r="188" spans="2:7" customFormat="1" ht="30" x14ac:dyDescent="0.25">
      <c r="B188" s="271">
        <f t="shared" si="2"/>
        <v>183</v>
      </c>
      <c r="C188" s="211" t="s">
        <v>144</v>
      </c>
      <c r="D188" s="210" t="s">
        <v>132</v>
      </c>
      <c r="E188" s="219" t="s">
        <v>185</v>
      </c>
      <c r="F188" s="223" t="s">
        <v>715</v>
      </c>
      <c r="G188" s="216" t="str">
        <f>IF('Template 2'!AI27=0,"",1)</f>
        <v/>
      </c>
    </row>
    <row r="189" spans="2:7" customFormat="1" ht="30" x14ac:dyDescent="0.25">
      <c r="B189" s="271">
        <f t="shared" si="2"/>
        <v>184</v>
      </c>
      <c r="C189" s="211" t="s">
        <v>144</v>
      </c>
      <c r="D189" s="210" t="s">
        <v>132</v>
      </c>
      <c r="E189" s="219" t="s">
        <v>702</v>
      </c>
      <c r="F189" s="223" t="s">
        <v>715</v>
      </c>
      <c r="G189" s="216" t="str">
        <f>IF('Template 2'!AI28=0,"",1)</f>
        <v/>
      </c>
    </row>
    <row r="190" spans="2:7" customFormat="1" ht="60" x14ac:dyDescent="0.25">
      <c r="B190" s="271">
        <f t="shared" si="2"/>
        <v>185</v>
      </c>
      <c r="C190" s="211" t="s">
        <v>144</v>
      </c>
      <c r="D190" s="210" t="s">
        <v>132</v>
      </c>
      <c r="E190" s="219" t="s">
        <v>147</v>
      </c>
      <c r="F190" s="223" t="s">
        <v>715</v>
      </c>
      <c r="G190" s="216" t="str">
        <f>IF('Template 2'!AI29=0,"",1)</f>
        <v/>
      </c>
    </row>
    <row r="191" spans="2:7" customFormat="1" ht="30" x14ac:dyDescent="0.25">
      <c r="B191" s="271">
        <f t="shared" si="2"/>
        <v>186</v>
      </c>
      <c r="C191" s="211" t="s">
        <v>144</v>
      </c>
      <c r="D191" s="210" t="s">
        <v>132</v>
      </c>
      <c r="E191" s="219" t="s">
        <v>148</v>
      </c>
      <c r="F191" s="223" t="s">
        <v>715</v>
      </c>
      <c r="G191" s="216" t="str">
        <f>IF('Template 2'!AI30=0,"",1)</f>
        <v/>
      </c>
    </row>
    <row r="192" spans="2:7" customFormat="1" ht="30" x14ac:dyDescent="0.25">
      <c r="B192" s="271">
        <f t="shared" si="2"/>
        <v>187</v>
      </c>
      <c r="C192" s="211" t="s">
        <v>144</v>
      </c>
      <c r="D192" s="210" t="s">
        <v>132</v>
      </c>
      <c r="E192" s="219" t="s">
        <v>149</v>
      </c>
      <c r="F192" s="223" t="s">
        <v>715</v>
      </c>
      <c r="G192" s="216" t="str">
        <f>IF('Template 2'!AI31=0,"",1)</f>
        <v/>
      </c>
    </row>
    <row r="193" spans="2:7" customFormat="1" ht="30" x14ac:dyDescent="0.25">
      <c r="B193" s="271">
        <f t="shared" si="2"/>
        <v>188</v>
      </c>
      <c r="C193" s="211" t="s">
        <v>144</v>
      </c>
      <c r="D193" s="210" t="s">
        <v>132</v>
      </c>
      <c r="E193" s="219" t="s">
        <v>150</v>
      </c>
      <c r="F193" s="223" t="s">
        <v>715</v>
      </c>
      <c r="G193" s="216" t="str">
        <f>IF('Template 2'!AI32=0,"",1)</f>
        <v/>
      </c>
    </row>
    <row r="194" spans="2:7" customFormat="1" ht="30" x14ac:dyDescent="0.25">
      <c r="B194" s="271">
        <f t="shared" si="2"/>
        <v>189</v>
      </c>
      <c r="C194" s="211" t="s">
        <v>144</v>
      </c>
      <c r="D194" s="210" t="s">
        <v>132</v>
      </c>
      <c r="E194" s="219" t="s">
        <v>151</v>
      </c>
      <c r="F194" s="223" t="s">
        <v>715</v>
      </c>
      <c r="G194" s="216" t="str">
        <f>IF('Template 2'!AI33=0,"",1)</f>
        <v/>
      </c>
    </row>
    <row r="195" spans="2:7" customFormat="1" ht="30" x14ac:dyDescent="0.25">
      <c r="B195" s="271">
        <f t="shared" si="2"/>
        <v>190</v>
      </c>
      <c r="C195" s="211" t="s">
        <v>144</v>
      </c>
      <c r="D195" s="210" t="s">
        <v>132</v>
      </c>
      <c r="E195" s="219" t="s">
        <v>155</v>
      </c>
      <c r="F195" s="223" t="s">
        <v>715</v>
      </c>
      <c r="G195" s="216" t="str">
        <f>IF('Template 2'!AI34=0,"",1)</f>
        <v/>
      </c>
    </row>
    <row r="196" spans="2:7" customFormat="1" ht="45" x14ac:dyDescent="0.25">
      <c r="B196" s="271">
        <f t="shared" si="2"/>
        <v>191</v>
      </c>
      <c r="C196" s="211" t="s">
        <v>144</v>
      </c>
      <c r="D196" s="210" t="s">
        <v>132</v>
      </c>
      <c r="E196" s="219" t="s">
        <v>168</v>
      </c>
      <c r="F196" s="223" t="s">
        <v>715</v>
      </c>
      <c r="G196" s="216" t="str">
        <f>IF('Template 2'!AI36=0,"",1)</f>
        <v/>
      </c>
    </row>
    <row r="197" spans="2:7" customFormat="1" ht="30" x14ac:dyDescent="0.25">
      <c r="B197" s="271">
        <f t="shared" si="2"/>
        <v>192</v>
      </c>
      <c r="C197" s="211" t="s">
        <v>144</v>
      </c>
      <c r="D197" s="210" t="s">
        <v>132</v>
      </c>
      <c r="E197" s="219" t="s">
        <v>701</v>
      </c>
      <c r="F197" s="223" t="s">
        <v>715</v>
      </c>
      <c r="G197" s="68"/>
    </row>
    <row r="198" spans="2:7" customFormat="1" ht="30" x14ac:dyDescent="0.25">
      <c r="B198" s="271">
        <f t="shared" si="2"/>
        <v>193</v>
      </c>
      <c r="C198" s="211" t="s">
        <v>144</v>
      </c>
      <c r="D198" s="210" t="s">
        <v>132</v>
      </c>
      <c r="E198" s="219" t="s">
        <v>185</v>
      </c>
      <c r="F198" s="223" t="s">
        <v>715</v>
      </c>
      <c r="G198" s="216" t="str">
        <f>IF('Template 2'!AI38=0,"",1)</f>
        <v/>
      </c>
    </row>
    <row r="199" spans="2:7" customFormat="1" ht="30" x14ac:dyDescent="0.25">
      <c r="B199" s="271">
        <f t="shared" si="2"/>
        <v>194</v>
      </c>
      <c r="C199" s="211" t="s">
        <v>144</v>
      </c>
      <c r="D199" s="210" t="s">
        <v>132</v>
      </c>
      <c r="E199" s="219" t="s">
        <v>702</v>
      </c>
      <c r="F199" s="223" t="s">
        <v>715</v>
      </c>
      <c r="G199" s="216" t="str">
        <f>IF('Template 2'!AI39=0,"",1)</f>
        <v/>
      </c>
    </row>
    <row r="200" spans="2:7" customFormat="1" ht="60" x14ac:dyDescent="0.25">
      <c r="B200" s="271">
        <f t="shared" ref="B200:B263" si="3">B199+1</f>
        <v>195</v>
      </c>
      <c r="C200" s="211" t="s">
        <v>144</v>
      </c>
      <c r="D200" s="210" t="s">
        <v>132</v>
      </c>
      <c r="E200" s="219" t="s">
        <v>147</v>
      </c>
      <c r="F200" s="223" t="s">
        <v>715</v>
      </c>
      <c r="G200" s="216" t="str">
        <f>IF('Template 2'!AI40=0,"",1)</f>
        <v/>
      </c>
    </row>
    <row r="201" spans="2:7" customFormat="1" ht="30" x14ac:dyDescent="0.25">
      <c r="B201" s="271">
        <f t="shared" si="3"/>
        <v>196</v>
      </c>
      <c r="C201" s="211" t="s">
        <v>144</v>
      </c>
      <c r="D201" s="210" t="s">
        <v>132</v>
      </c>
      <c r="E201" s="219" t="s">
        <v>148</v>
      </c>
      <c r="F201" s="223" t="s">
        <v>715</v>
      </c>
      <c r="G201" s="216" t="str">
        <f>IF('Template 2'!AI41=0,"",1)</f>
        <v/>
      </c>
    </row>
    <row r="202" spans="2:7" customFormat="1" ht="30" x14ac:dyDescent="0.25">
      <c r="B202" s="271">
        <f t="shared" si="3"/>
        <v>197</v>
      </c>
      <c r="C202" s="211" t="s">
        <v>144</v>
      </c>
      <c r="D202" s="210" t="s">
        <v>132</v>
      </c>
      <c r="E202" s="219" t="s">
        <v>149</v>
      </c>
      <c r="F202" s="223" t="s">
        <v>715</v>
      </c>
      <c r="G202" s="216" t="str">
        <f>IF('Template 2'!AI42=0,"",1)</f>
        <v/>
      </c>
    </row>
    <row r="203" spans="2:7" customFormat="1" ht="30" x14ac:dyDescent="0.25">
      <c r="B203" s="271">
        <f t="shared" si="3"/>
        <v>198</v>
      </c>
      <c r="C203" s="211" t="s">
        <v>144</v>
      </c>
      <c r="D203" s="210" t="s">
        <v>132</v>
      </c>
      <c r="E203" s="219" t="s">
        <v>150</v>
      </c>
      <c r="F203" s="223" t="s">
        <v>715</v>
      </c>
      <c r="G203" s="216" t="str">
        <f>IF('Template 2'!AI43=0,"",1)</f>
        <v/>
      </c>
    </row>
    <row r="204" spans="2:7" customFormat="1" ht="30" x14ac:dyDescent="0.25">
      <c r="B204" s="271">
        <f t="shared" si="3"/>
        <v>199</v>
      </c>
      <c r="C204" s="211" t="s">
        <v>144</v>
      </c>
      <c r="D204" s="210" t="s">
        <v>132</v>
      </c>
      <c r="E204" s="219" t="s">
        <v>151</v>
      </c>
      <c r="F204" s="223" t="s">
        <v>715</v>
      </c>
      <c r="G204" s="216" t="str">
        <f>IF('Template 2'!AI44=0,"",1)</f>
        <v/>
      </c>
    </row>
    <row r="205" spans="2:7" customFormat="1" ht="30" x14ac:dyDescent="0.25">
      <c r="B205" s="271">
        <f t="shared" si="3"/>
        <v>200</v>
      </c>
      <c r="C205" s="211" t="s">
        <v>144</v>
      </c>
      <c r="D205" s="210" t="s">
        <v>132</v>
      </c>
      <c r="E205" s="219" t="s">
        <v>155</v>
      </c>
      <c r="F205" s="223" t="s">
        <v>715</v>
      </c>
      <c r="G205" s="216" t="str">
        <f>IF('Template 2'!AI45=0,"",1)</f>
        <v/>
      </c>
    </row>
    <row r="206" spans="2:7" customFormat="1" ht="30" x14ac:dyDescent="0.25">
      <c r="B206" s="271">
        <f t="shared" si="3"/>
        <v>201</v>
      </c>
      <c r="C206" s="211" t="s">
        <v>144</v>
      </c>
      <c r="D206" s="210" t="s">
        <v>132</v>
      </c>
      <c r="E206" s="219" t="s">
        <v>326</v>
      </c>
      <c r="F206" s="223" t="s">
        <v>715</v>
      </c>
      <c r="G206" s="216" t="str">
        <f>IF('Template 2'!AI47=0,"",1)</f>
        <v/>
      </c>
    </row>
    <row r="207" spans="2:7" customFormat="1" ht="30" x14ac:dyDescent="0.25">
      <c r="B207" s="271">
        <f t="shared" si="3"/>
        <v>202</v>
      </c>
      <c r="C207" s="211" t="s">
        <v>144</v>
      </c>
      <c r="D207" s="210" t="s">
        <v>132</v>
      </c>
      <c r="E207" s="219" t="s">
        <v>701</v>
      </c>
      <c r="F207" s="223" t="s">
        <v>715</v>
      </c>
      <c r="G207" s="68"/>
    </row>
    <row r="208" spans="2:7" customFormat="1" ht="30" x14ac:dyDescent="0.25">
      <c r="B208" s="271">
        <f t="shared" si="3"/>
        <v>203</v>
      </c>
      <c r="C208" s="211" t="s">
        <v>144</v>
      </c>
      <c r="D208" s="210" t="s">
        <v>132</v>
      </c>
      <c r="E208" s="219" t="s">
        <v>185</v>
      </c>
      <c r="F208" s="223" t="s">
        <v>715</v>
      </c>
      <c r="G208" s="216" t="str">
        <f>IF('Template 2'!AI49=0,"",1)</f>
        <v/>
      </c>
    </row>
    <row r="209" spans="2:7" customFormat="1" ht="30" x14ac:dyDescent="0.25">
      <c r="B209" s="271">
        <f t="shared" si="3"/>
        <v>204</v>
      </c>
      <c r="C209" s="211" t="s">
        <v>144</v>
      </c>
      <c r="D209" s="210" t="s">
        <v>132</v>
      </c>
      <c r="E209" s="219" t="s">
        <v>702</v>
      </c>
      <c r="F209" s="223" t="s">
        <v>715</v>
      </c>
      <c r="G209" s="216" t="str">
        <f>IF('Template 2'!AI50=0,"",1)</f>
        <v/>
      </c>
    </row>
    <row r="210" spans="2:7" customFormat="1" ht="51.75" customHeight="1" x14ac:dyDescent="0.25">
      <c r="B210" s="271">
        <f t="shared" si="3"/>
        <v>205</v>
      </c>
      <c r="C210" s="211" t="s">
        <v>144</v>
      </c>
      <c r="D210" s="210" t="s">
        <v>132</v>
      </c>
      <c r="E210" s="219" t="s">
        <v>147</v>
      </c>
      <c r="F210" s="223" t="s">
        <v>715</v>
      </c>
      <c r="G210" s="216" t="str">
        <f>IF('Template 2'!AI51=0,"",1)</f>
        <v/>
      </c>
    </row>
    <row r="211" spans="2:7" customFormat="1" ht="30" x14ac:dyDescent="0.25">
      <c r="B211" s="271">
        <f t="shared" si="3"/>
        <v>206</v>
      </c>
      <c r="C211" s="211" t="s">
        <v>144</v>
      </c>
      <c r="D211" s="210" t="s">
        <v>132</v>
      </c>
      <c r="E211" s="219" t="s">
        <v>148</v>
      </c>
      <c r="F211" s="223" t="s">
        <v>715</v>
      </c>
      <c r="G211" s="216" t="str">
        <f>IF('Template 2'!AI52=0,"",1)</f>
        <v/>
      </c>
    </row>
    <row r="212" spans="2:7" customFormat="1" ht="30" x14ac:dyDescent="0.25">
      <c r="B212" s="271">
        <f t="shared" si="3"/>
        <v>207</v>
      </c>
      <c r="C212" s="211" t="s">
        <v>144</v>
      </c>
      <c r="D212" s="210" t="s">
        <v>132</v>
      </c>
      <c r="E212" s="219" t="s">
        <v>149</v>
      </c>
      <c r="F212" s="223" t="s">
        <v>715</v>
      </c>
      <c r="G212" s="216" t="str">
        <f>IF('Template 2'!AI53=0,"",1)</f>
        <v/>
      </c>
    </row>
    <row r="213" spans="2:7" customFormat="1" ht="30" x14ac:dyDescent="0.25">
      <c r="B213" s="271">
        <f t="shared" si="3"/>
        <v>208</v>
      </c>
      <c r="C213" s="211" t="s">
        <v>144</v>
      </c>
      <c r="D213" s="210" t="s">
        <v>132</v>
      </c>
      <c r="E213" s="219" t="s">
        <v>150</v>
      </c>
      <c r="F213" s="223" t="s">
        <v>715</v>
      </c>
      <c r="G213" s="216" t="str">
        <f>IF('Template 2'!AI54=0,"",1)</f>
        <v/>
      </c>
    </row>
    <row r="214" spans="2:7" customFormat="1" ht="30" x14ac:dyDescent="0.25">
      <c r="B214" s="271">
        <f t="shared" si="3"/>
        <v>209</v>
      </c>
      <c r="C214" s="211" t="s">
        <v>144</v>
      </c>
      <c r="D214" s="210" t="s">
        <v>132</v>
      </c>
      <c r="E214" s="219" t="s">
        <v>151</v>
      </c>
      <c r="F214" s="223" t="s">
        <v>715</v>
      </c>
      <c r="G214" s="216" t="str">
        <f>IF('Template 2'!AI55=0,"",1)</f>
        <v/>
      </c>
    </row>
    <row r="215" spans="2:7" customFormat="1" ht="30" x14ac:dyDescent="0.25">
      <c r="B215" s="271">
        <f t="shared" si="3"/>
        <v>210</v>
      </c>
      <c r="C215" s="211" t="s">
        <v>144</v>
      </c>
      <c r="D215" s="210" t="s">
        <v>132</v>
      </c>
      <c r="E215" s="219" t="s">
        <v>155</v>
      </c>
      <c r="F215" s="223" t="s">
        <v>715</v>
      </c>
      <c r="G215" s="216" t="str">
        <f>IF('Template 2'!AI56=0,"",1)</f>
        <v/>
      </c>
    </row>
    <row r="216" spans="2:7" customFormat="1" ht="30" x14ac:dyDescent="0.25">
      <c r="B216" s="271">
        <f t="shared" si="3"/>
        <v>211</v>
      </c>
      <c r="C216" s="211" t="s">
        <v>144</v>
      </c>
      <c r="D216" s="210" t="s">
        <v>132</v>
      </c>
      <c r="E216" s="219" t="s">
        <v>215</v>
      </c>
      <c r="F216" s="223" t="s">
        <v>715</v>
      </c>
      <c r="G216" s="216" t="str">
        <f>IF('Template 2'!AI58=0,"",1)</f>
        <v/>
      </c>
    </row>
    <row r="217" spans="2:7" customFormat="1" ht="30" x14ac:dyDescent="0.25">
      <c r="B217" s="271">
        <f t="shared" si="3"/>
        <v>212</v>
      </c>
      <c r="C217" s="211" t="s">
        <v>144</v>
      </c>
      <c r="D217" s="210" t="s">
        <v>132</v>
      </c>
      <c r="E217" s="219" t="s">
        <v>701</v>
      </c>
      <c r="F217" s="223" t="s">
        <v>715</v>
      </c>
      <c r="G217" s="68"/>
    </row>
    <row r="218" spans="2:7" customFormat="1" ht="30" x14ac:dyDescent="0.25">
      <c r="B218" s="271">
        <f t="shared" si="3"/>
        <v>213</v>
      </c>
      <c r="C218" s="211" t="s">
        <v>144</v>
      </c>
      <c r="D218" s="210" t="s">
        <v>132</v>
      </c>
      <c r="E218" s="219" t="s">
        <v>185</v>
      </c>
      <c r="F218" s="223" t="s">
        <v>715</v>
      </c>
      <c r="G218" s="216" t="str">
        <f>IF('Template 2'!AI60=0,"",1)</f>
        <v/>
      </c>
    </row>
    <row r="219" spans="2:7" customFormat="1" ht="30" x14ac:dyDescent="0.25">
      <c r="B219" s="271">
        <f t="shared" si="3"/>
        <v>214</v>
      </c>
      <c r="C219" s="211" t="s">
        <v>144</v>
      </c>
      <c r="D219" s="210" t="s">
        <v>132</v>
      </c>
      <c r="E219" s="219" t="s">
        <v>702</v>
      </c>
      <c r="F219" s="223" t="s">
        <v>715</v>
      </c>
      <c r="G219" s="216" t="str">
        <f>IF('Template 2'!AI61=0,"",1)</f>
        <v/>
      </c>
    </row>
    <row r="220" spans="2:7" customFormat="1" ht="30" x14ac:dyDescent="0.25">
      <c r="B220" s="271">
        <f t="shared" si="3"/>
        <v>215</v>
      </c>
      <c r="C220" s="211" t="s">
        <v>144</v>
      </c>
      <c r="D220" s="210" t="s">
        <v>132</v>
      </c>
      <c r="E220" s="219" t="s">
        <v>155</v>
      </c>
      <c r="F220" s="223" t="s">
        <v>715</v>
      </c>
      <c r="G220" s="216" t="str">
        <f>IF('Template 2'!AI62=0,"",1)</f>
        <v/>
      </c>
    </row>
    <row r="221" spans="2:7" customFormat="1" ht="37.5" customHeight="1" x14ac:dyDescent="0.25">
      <c r="B221" s="271">
        <f t="shared" si="3"/>
        <v>216</v>
      </c>
      <c r="C221" s="211" t="s">
        <v>144</v>
      </c>
      <c r="D221" s="210" t="s">
        <v>133</v>
      </c>
      <c r="E221" s="219" t="s">
        <v>390</v>
      </c>
      <c r="F221" s="223" t="s">
        <v>716</v>
      </c>
      <c r="G221" s="216" t="str">
        <f>IF('Template 2'!AJ12=0,"",1)</f>
        <v/>
      </c>
    </row>
    <row r="222" spans="2:7" customFormat="1" ht="30" x14ac:dyDescent="0.25">
      <c r="B222" s="271">
        <f t="shared" si="3"/>
        <v>217</v>
      </c>
      <c r="C222" s="211" t="s">
        <v>144</v>
      </c>
      <c r="D222" s="210" t="s">
        <v>133</v>
      </c>
      <c r="E222" s="219" t="s">
        <v>207</v>
      </c>
      <c r="F222" s="223" t="s">
        <v>716</v>
      </c>
      <c r="G222" s="216" t="str">
        <f>IF('Template 2'!AJ13=0,"",1)</f>
        <v/>
      </c>
    </row>
    <row r="223" spans="2:7" customFormat="1" ht="45" x14ac:dyDescent="0.25">
      <c r="B223" s="271">
        <f t="shared" si="3"/>
        <v>218</v>
      </c>
      <c r="C223" s="211" t="s">
        <v>144</v>
      </c>
      <c r="D223" s="210" t="s">
        <v>133</v>
      </c>
      <c r="E223" s="219" t="s">
        <v>759</v>
      </c>
      <c r="F223" s="223" t="s">
        <v>716</v>
      </c>
      <c r="G223" s="216" t="str">
        <f>IF('Template 2'!AJ14=0,"",1)</f>
        <v/>
      </c>
    </row>
    <row r="224" spans="2:7" customFormat="1" ht="45" x14ac:dyDescent="0.25">
      <c r="B224" s="271">
        <f t="shared" si="3"/>
        <v>219</v>
      </c>
      <c r="C224" s="211" t="s">
        <v>144</v>
      </c>
      <c r="D224" s="210" t="s">
        <v>133</v>
      </c>
      <c r="E224" s="219" t="s">
        <v>760</v>
      </c>
      <c r="F224" s="223" t="s">
        <v>716</v>
      </c>
      <c r="G224" s="216" t="str">
        <f>IF('Template 2'!AJ15=0,"",1)</f>
        <v/>
      </c>
    </row>
    <row r="225" spans="2:7" customFormat="1" ht="30" x14ac:dyDescent="0.25">
      <c r="B225" s="271">
        <f t="shared" si="3"/>
        <v>220</v>
      </c>
      <c r="C225" s="211" t="s">
        <v>144</v>
      </c>
      <c r="D225" s="210" t="s">
        <v>133</v>
      </c>
      <c r="E225" s="219" t="s">
        <v>204</v>
      </c>
      <c r="F225" s="223" t="s">
        <v>716</v>
      </c>
      <c r="G225" s="216" t="str">
        <f>IF('Template 2'!AJ16=0,"",1)</f>
        <v/>
      </c>
    </row>
    <row r="226" spans="2:7" customFormat="1" ht="45" x14ac:dyDescent="0.25">
      <c r="B226" s="271">
        <f t="shared" si="3"/>
        <v>221</v>
      </c>
      <c r="C226" s="211" t="s">
        <v>144</v>
      </c>
      <c r="D226" s="210" t="s">
        <v>133</v>
      </c>
      <c r="E226" s="219" t="s">
        <v>205</v>
      </c>
      <c r="F226" s="223" t="s">
        <v>716</v>
      </c>
      <c r="G226" s="216" t="str">
        <f>IF('Template 2'!AJ17=0,"",1)</f>
        <v/>
      </c>
    </row>
    <row r="227" spans="2:7" customFormat="1" ht="30" x14ac:dyDescent="0.25">
      <c r="B227" s="271">
        <f t="shared" si="3"/>
        <v>222</v>
      </c>
      <c r="C227" s="211" t="s">
        <v>144</v>
      </c>
      <c r="D227" s="210" t="s">
        <v>133</v>
      </c>
      <c r="E227" s="219" t="s">
        <v>206</v>
      </c>
      <c r="F227" s="223" t="s">
        <v>716</v>
      </c>
      <c r="G227" s="216" t="str">
        <f>IF('Template 2'!AJ18=0,"",1)</f>
        <v/>
      </c>
    </row>
    <row r="228" spans="2:7" customFormat="1" ht="30" x14ac:dyDescent="0.25">
      <c r="B228" s="271">
        <f t="shared" si="3"/>
        <v>223</v>
      </c>
      <c r="C228" s="211" t="s">
        <v>144</v>
      </c>
      <c r="D228" s="210" t="s">
        <v>133</v>
      </c>
      <c r="E228" s="219" t="s">
        <v>159</v>
      </c>
      <c r="F228" s="223" t="s">
        <v>716</v>
      </c>
      <c r="G228" s="216" t="str">
        <f>IF('Template 2'!AJ19=0,"",1)</f>
        <v/>
      </c>
    </row>
    <row r="229" spans="2:7" customFormat="1" ht="30" x14ac:dyDescent="0.25">
      <c r="B229" s="271">
        <f t="shared" si="3"/>
        <v>224</v>
      </c>
      <c r="C229" s="211" t="s">
        <v>144</v>
      </c>
      <c r="D229" s="210" t="s">
        <v>133</v>
      </c>
      <c r="E229" s="219" t="s">
        <v>214</v>
      </c>
      <c r="F229" s="223" t="s">
        <v>717</v>
      </c>
      <c r="G229" s="216" t="str">
        <f>IF('Template 2'!AJ21=0,"",1)</f>
        <v/>
      </c>
    </row>
    <row r="230" spans="2:7" customFormat="1" ht="30" x14ac:dyDescent="0.25">
      <c r="B230" s="271">
        <f t="shared" si="3"/>
        <v>225</v>
      </c>
      <c r="C230" s="211" t="s">
        <v>144</v>
      </c>
      <c r="D230" s="210" t="s">
        <v>133</v>
      </c>
      <c r="E230" s="219" t="s">
        <v>163</v>
      </c>
      <c r="F230" s="223" t="s">
        <v>717</v>
      </c>
      <c r="G230" s="216" t="str">
        <f>IF('Template 2'!AJ22=0,"",1)</f>
        <v/>
      </c>
    </row>
    <row r="231" spans="2:7" customFormat="1" ht="30" x14ac:dyDescent="0.25">
      <c r="B231" s="271">
        <f t="shared" si="3"/>
        <v>226</v>
      </c>
      <c r="C231" s="211" t="s">
        <v>144</v>
      </c>
      <c r="D231" s="210" t="s">
        <v>133</v>
      </c>
      <c r="E231" s="219" t="s">
        <v>164</v>
      </c>
      <c r="F231" s="223" t="s">
        <v>717</v>
      </c>
      <c r="G231" s="216" t="str">
        <f>IF('Template 2'!AJ23=0,"",1)</f>
        <v/>
      </c>
    </row>
    <row r="232" spans="2:7" customFormat="1" ht="30" x14ac:dyDescent="0.25">
      <c r="B232" s="271">
        <f t="shared" si="3"/>
        <v>227</v>
      </c>
      <c r="C232" s="211" t="s">
        <v>144</v>
      </c>
      <c r="D232" s="210" t="s">
        <v>133</v>
      </c>
      <c r="E232" s="219" t="s">
        <v>174</v>
      </c>
      <c r="F232" s="223" t="s">
        <v>717</v>
      </c>
      <c r="G232" s="216" t="str">
        <f>IF('Template 2'!AJ25=0,"",1)</f>
        <v/>
      </c>
    </row>
    <row r="233" spans="2:7" customFormat="1" ht="30" x14ac:dyDescent="0.25">
      <c r="B233" s="271">
        <f t="shared" si="3"/>
        <v>228</v>
      </c>
      <c r="C233" s="211" t="s">
        <v>144</v>
      </c>
      <c r="D233" s="210" t="s">
        <v>133</v>
      </c>
      <c r="E233" s="219" t="s">
        <v>701</v>
      </c>
      <c r="F233" s="223" t="s">
        <v>717</v>
      </c>
      <c r="G233" s="68"/>
    </row>
    <row r="234" spans="2:7" customFormat="1" ht="30" x14ac:dyDescent="0.25">
      <c r="B234" s="271">
        <f t="shared" si="3"/>
        <v>229</v>
      </c>
      <c r="C234" s="211" t="s">
        <v>144</v>
      </c>
      <c r="D234" s="210" t="s">
        <v>133</v>
      </c>
      <c r="E234" s="219" t="s">
        <v>185</v>
      </c>
      <c r="F234" s="223" t="s">
        <v>717</v>
      </c>
      <c r="G234" s="216" t="str">
        <f>IF('Template 2'!AJ27=0,"",1)</f>
        <v/>
      </c>
    </row>
    <row r="235" spans="2:7" customFormat="1" ht="30" x14ac:dyDescent="0.25">
      <c r="B235" s="271">
        <f t="shared" si="3"/>
        <v>230</v>
      </c>
      <c r="C235" s="211" t="s">
        <v>144</v>
      </c>
      <c r="D235" s="210" t="s">
        <v>133</v>
      </c>
      <c r="E235" s="219" t="s">
        <v>702</v>
      </c>
      <c r="F235" s="223" t="s">
        <v>717</v>
      </c>
      <c r="G235" s="216" t="str">
        <f>IF('Template 2'!AJ28=0,"",1)</f>
        <v/>
      </c>
    </row>
    <row r="236" spans="2:7" customFormat="1" ht="60" x14ac:dyDescent="0.25">
      <c r="B236" s="271">
        <f t="shared" si="3"/>
        <v>231</v>
      </c>
      <c r="C236" s="211" t="s">
        <v>144</v>
      </c>
      <c r="D236" s="210" t="s">
        <v>133</v>
      </c>
      <c r="E236" s="219" t="s">
        <v>147</v>
      </c>
      <c r="F236" s="223" t="s">
        <v>717</v>
      </c>
      <c r="G236" s="216" t="str">
        <f>IF('Template 2'!AJ29=0,"",1)</f>
        <v/>
      </c>
    </row>
    <row r="237" spans="2:7" customFormat="1" ht="30" x14ac:dyDescent="0.25">
      <c r="B237" s="271">
        <f t="shared" si="3"/>
        <v>232</v>
      </c>
      <c r="C237" s="211" t="s">
        <v>144</v>
      </c>
      <c r="D237" s="210" t="s">
        <v>133</v>
      </c>
      <c r="E237" s="219" t="s">
        <v>148</v>
      </c>
      <c r="F237" s="223" t="s">
        <v>717</v>
      </c>
      <c r="G237" s="216" t="str">
        <f>IF('Template 2'!AJ30=0,"",1)</f>
        <v/>
      </c>
    </row>
    <row r="238" spans="2:7" customFormat="1" ht="30" x14ac:dyDescent="0.25">
      <c r="B238" s="271">
        <f t="shared" si="3"/>
        <v>233</v>
      </c>
      <c r="C238" s="211" t="s">
        <v>144</v>
      </c>
      <c r="D238" s="210" t="s">
        <v>133</v>
      </c>
      <c r="E238" s="219" t="s">
        <v>149</v>
      </c>
      <c r="F238" s="223" t="s">
        <v>717</v>
      </c>
      <c r="G238" s="216" t="str">
        <f>IF('Template 2'!AJ31=0,"",1)</f>
        <v/>
      </c>
    </row>
    <row r="239" spans="2:7" customFormat="1" ht="30" x14ac:dyDescent="0.25">
      <c r="B239" s="271">
        <f t="shared" si="3"/>
        <v>234</v>
      </c>
      <c r="C239" s="211" t="s">
        <v>144</v>
      </c>
      <c r="D239" s="210" t="s">
        <v>133</v>
      </c>
      <c r="E239" s="219" t="s">
        <v>150</v>
      </c>
      <c r="F239" s="223" t="s">
        <v>717</v>
      </c>
      <c r="G239" s="216" t="str">
        <f>IF('Template 2'!AJ32=0,"",1)</f>
        <v/>
      </c>
    </row>
    <row r="240" spans="2:7" customFormat="1" ht="30" x14ac:dyDescent="0.25">
      <c r="B240" s="271">
        <f t="shared" si="3"/>
        <v>235</v>
      </c>
      <c r="C240" s="211" t="s">
        <v>144</v>
      </c>
      <c r="D240" s="210" t="s">
        <v>133</v>
      </c>
      <c r="E240" s="219" t="s">
        <v>151</v>
      </c>
      <c r="F240" s="223" t="s">
        <v>717</v>
      </c>
      <c r="G240" s="216" t="str">
        <f>IF('Template 2'!AJ33=0,"",1)</f>
        <v/>
      </c>
    </row>
    <row r="241" spans="2:7" customFormat="1" ht="30" x14ac:dyDescent="0.25">
      <c r="B241" s="271">
        <f t="shared" si="3"/>
        <v>236</v>
      </c>
      <c r="C241" s="211" t="s">
        <v>144</v>
      </c>
      <c r="D241" s="210" t="s">
        <v>133</v>
      </c>
      <c r="E241" s="219" t="s">
        <v>155</v>
      </c>
      <c r="F241" s="223" t="s">
        <v>717</v>
      </c>
      <c r="G241" s="216" t="str">
        <f>IF('Template 2'!AJ34=0,"",1)</f>
        <v/>
      </c>
    </row>
    <row r="242" spans="2:7" customFormat="1" ht="67.5" customHeight="1" x14ac:dyDescent="0.25">
      <c r="B242" s="271">
        <f t="shared" si="3"/>
        <v>237</v>
      </c>
      <c r="C242" s="211" t="s">
        <v>144</v>
      </c>
      <c r="D242" s="210" t="s">
        <v>133</v>
      </c>
      <c r="E242" s="219" t="s">
        <v>168</v>
      </c>
      <c r="F242" s="223" t="s">
        <v>717</v>
      </c>
      <c r="G242" s="216" t="str">
        <f>IF('Template 2'!AJ36=0,"",1)</f>
        <v/>
      </c>
    </row>
    <row r="243" spans="2:7" customFormat="1" ht="30" x14ac:dyDescent="0.25">
      <c r="B243" s="271">
        <f t="shared" si="3"/>
        <v>238</v>
      </c>
      <c r="C243" s="211" t="s">
        <v>144</v>
      </c>
      <c r="D243" s="210" t="s">
        <v>133</v>
      </c>
      <c r="E243" s="219" t="s">
        <v>701</v>
      </c>
      <c r="F243" s="223" t="s">
        <v>717</v>
      </c>
      <c r="G243" s="68"/>
    </row>
    <row r="244" spans="2:7" customFormat="1" ht="30" x14ac:dyDescent="0.25">
      <c r="B244" s="271">
        <f t="shared" si="3"/>
        <v>239</v>
      </c>
      <c r="C244" s="211" t="s">
        <v>144</v>
      </c>
      <c r="D244" s="210" t="s">
        <v>133</v>
      </c>
      <c r="E244" s="219" t="s">
        <v>185</v>
      </c>
      <c r="F244" s="223" t="s">
        <v>717</v>
      </c>
      <c r="G244" s="216" t="str">
        <f>IF('Template 2'!AJ38=0,"",1)</f>
        <v/>
      </c>
    </row>
    <row r="245" spans="2:7" customFormat="1" ht="30" x14ac:dyDescent="0.25">
      <c r="B245" s="271">
        <f t="shared" si="3"/>
        <v>240</v>
      </c>
      <c r="C245" s="211" t="s">
        <v>144</v>
      </c>
      <c r="D245" s="210" t="s">
        <v>133</v>
      </c>
      <c r="E245" s="219" t="s">
        <v>702</v>
      </c>
      <c r="F245" s="223" t="s">
        <v>717</v>
      </c>
      <c r="G245" s="216" t="str">
        <f>IF('Template 2'!AJ39=0,"",1)</f>
        <v/>
      </c>
    </row>
    <row r="246" spans="2:7" customFormat="1" ht="47.25" customHeight="1" x14ac:dyDescent="0.25">
      <c r="B246" s="271">
        <f t="shared" si="3"/>
        <v>241</v>
      </c>
      <c r="C246" s="211" t="s">
        <v>144</v>
      </c>
      <c r="D246" s="210" t="s">
        <v>133</v>
      </c>
      <c r="E246" s="219" t="s">
        <v>147</v>
      </c>
      <c r="F246" s="223" t="s">
        <v>717</v>
      </c>
      <c r="G246" s="216" t="str">
        <f>IF('Template 2'!AJ40=0,"",1)</f>
        <v/>
      </c>
    </row>
    <row r="247" spans="2:7" customFormat="1" ht="30" x14ac:dyDescent="0.25">
      <c r="B247" s="271">
        <f t="shared" si="3"/>
        <v>242</v>
      </c>
      <c r="C247" s="211" t="s">
        <v>144</v>
      </c>
      <c r="D247" s="210" t="s">
        <v>133</v>
      </c>
      <c r="E247" s="219" t="s">
        <v>148</v>
      </c>
      <c r="F247" s="223" t="s">
        <v>717</v>
      </c>
      <c r="G247" s="216" t="str">
        <f>IF('Template 2'!AJ41=0,"",1)</f>
        <v/>
      </c>
    </row>
    <row r="248" spans="2:7" customFormat="1" ht="30" x14ac:dyDescent="0.25">
      <c r="B248" s="271">
        <f t="shared" si="3"/>
        <v>243</v>
      </c>
      <c r="C248" s="211" t="s">
        <v>144</v>
      </c>
      <c r="D248" s="210" t="s">
        <v>133</v>
      </c>
      <c r="E248" s="219" t="s">
        <v>149</v>
      </c>
      <c r="F248" s="223" t="s">
        <v>717</v>
      </c>
      <c r="G248" s="216" t="str">
        <f>IF('Template 2'!AJ42=0,"",1)</f>
        <v/>
      </c>
    </row>
    <row r="249" spans="2:7" customFormat="1" ht="30" x14ac:dyDescent="0.25">
      <c r="B249" s="271">
        <f t="shared" si="3"/>
        <v>244</v>
      </c>
      <c r="C249" s="211" t="s">
        <v>144</v>
      </c>
      <c r="D249" s="210" t="s">
        <v>133</v>
      </c>
      <c r="E249" s="219" t="s">
        <v>150</v>
      </c>
      <c r="F249" s="223" t="s">
        <v>717</v>
      </c>
      <c r="G249" s="216" t="str">
        <f>IF('Template 2'!AJ43=0,"",1)</f>
        <v/>
      </c>
    </row>
    <row r="250" spans="2:7" customFormat="1" ht="30" x14ac:dyDescent="0.25">
      <c r="B250" s="271">
        <f t="shared" si="3"/>
        <v>245</v>
      </c>
      <c r="C250" s="211" t="s">
        <v>144</v>
      </c>
      <c r="D250" s="210" t="s">
        <v>133</v>
      </c>
      <c r="E250" s="219" t="s">
        <v>151</v>
      </c>
      <c r="F250" s="223" t="s">
        <v>717</v>
      </c>
      <c r="G250" s="216" t="str">
        <f>IF('Template 2'!AJ44=0,"",1)</f>
        <v/>
      </c>
    </row>
    <row r="251" spans="2:7" customFormat="1" ht="30" x14ac:dyDescent="0.25">
      <c r="B251" s="271">
        <f t="shared" si="3"/>
        <v>246</v>
      </c>
      <c r="C251" s="211" t="s">
        <v>144</v>
      </c>
      <c r="D251" s="210" t="s">
        <v>133</v>
      </c>
      <c r="E251" s="219" t="s">
        <v>155</v>
      </c>
      <c r="F251" s="223" t="s">
        <v>717</v>
      </c>
      <c r="G251" s="216" t="str">
        <f>IF('Template 2'!AJ45=0,"",1)</f>
        <v/>
      </c>
    </row>
    <row r="252" spans="2:7" customFormat="1" ht="39.75" customHeight="1" x14ac:dyDescent="0.25">
      <c r="B252" s="271">
        <f t="shared" si="3"/>
        <v>247</v>
      </c>
      <c r="C252" s="211" t="s">
        <v>144</v>
      </c>
      <c r="D252" s="210" t="s">
        <v>133</v>
      </c>
      <c r="E252" s="219" t="s">
        <v>326</v>
      </c>
      <c r="F252" s="223" t="s">
        <v>717</v>
      </c>
      <c r="G252" s="216" t="str">
        <f>IF('Template 2'!AJ47=0,"",1)</f>
        <v/>
      </c>
    </row>
    <row r="253" spans="2:7" customFormat="1" ht="30" x14ac:dyDescent="0.25">
      <c r="B253" s="271">
        <f t="shared" si="3"/>
        <v>248</v>
      </c>
      <c r="C253" s="211" t="s">
        <v>144</v>
      </c>
      <c r="D253" s="210" t="s">
        <v>133</v>
      </c>
      <c r="E253" s="219" t="s">
        <v>701</v>
      </c>
      <c r="F253" s="223" t="s">
        <v>717</v>
      </c>
      <c r="G253" s="68"/>
    </row>
    <row r="254" spans="2:7" customFormat="1" ht="30" x14ac:dyDescent="0.25">
      <c r="B254" s="271">
        <f t="shared" si="3"/>
        <v>249</v>
      </c>
      <c r="C254" s="211" t="s">
        <v>144</v>
      </c>
      <c r="D254" s="210" t="s">
        <v>133</v>
      </c>
      <c r="E254" s="219" t="s">
        <v>185</v>
      </c>
      <c r="F254" s="223" t="s">
        <v>717</v>
      </c>
      <c r="G254" s="216" t="str">
        <f>IF('Template 2'!AJ49=0,"",1)</f>
        <v/>
      </c>
    </row>
    <row r="255" spans="2:7" customFormat="1" ht="30" x14ac:dyDescent="0.25">
      <c r="B255" s="271">
        <f t="shared" si="3"/>
        <v>250</v>
      </c>
      <c r="C255" s="211" t="s">
        <v>144</v>
      </c>
      <c r="D255" s="210" t="s">
        <v>133</v>
      </c>
      <c r="E255" s="219" t="s">
        <v>702</v>
      </c>
      <c r="F255" s="223" t="s">
        <v>717</v>
      </c>
      <c r="G255" s="216" t="str">
        <f>IF('Template 2'!AJ50=0,"",1)</f>
        <v/>
      </c>
    </row>
    <row r="256" spans="2:7" customFormat="1" ht="51.75" customHeight="1" x14ac:dyDescent="0.25">
      <c r="B256" s="271">
        <f t="shared" si="3"/>
        <v>251</v>
      </c>
      <c r="C256" s="211" t="s">
        <v>144</v>
      </c>
      <c r="D256" s="210" t="s">
        <v>133</v>
      </c>
      <c r="E256" s="219" t="s">
        <v>147</v>
      </c>
      <c r="F256" s="223" t="s">
        <v>717</v>
      </c>
      <c r="G256" s="216" t="str">
        <f>IF('Template 2'!AJ51=0,"",1)</f>
        <v/>
      </c>
    </row>
    <row r="257" spans="2:7" customFormat="1" ht="30" x14ac:dyDescent="0.25">
      <c r="B257" s="271">
        <f t="shared" si="3"/>
        <v>252</v>
      </c>
      <c r="C257" s="211" t="s">
        <v>144</v>
      </c>
      <c r="D257" s="210" t="s">
        <v>133</v>
      </c>
      <c r="E257" s="219" t="s">
        <v>148</v>
      </c>
      <c r="F257" s="223" t="s">
        <v>717</v>
      </c>
      <c r="G257" s="216" t="str">
        <f>IF('Template 2'!AJ52=0,"",1)</f>
        <v/>
      </c>
    </row>
    <row r="258" spans="2:7" customFormat="1" ht="30" x14ac:dyDescent="0.25">
      <c r="B258" s="271">
        <f t="shared" si="3"/>
        <v>253</v>
      </c>
      <c r="C258" s="211" t="s">
        <v>144</v>
      </c>
      <c r="D258" s="210" t="s">
        <v>133</v>
      </c>
      <c r="E258" s="219" t="s">
        <v>149</v>
      </c>
      <c r="F258" s="223" t="s">
        <v>717</v>
      </c>
      <c r="G258" s="216" t="str">
        <f>IF('Template 2'!AJ53=0,"",1)</f>
        <v/>
      </c>
    </row>
    <row r="259" spans="2:7" customFormat="1" ht="30" x14ac:dyDescent="0.25">
      <c r="B259" s="271">
        <f t="shared" si="3"/>
        <v>254</v>
      </c>
      <c r="C259" s="211" t="s">
        <v>144</v>
      </c>
      <c r="D259" s="210" t="s">
        <v>133</v>
      </c>
      <c r="E259" s="219" t="s">
        <v>150</v>
      </c>
      <c r="F259" s="223" t="s">
        <v>717</v>
      </c>
      <c r="G259" s="216" t="str">
        <f>IF('Template 2'!AJ54=0,"",1)</f>
        <v/>
      </c>
    </row>
    <row r="260" spans="2:7" customFormat="1" ht="30" x14ac:dyDescent="0.25">
      <c r="B260" s="271">
        <f t="shared" si="3"/>
        <v>255</v>
      </c>
      <c r="C260" s="211" t="s">
        <v>144</v>
      </c>
      <c r="D260" s="210" t="s">
        <v>133</v>
      </c>
      <c r="E260" s="219" t="s">
        <v>151</v>
      </c>
      <c r="F260" s="223" t="s">
        <v>717</v>
      </c>
      <c r="G260" s="216" t="str">
        <f>IF('Template 2'!AJ55=0,"",1)</f>
        <v/>
      </c>
    </row>
    <row r="261" spans="2:7" customFormat="1" ht="30" x14ac:dyDescent="0.25">
      <c r="B261" s="271">
        <f t="shared" si="3"/>
        <v>256</v>
      </c>
      <c r="C261" s="211" t="s">
        <v>144</v>
      </c>
      <c r="D261" s="210" t="s">
        <v>133</v>
      </c>
      <c r="E261" s="219" t="s">
        <v>155</v>
      </c>
      <c r="F261" s="223" t="s">
        <v>717</v>
      </c>
      <c r="G261" s="216" t="str">
        <f>IF('Template 2'!AJ56=0,"",1)</f>
        <v/>
      </c>
    </row>
    <row r="262" spans="2:7" customFormat="1" ht="41.25" customHeight="1" x14ac:dyDescent="0.25">
      <c r="B262" s="271">
        <f t="shared" si="3"/>
        <v>257</v>
      </c>
      <c r="C262" s="211" t="s">
        <v>144</v>
      </c>
      <c r="D262" s="210" t="s">
        <v>133</v>
      </c>
      <c r="E262" s="219" t="s">
        <v>215</v>
      </c>
      <c r="F262" s="223" t="s">
        <v>717</v>
      </c>
      <c r="G262" s="216" t="str">
        <f>IF('Template 2'!AJ58=0,"",1)</f>
        <v/>
      </c>
    </row>
    <row r="263" spans="2:7" customFormat="1" ht="30" x14ac:dyDescent="0.25">
      <c r="B263" s="271">
        <f t="shared" si="3"/>
        <v>258</v>
      </c>
      <c r="C263" s="211" t="s">
        <v>144</v>
      </c>
      <c r="D263" s="210" t="s">
        <v>133</v>
      </c>
      <c r="E263" s="219" t="s">
        <v>701</v>
      </c>
      <c r="F263" s="223" t="s">
        <v>717</v>
      </c>
      <c r="G263" s="68"/>
    </row>
    <row r="264" spans="2:7" customFormat="1" ht="30" x14ac:dyDescent="0.25">
      <c r="B264" s="271">
        <f t="shared" ref="B264:B327" si="4">B263+1</f>
        <v>259</v>
      </c>
      <c r="C264" s="211" t="s">
        <v>144</v>
      </c>
      <c r="D264" s="210" t="s">
        <v>133</v>
      </c>
      <c r="E264" s="219" t="s">
        <v>185</v>
      </c>
      <c r="F264" s="223" t="s">
        <v>717</v>
      </c>
      <c r="G264" s="216" t="str">
        <f>IF('Template 2'!AJ60=0,"",1)</f>
        <v/>
      </c>
    </row>
    <row r="265" spans="2:7" customFormat="1" ht="30" x14ac:dyDescent="0.25">
      <c r="B265" s="271">
        <f t="shared" si="4"/>
        <v>260</v>
      </c>
      <c r="C265" s="211" t="s">
        <v>144</v>
      </c>
      <c r="D265" s="210" t="s">
        <v>133</v>
      </c>
      <c r="E265" s="219" t="s">
        <v>702</v>
      </c>
      <c r="F265" s="223" t="s">
        <v>717</v>
      </c>
      <c r="G265" s="216" t="str">
        <f>IF('Template 2'!AJ61=0,"",1)</f>
        <v/>
      </c>
    </row>
    <row r="266" spans="2:7" customFormat="1" ht="30" x14ac:dyDescent="0.25">
      <c r="B266" s="271">
        <f t="shared" si="4"/>
        <v>261</v>
      </c>
      <c r="C266" s="211" t="s">
        <v>144</v>
      </c>
      <c r="D266" s="210" t="s">
        <v>133</v>
      </c>
      <c r="E266" s="219" t="s">
        <v>155</v>
      </c>
      <c r="F266" s="223" t="s">
        <v>717</v>
      </c>
      <c r="G266" s="216" t="str">
        <f>IF('Template 2'!AJ62=0,"",1)</f>
        <v/>
      </c>
    </row>
    <row r="267" spans="2:7" customFormat="1" ht="30" x14ac:dyDescent="0.25">
      <c r="B267" s="271">
        <f t="shared" si="4"/>
        <v>262</v>
      </c>
      <c r="C267" s="211" t="s">
        <v>144</v>
      </c>
      <c r="D267" s="210" t="s">
        <v>134</v>
      </c>
      <c r="E267" s="219" t="s">
        <v>390</v>
      </c>
      <c r="F267" s="223" t="s">
        <v>718</v>
      </c>
      <c r="G267" s="216" t="str">
        <f>IF('Template 2'!AK12=0,"",1)</f>
        <v/>
      </c>
    </row>
    <row r="268" spans="2:7" customFormat="1" ht="30" x14ac:dyDescent="0.25">
      <c r="B268" s="271">
        <f t="shared" si="4"/>
        <v>263</v>
      </c>
      <c r="C268" s="211" t="s">
        <v>144</v>
      </c>
      <c r="D268" s="210" t="s">
        <v>134</v>
      </c>
      <c r="E268" s="219" t="s">
        <v>207</v>
      </c>
      <c r="F268" s="223" t="s">
        <v>718</v>
      </c>
      <c r="G268" s="216" t="str">
        <f>IF('Template 2'!AK13=0,"",1)</f>
        <v/>
      </c>
    </row>
    <row r="269" spans="2:7" customFormat="1" ht="45" x14ac:dyDescent="0.25">
      <c r="B269" s="271">
        <f t="shared" si="4"/>
        <v>264</v>
      </c>
      <c r="C269" s="211" t="s">
        <v>144</v>
      </c>
      <c r="D269" s="210" t="s">
        <v>134</v>
      </c>
      <c r="E269" s="219" t="s">
        <v>759</v>
      </c>
      <c r="F269" s="223" t="s">
        <v>718</v>
      </c>
      <c r="G269" s="216" t="str">
        <f>IF('Template 2'!AK14=0,"",1)</f>
        <v/>
      </c>
    </row>
    <row r="270" spans="2:7" customFormat="1" ht="45" x14ac:dyDescent="0.25">
      <c r="B270" s="271">
        <f t="shared" si="4"/>
        <v>265</v>
      </c>
      <c r="C270" s="211" t="s">
        <v>144</v>
      </c>
      <c r="D270" s="210" t="s">
        <v>134</v>
      </c>
      <c r="E270" s="219" t="s">
        <v>760</v>
      </c>
      <c r="F270" s="223" t="s">
        <v>718</v>
      </c>
      <c r="G270" s="216" t="str">
        <f>IF('Template 2'!AK15=0,"",1)</f>
        <v/>
      </c>
    </row>
    <row r="271" spans="2:7" customFormat="1" ht="30" x14ac:dyDescent="0.25">
      <c r="B271" s="271">
        <f t="shared" si="4"/>
        <v>266</v>
      </c>
      <c r="C271" s="211" t="s">
        <v>144</v>
      </c>
      <c r="D271" s="210" t="s">
        <v>134</v>
      </c>
      <c r="E271" s="219" t="s">
        <v>204</v>
      </c>
      <c r="F271" s="223" t="s">
        <v>718</v>
      </c>
      <c r="G271" s="216" t="str">
        <f>IF('Template 2'!AK16=0,"",1)</f>
        <v/>
      </c>
    </row>
    <row r="272" spans="2:7" customFormat="1" ht="45" x14ac:dyDescent="0.25">
      <c r="B272" s="271">
        <f t="shared" si="4"/>
        <v>267</v>
      </c>
      <c r="C272" s="211" t="s">
        <v>144</v>
      </c>
      <c r="D272" s="210" t="s">
        <v>134</v>
      </c>
      <c r="E272" s="219" t="s">
        <v>205</v>
      </c>
      <c r="F272" s="223" t="s">
        <v>718</v>
      </c>
      <c r="G272" s="216" t="str">
        <f>IF('Template 2'!AK17=0,"",1)</f>
        <v/>
      </c>
    </row>
    <row r="273" spans="2:7" customFormat="1" ht="30" x14ac:dyDescent="0.25">
      <c r="B273" s="271">
        <f t="shared" si="4"/>
        <v>268</v>
      </c>
      <c r="C273" s="211" t="s">
        <v>144</v>
      </c>
      <c r="D273" s="210" t="s">
        <v>134</v>
      </c>
      <c r="E273" s="219" t="s">
        <v>206</v>
      </c>
      <c r="F273" s="223" t="s">
        <v>718</v>
      </c>
      <c r="G273" s="216" t="str">
        <f>IF('Template 2'!AK18=0,"",1)</f>
        <v/>
      </c>
    </row>
    <row r="274" spans="2:7" customFormat="1" ht="30" x14ac:dyDescent="0.25">
      <c r="B274" s="271">
        <f t="shared" si="4"/>
        <v>269</v>
      </c>
      <c r="C274" s="211" t="s">
        <v>144</v>
      </c>
      <c r="D274" s="210" t="s">
        <v>134</v>
      </c>
      <c r="E274" s="219" t="s">
        <v>159</v>
      </c>
      <c r="F274" s="223" t="s">
        <v>718</v>
      </c>
      <c r="G274" s="216" t="str">
        <f>IF('Template 2'!AK19=0,"",1)</f>
        <v/>
      </c>
    </row>
    <row r="275" spans="2:7" customFormat="1" ht="38.25" customHeight="1" x14ac:dyDescent="0.25">
      <c r="B275" s="271">
        <f t="shared" si="4"/>
        <v>270</v>
      </c>
      <c r="C275" s="211" t="s">
        <v>144</v>
      </c>
      <c r="D275" s="210" t="s">
        <v>134</v>
      </c>
      <c r="E275" s="219" t="s">
        <v>214</v>
      </c>
      <c r="F275" s="223" t="s">
        <v>719</v>
      </c>
      <c r="G275" s="216" t="str">
        <f>IF('Template 2'!AK21=0,"",1)</f>
        <v/>
      </c>
    </row>
    <row r="276" spans="2:7" customFormat="1" ht="30" x14ac:dyDescent="0.25">
      <c r="B276" s="271">
        <f t="shared" si="4"/>
        <v>271</v>
      </c>
      <c r="C276" s="211" t="s">
        <v>144</v>
      </c>
      <c r="D276" s="210" t="s">
        <v>134</v>
      </c>
      <c r="E276" s="219" t="s">
        <v>163</v>
      </c>
      <c r="F276" s="223" t="s">
        <v>719</v>
      </c>
      <c r="G276" s="216" t="str">
        <f>IF('Template 2'!AK22=0,"",1)</f>
        <v/>
      </c>
    </row>
    <row r="277" spans="2:7" customFormat="1" ht="30" x14ac:dyDescent="0.25">
      <c r="B277" s="271">
        <f t="shared" si="4"/>
        <v>272</v>
      </c>
      <c r="C277" s="211" t="s">
        <v>144</v>
      </c>
      <c r="D277" s="210" t="s">
        <v>134</v>
      </c>
      <c r="E277" s="219" t="s">
        <v>164</v>
      </c>
      <c r="F277" s="223" t="s">
        <v>719</v>
      </c>
      <c r="G277" s="216" t="str">
        <f>IF('Template 2'!AK23=0,"",1)</f>
        <v/>
      </c>
    </row>
    <row r="278" spans="2:7" customFormat="1" ht="30" x14ac:dyDescent="0.25">
      <c r="B278" s="271">
        <f t="shared" si="4"/>
        <v>273</v>
      </c>
      <c r="C278" s="211" t="s">
        <v>144</v>
      </c>
      <c r="D278" s="210" t="s">
        <v>134</v>
      </c>
      <c r="E278" s="219" t="s">
        <v>174</v>
      </c>
      <c r="F278" s="223" t="s">
        <v>719</v>
      </c>
      <c r="G278" s="216" t="str">
        <f>IF('Template 2'!AK25=0,"",1)</f>
        <v/>
      </c>
    </row>
    <row r="279" spans="2:7" customFormat="1" ht="30" x14ac:dyDescent="0.25">
      <c r="B279" s="271">
        <f t="shared" si="4"/>
        <v>274</v>
      </c>
      <c r="C279" s="211" t="s">
        <v>144</v>
      </c>
      <c r="D279" s="210" t="s">
        <v>134</v>
      </c>
      <c r="E279" s="219" t="s">
        <v>701</v>
      </c>
      <c r="F279" s="223" t="s">
        <v>719</v>
      </c>
      <c r="G279" s="68"/>
    </row>
    <row r="280" spans="2:7" customFormat="1" ht="30" x14ac:dyDescent="0.25">
      <c r="B280" s="271">
        <f t="shared" si="4"/>
        <v>275</v>
      </c>
      <c r="C280" s="211" t="s">
        <v>144</v>
      </c>
      <c r="D280" s="210" t="s">
        <v>134</v>
      </c>
      <c r="E280" s="219" t="s">
        <v>185</v>
      </c>
      <c r="F280" s="223" t="s">
        <v>719</v>
      </c>
      <c r="G280" s="216" t="str">
        <f>IF('Template 2'!AK27=0,"",1)</f>
        <v/>
      </c>
    </row>
    <row r="281" spans="2:7" customFormat="1" ht="30" x14ac:dyDescent="0.25">
      <c r="B281" s="271">
        <f t="shared" si="4"/>
        <v>276</v>
      </c>
      <c r="C281" s="211" t="s">
        <v>144</v>
      </c>
      <c r="D281" s="210" t="s">
        <v>134</v>
      </c>
      <c r="E281" s="219" t="s">
        <v>702</v>
      </c>
      <c r="F281" s="223" t="s">
        <v>719</v>
      </c>
      <c r="G281" s="216" t="str">
        <f>IF('Template 2'!AK28=0,"",1)</f>
        <v/>
      </c>
    </row>
    <row r="282" spans="2:7" customFormat="1" ht="60" x14ac:dyDescent="0.25">
      <c r="B282" s="271">
        <f t="shared" si="4"/>
        <v>277</v>
      </c>
      <c r="C282" s="211" t="s">
        <v>144</v>
      </c>
      <c r="D282" s="210" t="s">
        <v>134</v>
      </c>
      <c r="E282" s="219" t="s">
        <v>147</v>
      </c>
      <c r="F282" s="223" t="s">
        <v>719</v>
      </c>
      <c r="G282" s="216" t="str">
        <f>IF('Template 2'!AK29=0,"",1)</f>
        <v/>
      </c>
    </row>
    <row r="283" spans="2:7" customFormat="1" ht="30" x14ac:dyDescent="0.25">
      <c r="B283" s="271">
        <f t="shared" si="4"/>
        <v>278</v>
      </c>
      <c r="C283" s="211" t="s">
        <v>144</v>
      </c>
      <c r="D283" s="210" t="s">
        <v>134</v>
      </c>
      <c r="E283" s="219" t="s">
        <v>148</v>
      </c>
      <c r="F283" s="223" t="s">
        <v>719</v>
      </c>
      <c r="G283" s="216" t="str">
        <f>IF('Template 2'!AK30=0,"",1)</f>
        <v/>
      </c>
    </row>
    <row r="284" spans="2:7" customFormat="1" ht="30" x14ac:dyDescent="0.25">
      <c r="B284" s="271">
        <f t="shared" si="4"/>
        <v>279</v>
      </c>
      <c r="C284" s="211" t="s">
        <v>144</v>
      </c>
      <c r="D284" s="210" t="s">
        <v>134</v>
      </c>
      <c r="E284" s="219" t="s">
        <v>149</v>
      </c>
      <c r="F284" s="223" t="s">
        <v>719</v>
      </c>
      <c r="G284" s="216" t="str">
        <f>IF('Template 2'!AK31=0,"",1)</f>
        <v/>
      </c>
    </row>
    <row r="285" spans="2:7" customFormat="1" ht="30" x14ac:dyDescent="0.25">
      <c r="B285" s="271">
        <f t="shared" si="4"/>
        <v>280</v>
      </c>
      <c r="C285" s="211" t="s">
        <v>144</v>
      </c>
      <c r="D285" s="210" t="s">
        <v>134</v>
      </c>
      <c r="E285" s="219" t="s">
        <v>150</v>
      </c>
      <c r="F285" s="223" t="s">
        <v>719</v>
      </c>
      <c r="G285" s="216" t="str">
        <f>IF('Template 2'!AK32=0,"",1)</f>
        <v/>
      </c>
    </row>
    <row r="286" spans="2:7" customFormat="1" ht="30" x14ac:dyDescent="0.25">
      <c r="B286" s="271">
        <f t="shared" si="4"/>
        <v>281</v>
      </c>
      <c r="C286" s="211" t="s">
        <v>144</v>
      </c>
      <c r="D286" s="210" t="s">
        <v>134</v>
      </c>
      <c r="E286" s="219" t="s">
        <v>151</v>
      </c>
      <c r="F286" s="223" t="s">
        <v>719</v>
      </c>
      <c r="G286" s="216" t="str">
        <f>IF('Template 2'!AK33=0,"",1)</f>
        <v/>
      </c>
    </row>
    <row r="287" spans="2:7" customFormat="1" ht="30" x14ac:dyDescent="0.25">
      <c r="B287" s="271">
        <f t="shared" si="4"/>
        <v>282</v>
      </c>
      <c r="C287" s="211" t="s">
        <v>144</v>
      </c>
      <c r="D287" s="210" t="s">
        <v>134</v>
      </c>
      <c r="E287" s="219" t="s">
        <v>155</v>
      </c>
      <c r="F287" s="223" t="s">
        <v>719</v>
      </c>
      <c r="G287" s="216" t="str">
        <f>IF('Template 2'!AK34=0,"",1)</f>
        <v/>
      </c>
    </row>
    <row r="288" spans="2:7" customFormat="1" ht="45" x14ac:dyDescent="0.25">
      <c r="B288" s="271">
        <f t="shared" si="4"/>
        <v>283</v>
      </c>
      <c r="C288" s="211" t="s">
        <v>144</v>
      </c>
      <c r="D288" s="210" t="s">
        <v>134</v>
      </c>
      <c r="E288" s="219" t="s">
        <v>168</v>
      </c>
      <c r="F288" s="223" t="s">
        <v>719</v>
      </c>
      <c r="G288" s="216" t="str">
        <f>IF('Template 2'!AK36=0,"",1)</f>
        <v/>
      </c>
    </row>
    <row r="289" spans="2:7" customFormat="1" ht="30" x14ac:dyDescent="0.25">
      <c r="B289" s="271">
        <f t="shared" si="4"/>
        <v>284</v>
      </c>
      <c r="C289" s="211" t="s">
        <v>144</v>
      </c>
      <c r="D289" s="210" t="s">
        <v>134</v>
      </c>
      <c r="E289" s="219" t="s">
        <v>701</v>
      </c>
      <c r="F289" s="223" t="s">
        <v>719</v>
      </c>
      <c r="G289" s="216"/>
    </row>
    <row r="290" spans="2:7" customFormat="1" ht="30" x14ac:dyDescent="0.25">
      <c r="B290" s="271">
        <f t="shared" si="4"/>
        <v>285</v>
      </c>
      <c r="C290" s="211" t="s">
        <v>144</v>
      </c>
      <c r="D290" s="210" t="s">
        <v>134</v>
      </c>
      <c r="E290" s="219" t="s">
        <v>185</v>
      </c>
      <c r="F290" s="223" t="s">
        <v>719</v>
      </c>
      <c r="G290" s="216" t="str">
        <f>IF('Template 2'!AK38=0,"",1)</f>
        <v/>
      </c>
    </row>
    <row r="291" spans="2:7" customFormat="1" ht="30" x14ac:dyDescent="0.25">
      <c r="B291" s="271">
        <f t="shared" si="4"/>
        <v>286</v>
      </c>
      <c r="C291" s="211" t="s">
        <v>144</v>
      </c>
      <c r="D291" s="210" t="s">
        <v>134</v>
      </c>
      <c r="E291" s="219" t="s">
        <v>702</v>
      </c>
      <c r="F291" s="223" t="s">
        <v>719</v>
      </c>
      <c r="G291" s="216" t="str">
        <f>IF('Template 2'!AK39=0,"",1)</f>
        <v/>
      </c>
    </row>
    <row r="292" spans="2:7" customFormat="1" ht="60" x14ac:dyDescent="0.25">
      <c r="B292" s="271">
        <f t="shared" si="4"/>
        <v>287</v>
      </c>
      <c r="C292" s="211" t="s">
        <v>144</v>
      </c>
      <c r="D292" s="210" t="s">
        <v>134</v>
      </c>
      <c r="E292" s="219" t="s">
        <v>147</v>
      </c>
      <c r="F292" s="223" t="s">
        <v>719</v>
      </c>
      <c r="G292" s="216" t="str">
        <f>IF('Template 2'!AK40=0,"",1)</f>
        <v/>
      </c>
    </row>
    <row r="293" spans="2:7" customFormat="1" ht="30" x14ac:dyDescent="0.25">
      <c r="B293" s="271">
        <f t="shared" si="4"/>
        <v>288</v>
      </c>
      <c r="C293" s="211" t="s">
        <v>144</v>
      </c>
      <c r="D293" s="210" t="s">
        <v>134</v>
      </c>
      <c r="E293" s="219" t="s">
        <v>148</v>
      </c>
      <c r="F293" s="223" t="s">
        <v>719</v>
      </c>
      <c r="G293" s="216" t="str">
        <f>IF('Template 2'!AK41=0,"",1)</f>
        <v/>
      </c>
    </row>
    <row r="294" spans="2:7" customFormat="1" ht="30" x14ac:dyDescent="0.25">
      <c r="B294" s="271">
        <f t="shared" si="4"/>
        <v>289</v>
      </c>
      <c r="C294" s="211" t="s">
        <v>144</v>
      </c>
      <c r="D294" s="210" t="s">
        <v>134</v>
      </c>
      <c r="E294" s="219" t="s">
        <v>149</v>
      </c>
      <c r="F294" s="223" t="s">
        <v>719</v>
      </c>
      <c r="G294" s="216" t="str">
        <f>IF('Template 2'!AK42=0,"",1)</f>
        <v/>
      </c>
    </row>
    <row r="295" spans="2:7" customFormat="1" ht="30" x14ac:dyDescent="0.25">
      <c r="B295" s="271">
        <f t="shared" si="4"/>
        <v>290</v>
      </c>
      <c r="C295" s="211" t="s">
        <v>144</v>
      </c>
      <c r="D295" s="210" t="s">
        <v>134</v>
      </c>
      <c r="E295" s="219" t="s">
        <v>150</v>
      </c>
      <c r="F295" s="223" t="s">
        <v>719</v>
      </c>
      <c r="G295" s="216" t="str">
        <f>IF('Template 2'!AK43=0,"",1)</f>
        <v/>
      </c>
    </row>
    <row r="296" spans="2:7" customFormat="1" ht="30" x14ac:dyDescent="0.25">
      <c r="B296" s="271">
        <f t="shared" si="4"/>
        <v>291</v>
      </c>
      <c r="C296" s="211" t="s">
        <v>144</v>
      </c>
      <c r="D296" s="210" t="s">
        <v>134</v>
      </c>
      <c r="E296" s="219" t="s">
        <v>151</v>
      </c>
      <c r="F296" s="223" t="s">
        <v>719</v>
      </c>
      <c r="G296" s="216" t="str">
        <f>IF('Template 2'!AK44=0,"",1)</f>
        <v/>
      </c>
    </row>
    <row r="297" spans="2:7" customFormat="1" ht="30" x14ac:dyDescent="0.25">
      <c r="B297" s="271">
        <f t="shared" si="4"/>
        <v>292</v>
      </c>
      <c r="C297" s="211" t="s">
        <v>144</v>
      </c>
      <c r="D297" s="210" t="s">
        <v>134</v>
      </c>
      <c r="E297" s="219" t="s">
        <v>155</v>
      </c>
      <c r="F297" s="223" t="s">
        <v>719</v>
      </c>
      <c r="G297" s="216" t="str">
        <f>IF('Template 2'!AK45=0,"",1)</f>
        <v/>
      </c>
    </row>
    <row r="298" spans="2:7" customFormat="1" ht="53.25" customHeight="1" x14ac:dyDescent="0.25">
      <c r="B298" s="271">
        <f t="shared" si="4"/>
        <v>293</v>
      </c>
      <c r="C298" s="211" t="s">
        <v>144</v>
      </c>
      <c r="D298" s="210" t="s">
        <v>134</v>
      </c>
      <c r="E298" s="219" t="s">
        <v>326</v>
      </c>
      <c r="F298" s="223" t="s">
        <v>719</v>
      </c>
      <c r="G298" s="216" t="str">
        <f>IF('Template 2'!AK47=0,"",1)</f>
        <v/>
      </c>
    </row>
    <row r="299" spans="2:7" customFormat="1" ht="30" x14ac:dyDescent="0.25">
      <c r="B299" s="271">
        <f t="shared" si="4"/>
        <v>294</v>
      </c>
      <c r="C299" s="211" t="s">
        <v>144</v>
      </c>
      <c r="D299" s="210" t="s">
        <v>134</v>
      </c>
      <c r="E299" s="219" t="s">
        <v>701</v>
      </c>
      <c r="F299" s="223" t="s">
        <v>719</v>
      </c>
      <c r="G299" s="68"/>
    </row>
    <row r="300" spans="2:7" customFormat="1" ht="30" x14ac:dyDescent="0.25">
      <c r="B300" s="271">
        <f t="shared" si="4"/>
        <v>295</v>
      </c>
      <c r="C300" s="211" t="s">
        <v>144</v>
      </c>
      <c r="D300" s="210" t="s">
        <v>134</v>
      </c>
      <c r="E300" s="219" t="s">
        <v>185</v>
      </c>
      <c r="F300" s="223" t="s">
        <v>719</v>
      </c>
      <c r="G300" s="216" t="str">
        <f>IF('Template 2'!AK49=0,"",1)</f>
        <v/>
      </c>
    </row>
    <row r="301" spans="2:7" customFormat="1" ht="30" x14ac:dyDescent="0.25">
      <c r="B301" s="271">
        <f t="shared" si="4"/>
        <v>296</v>
      </c>
      <c r="C301" s="211" t="s">
        <v>144</v>
      </c>
      <c r="D301" s="210" t="s">
        <v>134</v>
      </c>
      <c r="E301" s="219" t="s">
        <v>702</v>
      </c>
      <c r="F301" s="223" t="s">
        <v>719</v>
      </c>
      <c r="G301" s="216" t="str">
        <f>IF('Template 2'!AK50=0,"",1)</f>
        <v/>
      </c>
    </row>
    <row r="302" spans="2:7" customFormat="1" ht="60" x14ac:dyDescent="0.25">
      <c r="B302" s="271">
        <f t="shared" si="4"/>
        <v>297</v>
      </c>
      <c r="C302" s="211" t="s">
        <v>144</v>
      </c>
      <c r="D302" s="210" t="s">
        <v>134</v>
      </c>
      <c r="E302" s="219" t="s">
        <v>147</v>
      </c>
      <c r="F302" s="223" t="s">
        <v>719</v>
      </c>
      <c r="G302" s="216" t="str">
        <f>IF('Template 2'!AK51=0,"",1)</f>
        <v/>
      </c>
    </row>
    <row r="303" spans="2:7" customFormat="1" ht="30" x14ac:dyDescent="0.25">
      <c r="B303" s="271">
        <f t="shared" si="4"/>
        <v>298</v>
      </c>
      <c r="C303" s="211" t="s">
        <v>144</v>
      </c>
      <c r="D303" s="210" t="s">
        <v>134</v>
      </c>
      <c r="E303" s="219" t="s">
        <v>148</v>
      </c>
      <c r="F303" s="223" t="s">
        <v>719</v>
      </c>
      <c r="G303" s="216" t="str">
        <f>IF('Template 2'!AK52=0,"",1)</f>
        <v/>
      </c>
    </row>
    <row r="304" spans="2:7" customFormat="1" ht="30" x14ac:dyDescent="0.25">
      <c r="B304" s="271">
        <f t="shared" si="4"/>
        <v>299</v>
      </c>
      <c r="C304" s="211" t="s">
        <v>144</v>
      </c>
      <c r="D304" s="210" t="s">
        <v>134</v>
      </c>
      <c r="E304" s="219" t="s">
        <v>149</v>
      </c>
      <c r="F304" s="223" t="s">
        <v>719</v>
      </c>
      <c r="G304" s="216" t="str">
        <f>IF('Template 2'!AK53=0,"",1)</f>
        <v/>
      </c>
    </row>
    <row r="305" spans="2:7" customFormat="1" ht="30" x14ac:dyDescent="0.25">
      <c r="B305" s="271">
        <f t="shared" si="4"/>
        <v>300</v>
      </c>
      <c r="C305" s="211" t="s">
        <v>144</v>
      </c>
      <c r="D305" s="210" t="s">
        <v>134</v>
      </c>
      <c r="E305" s="219" t="s">
        <v>150</v>
      </c>
      <c r="F305" s="223" t="s">
        <v>719</v>
      </c>
      <c r="G305" s="216" t="str">
        <f>IF('Template 2'!AK54=0,"",1)</f>
        <v/>
      </c>
    </row>
    <row r="306" spans="2:7" customFormat="1" ht="30" x14ac:dyDescent="0.25">
      <c r="B306" s="271">
        <f t="shared" si="4"/>
        <v>301</v>
      </c>
      <c r="C306" s="211" t="s">
        <v>144</v>
      </c>
      <c r="D306" s="210" t="s">
        <v>134</v>
      </c>
      <c r="E306" s="219" t="s">
        <v>151</v>
      </c>
      <c r="F306" s="223" t="s">
        <v>719</v>
      </c>
      <c r="G306" s="216" t="str">
        <f>IF('Template 2'!AK55=0,"",1)</f>
        <v/>
      </c>
    </row>
    <row r="307" spans="2:7" customFormat="1" ht="30" x14ac:dyDescent="0.25">
      <c r="B307" s="271">
        <f t="shared" si="4"/>
        <v>302</v>
      </c>
      <c r="C307" s="211" t="s">
        <v>144</v>
      </c>
      <c r="D307" s="210" t="s">
        <v>134</v>
      </c>
      <c r="E307" s="219" t="s">
        <v>155</v>
      </c>
      <c r="F307" s="223" t="s">
        <v>719</v>
      </c>
      <c r="G307" s="216" t="str">
        <f>IF('Template 2'!AK56=0,"",1)</f>
        <v/>
      </c>
    </row>
    <row r="308" spans="2:7" customFormat="1" ht="38.25" customHeight="1" x14ac:dyDescent="0.25">
      <c r="B308" s="271">
        <f t="shared" si="4"/>
        <v>303</v>
      </c>
      <c r="C308" s="211" t="s">
        <v>144</v>
      </c>
      <c r="D308" s="210" t="s">
        <v>134</v>
      </c>
      <c r="E308" s="219" t="s">
        <v>215</v>
      </c>
      <c r="F308" s="223" t="s">
        <v>719</v>
      </c>
      <c r="G308" s="216" t="str">
        <f>IF('Template 2'!AK58=0,"",1)</f>
        <v/>
      </c>
    </row>
    <row r="309" spans="2:7" customFormat="1" ht="30" x14ac:dyDescent="0.25">
      <c r="B309" s="271">
        <f t="shared" si="4"/>
        <v>304</v>
      </c>
      <c r="C309" s="211" t="s">
        <v>144</v>
      </c>
      <c r="D309" s="210" t="s">
        <v>134</v>
      </c>
      <c r="E309" s="219" t="s">
        <v>701</v>
      </c>
      <c r="F309" s="223" t="s">
        <v>719</v>
      </c>
      <c r="G309" s="68"/>
    </row>
    <row r="310" spans="2:7" customFormat="1" ht="30" x14ac:dyDescent="0.25">
      <c r="B310" s="271">
        <f t="shared" si="4"/>
        <v>305</v>
      </c>
      <c r="C310" s="211" t="s">
        <v>144</v>
      </c>
      <c r="D310" s="210" t="s">
        <v>134</v>
      </c>
      <c r="E310" s="219" t="s">
        <v>185</v>
      </c>
      <c r="F310" s="223" t="s">
        <v>719</v>
      </c>
      <c r="G310" s="216" t="str">
        <f>IF('Template 2'!AK60=0,"",1)</f>
        <v/>
      </c>
    </row>
    <row r="311" spans="2:7" customFormat="1" ht="30" x14ac:dyDescent="0.25">
      <c r="B311" s="271">
        <f t="shared" si="4"/>
        <v>306</v>
      </c>
      <c r="C311" s="211" t="s">
        <v>144</v>
      </c>
      <c r="D311" s="210" t="s">
        <v>134</v>
      </c>
      <c r="E311" s="219" t="s">
        <v>702</v>
      </c>
      <c r="F311" s="223" t="s">
        <v>719</v>
      </c>
      <c r="G311" s="216" t="str">
        <f>IF('Template 2'!AK61=0,"",1)</f>
        <v/>
      </c>
    </row>
    <row r="312" spans="2:7" customFormat="1" ht="30" x14ac:dyDescent="0.25">
      <c r="B312" s="271">
        <f t="shared" si="4"/>
        <v>307</v>
      </c>
      <c r="C312" s="211" t="s">
        <v>144</v>
      </c>
      <c r="D312" s="210" t="s">
        <v>134</v>
      </c>
      <c r="E312" s="219" t="s">
        <v>155</v>
      </c>
      <c r="F312" s="223" t="s">
        <v>719</v>
      </c>
      <c r="G312" s="216" t="str">
        <f>IF('Template 2'!AK62=0,"",1)</f>
        <v/>
      </c>
    </row>
    <row r="313" spans="2:7" customFormat="1" ht="39" customHeight="1" x14ac:dyDescent="0.25">
      <c r="B313" s="271">
        <f t="shared" si="4"/>
        <v>308</v>
      </c>
      <c r="C313" s="211" t="s">
        <v>144</v>
      </c>
      <c r="D313" s="210" t="s">
        <v>139</v>
      </c>
      <c r="E313" s="219" t="s">
        <v>390</v>
      </c>
      <c r="F313" s="224" t="s">
        <v>720</v>
      </c>
      <c r="G313" s="216" t="str">
        <f>IF('Template 2'!AL12=0,"",1)</f>
        <v/>
      </c>
    </row>
    <row r="314" spans="2:7" customFormat="1" ht="30" x14ac:dyDescent="0.25">
      <c r="B314" s="271">
        <f t="shared" si="4"/>
        <v>309</v>
      </c>
      <c r="C314" s="211" t="s">
        <v>144</v>
      </c>
      <c r="D314" s="210" t="s">
        <v>139</v>
      </c>
      <c r="E314" s="219" t="s">
        <v>207</v>
      </c>
      <c r="F314" s="224" t="s">
        <v>720</v>
      </c>
      <c r="G314" s="216" t="str">
        <f>IF('Template 2'!AL13=0,"",1)</f>
        <v/>
      </c>
    </row>
    <row r="315" spans="2:7" customFormat="1" ht="45" x14ac:dyDescent="0.25">
      <c r="B315" s="271">
        <f t="shared" si="4"/>
        <v>310</v>
      </c>
      <c r="C315" s="211" t="s">
        <v>144</v>
      </c>
      <c r="D315" s="210" t="s">
        <v>139</v>
      </c>
      <c r="E315" s="219" t="s">
        <v>759</v>
      </c>
      <c r="F315" s="224" t="s">
        <v>720</v>
      </c>
      <c r="G315" s="216" t="str">
        <f>IF('Template 2'!AL14=0,"",1)</f>
        <v/>
      </c>
    </row>
    <row r="316" spans="2:7" customFormat="1" ht="45" x14ac:dyDescent="0.25">
      <c r="B316" s="271">
        <f t="shared" si="4"/>
        <v>311</v>
      </c>
      <c r="C316" s="211" t="s">
        <v>144</v>
      </c>
      <c r="D316" s="210" t="s">
        <v>139</v>
      </c>
      <c r="E316" s="219" t="s">
        <v>760</v>
      </c>
      <c r="F316" s="224" t="s">
        <v>720</v>
      </c>
      <c r="G316" s="216" t="str">
        <f>IF('Template 2'!AL15=0,"",1)</f>
        <v/>
      </c>
    </row>
    <row r="317" spans="2:7" customFormat="1" ht="30" x14ac:dyDescent="0.25">
      <c r="B317" s="271">
        <f t="shared" si="4"/>
        <v>312</v>
      </c>
      <c r="C317" s="211" t="s">
        <v>144</v>
      </c>
      <c r="D317" s="210" t="s">
        <v>139</v>
      </c>
      <c r="E317" s="219" t="s">
        <v>204</v>
      </c>
      <c r="F317" s="224" t="s">
        <v>720</v>
      </c>
      <c r="G317" s="216" t="str">
        <f>IF('Template 2'!AL16=0,"",1)</f>
        <v/>
      </c>
    </row>
    <row r="318" spans="2:7" customFormat="1" ht="45" x14ac:dyDescent="0.25">
      <c r="B318" s="271">
        <f t="shared" si="4"/>
        <v>313</v>
      </c>
      <c r="C318" s="211" t="s">
        <v>144</v>
      </c>
      <c r="D318" s="210" t="s">
        <v>139</v>
      </c>
      <c r="E318" s="219" t="s">
        <v>205</v>
      </c>
      <c r="F318" s="224" t="s">
        <v>720</v>
      </c>
      <c r="G318" s="216" t="str">
        <f>IF('Template 2'!AL17=0,"",1)</f>
        <v/>
      </c>
    </row>
    <row r="319" spans="2:7" customFormat="1" ht="30" x14ac:dyDescent="0.25">
      <c r="B319" s="271">
        <f t="shared" si="4"/>
        <v>314</v>
      </c>
      <c r="C319" s="211" t="s">
        <v>144</v>
      </c>
      <c r="D319" s="210" t="s">
        <v>139</v>
      </c>
      <c r="E319" s="219" t="s">
        <v>206</v>
      </c>
      <c r="F319" s="224" t="s">
        <v>720</v>
      </c>
      <c r="G319" s="216" t="str">
        <f>IF('Template 2'!AL18=0,"",1)</f>
        <v/>
      </c>
    </row>
    <row r="320" spans="2:7" customFormat="1" ht="30" x14ac:dyDescent="0.25">
      <c r="B320" s="271">
        <f t="shared" si="4"/>
        <v>315</v>
      </c>
      <c r="C320" s="211" t="s">
        <v>144</v>
      </c>
      <c r="D320" s="210" t="s">
        <v>139</v>
      </c>
      <c r="E320" s="219" t="s">
        <v>159</v>
      </c>
      <c r="F320" s="224" t="s">
        <v>720</v>
      </c>
      <c r="G320" s="216" t="str">
        <f>IF('Template 2'!AL19=0,"",1)</f>
        <v/>
      </c>
    </row>
    <row r="321" spans="2:7" customFormat="1" ht="30" x14ac:dyDescent="0.25">
      <c r="B321" s="271">
        <f t="shared" si="4"/>
        <v>316</v>
      </c>
      <c r="C321" s="211" t="s">
        <v>144</v>
      </c>
      <c r="D321" s="210" t="s">
        <v>139</v>
      </c>
      <c r="E321" s="219" t="s">
        <v>214</v>
      </c>
      <c r="F321" s="224" t="s">
        <v>721</v>
      </c>
      <c r="G321" s="216" t="str">
        <f>IF('Template 2'!AL21=0,"",1)</f>
        <v/>
      </c>
    </row>
    <row r="322" spans="2:7" customFormat="1" ht="30" x14ac:dyDescent="0.25">
      <c r="B322" s="271">
        <f t="shared" si="4"/>
        <v>317</v>
      </c>
      <c r="C322" s="211" t="s">
        <v>144</v>
      </c>
      <c r="D322" s="210" t="s">
        <v>139</v>
      </c>
      <c r="E322" s="219" t="s">
        <v>163</v>
      </c>
      <c r="F322" s="224" t="s">
        <v>721</v>
      </c>
      <c r="G322" s="216" t="str">
        <f>IF('Template 2'!AL22=0,"",1)</f>
        <v/>
      </c>
    </row>
    <row r="323" spans="2:7" customFormat="1" ht="30" x14ac:dyDescent="0.25">
      <c r="B323" s="271">
        <f t="shared" si="4"/>
        <v>318</v>
      </c>
      <c r="C323" s="211" t="s">
        <v>144</v>
      </c>
      <c r="D323" s="210" t="s">
        <v>139</v>
      </c>
      <c r="E323" s="219" t="s">
        <v>164</v>
      </c>
      <c r="F323" s="224" t="s">
        <v>721</v>
      </c>
      <c r="G323" s="216" t="str">
        <f>IF('Template 2'!AL23=0,"",1)</f>
        <v/>
      </c>
    </row>
    <row r="324" spans="2:7" customFormat="1" ht="45.75" customHeight="1" x14ac:dyDescent="0.25">
      <c r="B324" s="271">
        <f t="shared" si="4"/>
        <v>319</v>
      </c>
      <c r="C324" s="211" t="s">
        <v>144</v>
      </c>
      <c r="D324" s="210" t="s">
        <v>139</v>
      </c>
      <c r="E324" s="219" t="s">
        <v>174</v>
      </c>
      <c r="F324" s="224" t="s">
        <v>721</v>
      </c>
      <c r="G324" s="216" t="str">
        <f>IF('Template 2'!AL25=0,"",1)</f>
        <v/>
      </c>
    </row>
    <row r="325" spans="2:7" customFormat="1" ht="30" x14ac:dyDescent="0.25">
      <c r="B325" s="271">
        <f t="shared" si="4"/>
        <v>320</v>
      </c>
      <c r="C325" s="211" t="s">
        <v>144</v>
      </c>
      <c r="D325" s="210" t="s">
        <v>139</v>
      </c>
      <c r="E325" s="219" t="s">
        <v>701</v>
      </c>
      <c r="F325" s="224" t="s">
        <v>721</v>
      </c>
      <c r="G325" s="216"/>
    </row>
    <row r="326" spans="2:7" customFormat="1" ht="30" x14ac:dyDescent="0.25">
      <c r="B326" s="271">
        <f t="shared" si="4"/>
        <v>321</v>
      </c>
      <c r="C326" s="211" t="s">
        <v>144</v>
      </c>
      <c r="D326" s="210" t="s">
        <v>139</v>
      </c>
      <c r="E326" s="219" t="s">
        <v>185</v>
      </c>
      <c r="F326" s="224" t="s">
        <v>721</v>
      </c>
      <c r="G326" s="216" t="str">
        <f>IF('Template 2'!AL27=0,"",1)</f>
        <v/>
      </c>
    </row>
    <row r="327" spans="2:7" customFormat="1" ht="30" x14ac:dyDescent="0.25">
      <c r="B327" s="271">
        <f t="shared" si="4"/>
        <v>322</v>
      </c>
      <c r="C327" s="211" t="s">
        <v>144</v>
      </c>
      <c r="D327" s="210" t="s">
        <v>139</v>
      </c>
      <c r="E327" s="219" t="s">
        <v>702</v>
      </c>
      <c r="F327" s="224" t="s">
        <v>721</v>
      </c>
      <c r="G327" s="216" t="str">
        <f>IF('Template 2'!AL28=0,"",1)</f>
        <v/>
      </c>
    </row>
    <row r="328" spans="2:7" customFormat="1" ht="60" x14ac:dyDescent="0.25">
      <c r="B328" s="271">
        <f t="shared" ref="B328:B391" si="5">B327+1</f>
        <v>323</v>
      </c>
      <c r="C328" s="211" t="s">
        <v>144</v>
      </c>
      <c r="D328" s="210" t="s">
        <v>139</v>
      </c>
      <c r="E328" s="219" t="s">
        <v>147</v>
      </c>
      <c r="F328" s="224" t="s">
        <v>721</v>
      </c>
      <c r="G328" s="216" t="str">
        <f>IF('Template 2'!AL29=0,"",1)</f>
        <v/>
      </c>
    </row>
    <row r="329" spans="2:7" customFormat="1" ht="30" x14ac:dyDescent="0.25">
      <c r="B329" s="271">
        <f t="shared" si="5"/>
        <v>324</v>
      </c>
      <c r="C329" s="211" t="s">
        <v>144</v>
      </c>
      <c r="D329" s="210" t="s">
        <v>139</v>
      </c>
      <c r="E329" s="219" t="s">
        <v>148</v>
      </c>
      <c r="F329" s="224" t="s">
        <v>721</v>
      </c>
      <c r="G329" s="216" t="str">
        <f>IF('Template 2'!AL30=0,"",1)</f>
        <v/>
      </c>
    </row>
    <row r="330" spans="2:7" customFormat="1" ht="30" x14ac:dyDescent="0.25">
      <c r="B330" s="271">
        <f t="shared" si="5"/>
        <v>325</v>
      </c>
      <c r="C330" s="211" t="s">
        <v>144</v>
      </c>
      <c r="D330" s="210" t="s">
        <v>139</v>
      </c>
      <c r="E330" s="219" t="s">
        <v>149</v>
      </c>
      <c r="F330" s="224" t="s">
        <v>721</v>
      </c>
      <c r="G330" s="216" t="str">
        <f>IF('Template 2'!AL31=0,"",1)</f>
        <v/>
      </c>
    </row>
    <row r="331" spans="2:7" customFormat="1" ht="30" x14ac:dyDescent="0.25">
      <c r="B331" s="271">
        <f t="shared" si="5"/>
        <v>326</v>
      </c>
      <c r="C331" s="211" t="s">
        <v>144</v>
      </c>
      <c r="D331" s="210" t="s">
        <v>139</v>
      </c>
      <c r="E331" s="219" t="s">
        <v>150</v>
      </c>
      <c r="F331" s="224" t="s">
        <v>721</v>
      </c>
      <c r="G331" s="216" t="str">
        <f>IF('Template 2'!AL32=0,"",1)</f>
        <v/>
      </c>
    </row>
    <row r="332" spans="2:7" customFormat="1" ht="30" x14ac:dyDescent="0.25">
      <c r="B332" s="271">
        <f t="shared" si="5"/>
        <v>327</v>
      </c>
      <c r="C332" s="211" t="s">
        <v>144</v>
      </c>
      <c r="D332" s="210" t="s">
        <v>139</v>
      </c>
      <c r="E332" s="219" t="s">
        <v>151</v>
      </c>
      <c r="F332" s="224" t="s">
        <v>721</v>
      </c>
      <c r="G332" s="216" t="str">
        <f>IF('Template 2'!AL33=0,"",1)</f>
        <v/>
      </c>
    </row>
    <row r="333" spans="2:7" customFormat="1" ht="30" x14ac:dyDescent="0.25">
      <c r="B333" s="271">
        <f t="shared" si="5"/>
        <v>328</v>
      </c>
      <c r="C333" s="211" t="s">
        <v>144</v>
      </c>
      <c r="D333" s="210" t="s">
        <v>139</v>
      </c>
      <c r="E333" s="219" t="s">
        <v>155</v>
      </c>
      <c r="F333" s="224" t="s">
        <v>721</v>
      </c>
      <c r="G333" s="216" t="str">
        <f>IF('Template 2'!AL34=0,"",1)</f>
        <v/>
      </c>
    </row>
    <row r="334" spans="2:7" customFormat="1" ht="49.5" customHeight="1" x14ac:dyDescent="0.25">
      <c r="B334" s="271">
        <f t="shared" si="5"/>
        <v>329</v>
      </c>
      <c r="C334" s="211" t="s">
        <v>144</v>
      </c>
      <c r="D334" s="210" t="s">
        <v>139</v>
      </c>
      <c r="E334" s="219" t="s">
        <v>168</v>
      </c>
      <c r="F334" s="224" t="s">
        <v>721</v>
      </c>
      <c r="G334" s="216" t="str">
        <f>IF('Template 2'!AL36=0,"",1)</f>
        <v/>
      </c>
    </row>
    <row r="335" spans="2:7" customFormat="1" ht="30" x14ac:dyDescent="0.25">
      <c r="B335" s="271">
        <f t="shared" si="5"/>
        <v>330</v>
      </c>
      <c r="C335" s="211" t="s">
        <v>144</v>
      </c>
      <c r="D335" s="210" t="s">
        <v>139</v>
      </c>
      <c r="E335" s="219" t="s">
        <v>701</v>
      </c>
      <c r="F335" s="224" t="s">
        <v>721</v>
      </c>
      <c r="G335" s="68"/>
    </row>
    <row r="336" spans="2:7" customFormat="1" ht="30" x14ac:dyDescent="0.25">
      <c r="B336" s="271">
        <f t="shared" si="5"/>
        <v>331</v>
      </c>
      <c r="C336" s="211" t="s">
        <v>144</v>
      </c>
      <c r="D336" s="210" t="s">
        <v>139</v>
      </c>
      <c r="E336" s="219" t="s">
        <v>185</v>
      </c>
      <c r="F336" s="224" t="s">
        <v>721</v>
      </c>
      <c r="G336" s="216" t="str">
        <f>IF('Template 2'!AL38=0,"",1)</f>
        <v/>
      </c>
    </row>
    <row r="337" spans="2:7" customFormat="1" ht="30" x14ac:dyDescent="0.25">
      <c r="B337" s="271">
        <f t="shared" si="5"/>
        <v>332</v>
      </c>
      <c r="C337" s="211" t="s">
        <v>144</v>
      </c>
      <c r="D337" s="210" t="s">
        <v>139</v>
      </c>
      <c r="E337" s="219" t="s">
        <v>702</v>
      </c>
      <c r="F337" s="224" t="s">
        <v>721</v>
      </c>
      <c r="G337" s="216" t="str">
        <f>IF('Template 2'!AL39=0,"",1)</f>
        <v/>
      </c>
    </row>
    <row r="338" spans="2:7" customFormat="1" ht="60" x14ac:dyDescent="0.25">
      <c r="B338" s="271">
        <f t="shared" si="5"/>
        <v>333</v>
      </c>
      <c r="C338" s="211" t="s">
        <v>144</v>
      </c>
      <c r="D338" s="210" t="s">
        <v>139</v>
      </c>
      <c r="E338" s="219" t="s">
        <v>147</v>
      </c>
      <c r="F338" s="224" t="s">
        <v>721</v>
      </c>
      <c r="G338" s="216" t="str">
        <f>IF('Template 2'!AL40=0,"",1)</f>
        <v/>
      </c>
    </row>
    <row r="339" spans="2:7" customFormat="1" ht="30" x14ac:dyDescent="0.25">
      <c r="B339" s="271">
        <f t="shared" si="5"/>
        <v>334</v>
      </c>
      <c r="C339" s="211" t="s">
        <v>144</v>
      </c>
      <c r="D339" s="210" t="s">
        <v>139</v>
      </c>
      <c r="E339" s="219" t="s">
        <v>148</v>
      </c>
      <c r="F339" s="224" t="s">
        <v>721</v>
      </c>
      <c r="G339" s="216" t="str">
        <f>IF('Template 2'!AL41=0,"",1)</f>
        <v/>
      </c>
    </row>
    <row r="340" spans="2:7" customFormat="1" ht="30" x14ac:dyDescent="0.25">
      <c r="B340" s="271">
        <f t="shared" si="5"/>
        <v>335</v>
      </c>
      <c r="C340" s="211" t="s">
        <v>144</v>
      </c>
      <c r="D340" s="210" t="s">
        <v>139</v>
      </c>
      <c r="E340" s="219" t="s">
        <v>149</v>
      </c>
      <c r="F340" s="224" t="s">
        <v>721</v>
      </c>
      <c r="G340" s="216" t="str">
        <f>IF('Template 2'!AL42=0,"",1)</f>
        <v/>
      </c>
    </row>
    <row r="341" spans="2:7" customFormat="1" ht="30" x14ac:dyDescent="0.25">
      <c r="B341" s="271">
        <f t="shared" si="5"/>
        <v>336</v>
      </c>
      <c r="C341" s="211" t="s">
        <v>144</v>
      </c>
      <c r="D341" s="210" t="s">
        <v>139</v>
      </c>
      <c r="E341" s="219" t="s">
        <v>150</v>
      </c>
      <c r="F341" s="224" t="s">
        <v>721</v>
      </c>
      <c r="G341" s="216" t="str">
        <f>IF('Template 2'!AL43=0,"",1)</f>
        <v/>
      </c>
    </row>
    <row r="342" spans="2:7" customFormat="1" ht="30" x14ac:dyDescent="0.25">
      <c r="B342" s="271">
        <f t="shared" si="5"/>
        <v>337</v>
      </c>
      <c r="C342" s="211" t="s">
        <v>144</v>
      </c>
      <c r="D342" s="210" t="s">
        <v>139</v>
      </c>
      <c r="E342" s="219" t="s">
        <v>151</v>
      </c>
      <c r="F342" s="224" t="s">
        <v>721</v>
      </c>
      <c r="G342" s="216" t="str">
        <f>IF('Template 2'!AL44=0,"",1)</f>
        <v/>
      </c>
    </row>
    <row r="343" spans="2:7" customFormat="1" ht="30" x14ac:dyDescent="0.25">
      <c r="B343" s="271">
        <f t="shared" si="5"/>
        <v>338</v>
      </c>
      <c r="C343" s="211" t="s">
        <v>144</v>
      </c>
      <c r="D343" s="210" t="s">
        <v>139</v>
      </c>
      <c r="E343" s="219" t="s">
        <v>155</v>
      </c>
      <c r="F343" s="224" t="s">
        <v>721</v>
      </c>
      <c r="G343" s="216" t="str">
        <f>IF('Template 2'!AL45=0,"",1)</f>
        <v/>
      </c>
    </row>
    <row r="344" spans="2:7" customFormat="1" ht="42" customHeight="1" x14ac:dyDescent="0.25">
      <c r="B344" s="271">
        <f t="shared" si="5"/>
        <v>339</v>
      </c>
      <c r="C344" s="211" t="s">
        <v>144</v>
      </c>
      <c r="D344" s="210" t="s">
        <v>139</v>
      </c>
      <c r="E344" s="219" t="s">
        <v>326</v>
      </c>
      <c r="F344" s="224" t="s">
        <v>721</v>
      </c>
      <c r="G344" s="216" t="str">
        <f>IF('Template 2'!AL47=0,"",1)</f>
        <v/>
      </c>
    </row>
    <row r="345" spans="2:7" customFormat="1" ht="30" x14ac:dyDescent="0.25">
      <c r="B345" s="271">
        <f t="shared" si="5"/>
        <v>340</v>
      </c>
      <c r="C345" s="211" t="s">
        <v>144</v>
      </c>
      <c r="D345" s="210" t="s">
        <v>139</v>
      </c>
      <c r="E345" s="219" t="s">
        <v>701</v>
      </c>
      <c r="F345" s="224" t="s">
        <v>721</v>
      </c>
      <c r="G345" s="68"/>
    </row>
    <row r="346" spans="2:7" customFormat="1" ht="30" x14ac:dyDescent="0.25">
      <c r="B346" s="271">
        <f t="shared" si="5"/>
        <v>341</v>
      </c>
      <c r="C346" s="211" t="s">
        <v>144</v>
      </c>
      <c r="D346" s="210" t="s">
        <v>139</v>
      </c>
      <c r="E346" s="219" t="s">
        <v>185</v>
      </c>
      <c r="F346" s="224" t="s">
        <v>721</v>
      </c>
      <c r="G346" s="216" t="str">
        <f>IF('Template 2'!AL49=0,"",1)</f>
        <v/>
      </c>
    </row>
    <row r="347" spans="2:7" customFormat="1" ht="30" x14ac:dyDescent="0.25">
      <c r="B347" s="271">
        <f t="shared" si="5"/>
        <v>342</v>
      </c>
      <c r="C347" s="211" t="s">
        <v>144</v>
      </c>
      <c r="D347" s="210" t="s">
        <v>139</v>
      </c>
      <c r="E347" s="219" t="s">
        <v>702</v>
      </c>
      <c r="F347" s="224" t="s">
        <v>721</v>
      </c>
      <c r="G347" s="216" t="str">
        <f>IF('Template 2'!AL50=0,"",1)</f>
        <v/>
      </c>
    </row>
    <row r="348" spans="2:7" customFormat="1" ht="60" x14ac:dyDescent="0.25">
      <c r="B348" s="271">
        <f t="shared" si="5"/>
        <v>343</v>
      </c>
      <c r="C348" s="211" t="s">
        <v>144</v>
      </c>
      <c r="D348" s="210" t="s">
        <v>139</v>
      </c>
      <c r="E348" s="219" t="s">
        <v>147</v>
      </c>
      <c r="F348" s="224" t="s">
        <v>721</v>
      </c>
      <c r="G348" s="216" t="str">
        <f>IF('Template 2'!AL51=0,"",1)</f>
        <v/>
      </c>
    </row>
    <row r="349" spans="2:7" customFormat="1" ht="30" x14ac:dyDescent="0.25">
      <c r="B349" s="271">
        <f t="shared" si="5"/>
        <v>344</v>
      </c>
      <c r="C349" s="211" t="s">
        <v>144</v>
      </c>
      <c r="D349" s="210" t="s">
        <v>139</v>
      </c>
      <c r="E349" s="219" t="s">
        <v>148</v>
      </c>
      <c r="F349" s="224" t="s">
        <v>721</v>
      </c>
      <c r="G349" s="216" t="str">
        <f>IF('Template 2'!AL52=0,"",1)</f>
        <v/>
      </c>
    </row>
    <row r="350" spans="2:7" customFormat="1" ht="30" x14ac:dyDescent="0.25">
      <c r="B350" s="271">
        <f t="shared" si="5"/>
        <v>345</v>
      </c>
      <c r="C350" s="211" t="s">
        <v>144</v>
      </c>
      <c r="D350" s="210" t="s">
        <v>139</v>
      </c>
      <c r="E350" s="219" t="s">
        <v>149</v>
      </c>
      <c r="F350" s="224" t="s">
        <v>721</v>
      </c>
      <c r="G350" s="216" t="str">
        <f>IF('Template 2'!AL53=0,"",1)</f>
        <v/>
      </c>
    </row>
    <row r="351" spans="2:7" customFormat="1" ht="30" x14ac:dyDescent="0.25">
      <c r="B351" s="271">
        <f t="shared" si="5"/>
        <v>346</v>
      </c>
      <c r="C351" s="211" t="s">
        <v>144</v>
      </c>
      <c r="D351" s="210" t="s">
        <v>139</v>
      </c>
      <c r="E351" s="219" t="s">
        <v>150</v>
      </c>
      <c r="F351" s="224" t="s">
        <v>721</v>
      </c>
      <c r="G351" s="216" t="str">
        <f>IF('Template 2'!AL54=0,"",1)</f>
        <v/>
      </c>
    </row>
    <row r="352" spans="2:7" customFormat="1" ht="30" x14ac:dyDescent="0.25">
      <c r="B352" s="271">
        <f t="shared" si="5"/>
        <v>347</v>
      </c>
      <c r="C352" s="211" t="s">
        <v>144</v>
      </c>
      <c r="D352" s="210" t="s">
        <v>139</v>
      </c>
      <c r="E352" s="219" t="s">
        <v>151</v>
      </c>
      <c r="F352" s="224" t="s">
        <v>721</v>
      </c>
      <c r="G352" s="216" t="str">
        <f>IF('Template 2'!AL55=0,"",1)</f>
        <v/>
      </c>
    </row>
    <row r="353" spans="2:7" customFormat="1" ht="30" x14ac:dyDescent="0.25">
      <c r="B353" s="271">
        <f t="shared" si="5"/>
        <v>348</v>
      </c>
      <c r="C353" s="211" t="s">
        <v>144</v>
      </c>
      <c r="D353" s="210" t="s">
        <v>139</v>
      </c>
      <c r="E353" s="219" t="s">
        <v>155</v>
      </c>
      <c r="F353" s="224" t="s">
        <v>721</v>
      </c>
      <c r="G353" s="216" t="str">
        <f>IF('Template 2'!AL56=0,"",1)</f>
        <v/>
      </c>
    </row>
    <row r="354" spans="2:7" customFormat="1" ht="36.75" customHeight="1" x14ac:dyDescent="0.25">
      <c r="B354" s="271">
        <f t="shared" si="5"/>
        <v>349</v>
      </c>
      <c r="C354" s="211" t="s">
        <v>144</v>
      </c>
      <c r="D354" s="210" t="s">
        <v>139</v>
      </c>
      <c r="E354" s="219" t="s">
        <v>215</v>
      </c>
      <c r="F354" s="224" t="s">
        <v>721</v>
      </c>
      <c r="G354" s="216" t="str">
        <f>IF('Template 2'!AL58=0,"",1)</f>
        <v/>
      </c>
    </row>
    <row r="355" spans="2:7" customFormat="1" ht="30" x14ac:dyDescent="0.25">
      <c r="B355" s="271">
        <f t="shared" si="5"/>
        <v>350</v>
      </c>
      <c r="C355" s="211" t="s">
        <v>144</v>
      </c>
      <c r="D355" s="210" t="s">
        <v>139</v>
      </c>
      <c r="E355" s="219" t="s">
        <v>701</v>
      </c>
      <c r="F355" s="224" t="s">
        <v>721</v>
      </c>
      <c r="G355" s="68"/>
    </row>
    <row r="356" spans="2:7" customFormat="1" ht="30" x14ac:dyDescent="0.25">
      <c r="B356" s="271">
        <f t="shared" si="5"/>
        <v>351</v>
      </c>
      <c r="C356" s="211" t="s">
        <v>144</v>
      </c>
      <c r="D356" s="210" t="s">
        <v>139</v>
      </c>
      <c r="E356" s="219" t="s">
        <v>185</v>
      </c>
      <c r="F356" s="224" t="s">
        <v>721</v>
      </c>
      <c r="G356" s="216" t="str">
        <f>IF('Template 2'!AL60=0,"",1)</f>
        <v/>
      </c>
    </row>
    <row r="357" spans="2:7" customFormat="1" ht="30" x14ac:dyDescent="0.25">
      <c r="B357" s="271">
        <f t="shared" si="5"/>
        <v>352</v>
      </c>
      <c r="C357" s="211" t="s">
        <v>144</v>
      </c>
      <c r="D357" s="210" t="s">
        <v>139</v>
      </c>
      <c r="E357" s="219" t="s">
        <v>702</v>
      </c>
      <c r="F357" s="224" t="s">
        <v>721</v>
      </c>
      <c r="G357" s="216" t="str">
        <f>IF('Template 2'!AL61=0,"",1)</f>
        <v/>
      </c>
    </row>
    <row r="358" spans="2:7" customFormat="1" ht="30" x14ac:dyDescent="0.25">
      <c r="B358" s="271">
        <f t="shared" si="5"/>
        <v>353</v>
      </c>
      <c r="C358" s="211" t="s">
        <v>144</v>
      </c>
      <c r="D358" s="210" t="s">
        <v>139</v>
      </c>
      <c r="E358" s="219" t="s">
        <v>155</v>
      </c>
      <c r="F358" s="224" t="s">
        <v>721</v>
      </c>
      <c r="G358" s="216" t="str">
        <f>IF('Template 2'!AL62=0,"",1)</f>
        <v/>
      </c>
    </row>
    <row r="359" spans="2:7" customFormat="1" ht="30" x14ac:dyDescent="0.25">
      <c r="B359" s="271">
        <f t="shared" si="5"/>
        <v>354</v>
      </c>
      <c r="C359" s="211" t="s">
        <v>144</v>
      </c>
      <c r="D359" s="210" t="s">
        <v>140</v>
      </c>
      <c r="E359" s="219" t="s">
        <v>390</v>
      </c>
      <c r="F359" s="223" t="s">
        <v>722</v>
      </c>
      <c r="G359" s="216" t="str">
        <f>IF('Template 2'!AM12=0,"",1)</f>
        <v/>
      </c>
    </row>
    <row r="360" spans="2:7" customFormat="1" ht="21" customHeight="1" x14ac:dyDescent="0.25">
      <c r="B360" s="271">
        <f t="shared" si="5"/>
        <v>355</v>
      </c>
      <c r="C360" s="211" t="s">
        <v>144</v>
      </c>
      <c r="D360" s="210" t="s">
        <v>140</v>
      </c>
      <c r="E360" s="219" t="s">
        <v>207</v>
      </c>
      <c r="F360" s="223" t="s">
        <v>722</v>
      </c>
      <c r="G360" s="216" t="str">
        <f>IF('Template 2'!AM13=0,"",1)</f>
        <v/>
      </c>
    </row>
    <row r="361" spans="2:7" customFormat="1" ht="45" x14ac:dyDescent="0.25">
      <c r="B361" s="271">
        <f t="shared" si="5"/>
        <v>356</v>
      </c>
      <c r="C361" s="211" t="s">
        <v>144</v>
      </c>
      <c r="D361" s="210" t="s">
        <v>140</v>
      </c>
      <c r="E361" s="219" t="s">
        <v>759</v>
      </c>
      <c r="F361" s="223" t="s">
        <v>722</v>
      </c>
      <c r="G361" s="216" t="str">
        <f>IF('Template 2'!AM14=0,"",1)</f>
        <v/>
      </c>
    </row>
    <row r="362" spans="2:7" customFormat="1" ht="45" x14ac:dyDescent="0.25">
      <c r="B362" s="271">
        <f t="shared" si="5"/>
        <v>357</v>
      </c>
      <c r="C362" s="211" t="s">
        <v>144</v>
      </c>
      <c r="D362" s="210" t="s">
        <v>140</v>
      </c>
      <c r="E362" s="219" t="s">
        <v>760</v>
      </c>
      <c r="F362" s="223" t="s">
        <v>722</v>
      </c>
      <c r="G362" s="216" t="str">
        <f>IF('Template 2'!AM15=0,"",1)</f>
        <v/>
      </c>
    </row>
    <row r="363" spans="2:7" customFormat="1" ht="30" x14ac:dyDescent="0.25">
      <c r="B363" s="271">
        <f t="shared" si="5"/>
        <v>358</v>
      </c>
      <c r="C363" s="211" t="s">
        <v>144</v>
      </c>
      <c r="D363" s="210" t="s">
        <v>140</v>
      </c>
      <c r="E363" s="219" t="s">
        <v>204</v>
      </c>
      <c r="F363" s="223" t="s">
        <v>722</v>
      </c>
      <c r="G363" s="216" t="str">
        <f>IF('Template 2'!AM16=0,"",1)</f>
        <v/>
      </c>
    </row>
    <row r="364" spans="2:7" customFormat="1" ht="45" x14ac:dyDescent="0.25">
      <c r="B364" s="271">
        <f t="shared" si="5"/>
        <v>359</v>
      </c>
      <c r="C364" s="211" t="s">
        <v>144</v>
      </c>
      <c r="D364" s="210" t="s">
        <v>140</v>
      </c>
      <c r="E364" s="219" t="s">
        <v>205</v>
      </c>
      <c r="F364" s="223" t="s">
        <v>722</v>
      </c>
      <c r="G364" s="216" t="str">
        <f>IF('Template 2'!AM17=0,"",1)</f>
        <v/>
      </c>
    </row>
    <row r="365" spans="2:7" customFormat="1" ht="30" x14ac:dyDescent="0.25">
      <c r="B365" s="271">
        <f t="shared" si="5"/>
        <v>360</v>
      </c>
      <c r="C365" s="211" t="s">
        <v>144</v>
      </c>
      <c r="D365" s="210" t="s">
        <v>140</v>
      </c>
      <c r="E365" s="219" t="s">
        <v>206</v>
      </c>
      <c r="F365" s="223" t="s">
        <v>722</v>
      </c>
      <c r="G365" s="216" t="str">
        <f>IF('Template 2'!AM18=0,"",1)</f>
        <v/>
      </c>
    </row>
    <row r="366" spans="2:7" customFormat="1" ht="30" x14ac:dyDescent="0.25">
      <c r="B366" s="271">
        <f t="shared" si="5"/>
        <v>361</v>
      </c>
      <c r="C366" s="211" t="s">
        <v>144</v>
      </c>
      <c r="D366" s="210" t="s">
        <v>140</v>
      </c>
      <c r="E366" s="219" t="s">
        <v>159</v>
      </c>
      <c r="F366" s="223" t="s">
        <v>722</v>
      </c>
      <c r="G366" s="216" t="str">
        <f>IF('Template 2'!AM19=0,"",1)</f>
        <v/>
      </c>
    </row>
    <row r="367" spans="2:7" customFormat="1" ht="30" x14ac:dyDescent="0.25">
      <c r="B367" s="271">
        <f t="shared" si="5"/>
        <v>362</v>
      </c>
      <c r="C367" s="211" t="s">
        <v>144</v>
      </c>
      <c r="D367" s="210" t="s">
        <v>140</v>
      </c>
      <c r="E367" s="219" t="s">
        <v>214</v>
      </c>
      <c r="F367" s="223" t="s">
        <v>723</v>
      </c>
      <c r="G367" s="216" t="str">
        <f>IF('Template 2'!AM21=0,"",1)</f>
        <v/>
      </c>
    </row>
    <row r="368" spans="2:7" customFormat="1" ht="30" x14ac:dyDescent="0.25">
      <c r="B368" s="271">
        <f t="shared" si="5"/>
        <v>363</v>
      </c>
      <c r="C368" s="211" t="s">
        <v>144</v>
      </c>
      <c r="D368" s="210" t="s">
        <v>140</v>
      </c>
      <c r="E368" s="219" t="s">
        <v>163</v>
      </c>
      <c r="F368" s="223" t="s">
        <v>723</v>
      </c>
      <c r="G368" s="216" t="str">
        <f>IF('Template 2'!AM22=0,"",1)</f>
        <v/>
      </c>
    </row>
    <row r="369" spans="2:7" customFormat="1" ht="30" x14ac:dyDescent="0.25">
      <c r="B369" s="271">
        <f t="shared" si="5"/>
        <v>364</v>
      </c>
      <c r="C369" s="211" t="s">
        <v>144</v>
      </c>
      <c r="D369" s="210" t="s">
        <v>140</v>
      </c>
      <c r="E369" s="219" t="s">
        <v>164</v>
      </c>
      <c r="F369" s="223" t="s">
        <v>723</v>
      </c>
      <c r="G369" s="216" t="str">
        <f>IF('Template 2'!AM23=0,"",1)</f>
        <v/>
      </c>
    </row>
    <row r="370" spans="2:7" customFormat="1" ht="46.5" customHeight="1" x14ac:dyDescent="0.25">
      <c r="B370" s="271">
        <f t="shared" si="5"/>
        <v>365</v>
      </c>
      <c r="C370" s="211" t="s">
        <v>144</v>
      </c>
      <c r="D370" s="210" t="s">
        <v>140</v>
      </c>
      <c r="E370" s="219" t="s">
        <v>174</v>
      </c>
      <c r="F370" s="223" t="s">
        <v>723</v>
      </c>
      <c r="G370" s="216" t="str">
        <f>IF('Template 2'!AM25=0,"",1)</f>
        <v/>
      </c>
    </row>
    <row r="371" spans="2:7" customFormat="1" ht="30" x14ac:dyDescent="0.25">
      <c r="B371" s="271">
        <f t="shared" si="5"/>
        <v>366</v>
      </c>
      <c r="C371" s="211" t="s">
        <v>144</v>
      </c>
      <c r="D371" s="210" t="s">
        <v>140</v>
      </c>
      <c r="E371" s="219" t="s">
        <v>701</v>
      </c>
      <c r="F371" s="223" t="s">
        <v>723</v>
      </c>
      <c r="G371" s="68"/>
    </row>
    <row r="372" spans="2:7" customFormat="1" ht="30" x14ac:dyDescent="0.25">
      <c r="B372" s="271">
        <f t="shared" si="5"/>
        <v>367</v>
      </c>
      <c r="C372" s="211" t="s">
        <v>144</v>
      </c>
      <c r="D372" s="210" t="s">
        <v>140</v>
      </c>
      <c r="E372" s="219" t="s">
        <v>185</v>
      </c>
      <c r="F372" s="223" t="s">
        <v>723</v>
      </c>
      <c r="G372" s="216" t="str">
        <f>IF('Template 2'!AM27=0,"",1)</f>
        <v/>
      </c>
    </row>
    <row r="373" spans="2:7" customFormat="1" ht="30" x14ac:dyDescent="0.25">
      <c r="B373" s="271">
        <f t="shared" si="5"/>
        <v>368</v>
      </c>
      <c r="C373" s="211" t="s">
        <v>144</v>
      </c>
      <c r="D373" s="210" t="s">
        <v>140</v>
      </c>
      <c r="E373" s="219" t="s">
        <v>702</v>
      </c>
      <c r="F373" s="223" t="s">
        <v>723</v>
      </c>
      <c r="G373" s="216" t="str">
        <f>IF('Template 2'!AM28=0,"",1)</f>
        <v/>
      </c>
    </row>
    <row r="374" spans="2:7" customFormat="1" ht="60" x14ac:dyDescent="0.25">
      <c r="B374" s="271">
        <f t="shared" si="5"/>
        <v>369</v>
      </c>
      <c r="C374" s="211" t="s">
        <v>144</v>
      </c>
      <c r="D374" s="210" t="s">
        <v>140</v>
      </c>
      <c r="E374" s="219" t="s">
        <v>147</v>
      </c>
      <c r="F374" s="223" t="s">
        <v>723</v>
      </c>
      <c r="G374" s="216" t="str">
        <f>IF('Template 2'!AM29=0,"",1)</f>
        <v/>
      </c>
    </row>
    <row r="375" spans="2:7" customFormat="1" ht="30" x14ac:dyDescent="0.25">
      <c r="B375" s="271">
        <f t="shared" si="5"/>
        <v>370</v>
      </c>
      <c r="C375" s="211" t="s">
        <v>144</v>
      </c>
      <c r="D375" s="210" t="s">
        <v>140</v>
      </c>
      <c r="E375" s="219" t="s">
        <v>148</v>
      </c>
      <c r="F375" s="223" t="s">
        <v>723</v>
      </c>
      <c r="G375" s="216" t="str">
        <f>IF('Template 2'!AM30=0,"",1)</f>
        <v/>
      </c>
    </row>
    <row r="376" spans="2:7" customFormat="1" ht="30" x14ac:dyDescent="0.25">
      <c r="B376" s="271">
        <f t="shared" si="5"/>
        <v>371</v>
      </c>
      <c r="C376" s="211" t="s">
        <v>144</v>
      </c>
      <c r="D376" s="210" t="s">
        <v>140</v>
      </c>
      <c r="E376" s="219" t="s">
        <v>149</v>
      </c>
      <c r="F376" s="223" t="s">
        <v>723</v>
      </c>
      <c r="G376" s="216" t="str">
        <f>IF('Template 2'!AM31=0,"",1)</f>
        <v/>
      </c>
    </row>
    <row r="377" spans="2:7" customFormat="1" ht="30" x14ac:dyDescent="0.25">
      <c r="B377" s="271">
        <f t="shared" si="5"/>
        <v>372</v>
      </c>
      <c r="C377" s="211" t="s">
        <v>144</v>
      </c>
      <c r="D377" s="210" t="s">
        <v>140</v>
      </c>
      <c r="E377" s="219" t="s">
        <v>150</v>
      </c>
      <c r="F377" s="223" t="s">
        <v>723</v>
      </c>
      <c r="G377" s="216" t="str">
        <f>IF('Template 2'!AM32=0,"",1)</f>
        <v/>
      </c>
    </row>
    <row r="378" spans="2:7" customFormat="1" ht="30" x14ac:dyDescent="0.25">
      <c r="B378" s="271">
        <f t="shared" si="5"/>
        <v>373</v>
      </c>
      <c r="C378" s="211" t="s">
        <v>144</v>
      </c>
      <c r="D378" s="210" t="s">
        <v>140</v>
      </c>
      <c r="E378" s="219" t="s">
        <v>151</v>
      </c>
      <c r="F378" s="223" t="s">
        <v>723</v>
      </c>
      <c r="G378" s="216" t="str">
        <f>IF('Template 2'!AM33=0,"",1)</f>
        <v/>
      </c>
    </row>
    <row r="379" spans="2:7" customFormat="1" ht="30" x14ac:dyDescent="0.25">
      <c r="B379" s="271">
        <f t="shared" si="5"/>
        <v>374</v>
      </c>
      <c r="C379" s="211" t="s">
        <v>144</v>
      </c>
      <c r="D379" s="210" t="s">
        <v>140</v>
      </c>
      <c r="E379" s="219" t="s">
        <v>155</v>
      </c>
      <c r="F379" s="223" t="s">
        <v>723</v>
      </c>
      <c r="G379" s="216" t="str">
        <f>IF('Template 2'!AM34=0,"",1)</f>
        <v/>
      </c>
    </row>
    <row r="380" spans="2:7" customFormat="1" ht="45" x14ac:dyDescent="0.25">
      <c r="B380" s="271">
        <f t="shared" si="5"/>
        <v>375</v>
      </c>
      <c r="C380" s="211" t="s">
        <v>144</v>
      </c>
      <c r="D380" s="210" t="s">
        <v>140</v>
      </c>
      <c r="E380" s="219" t="s">
        <v>168</v>
      </c>
      <c r="F380" s="223" t="s">
        <v>723</v>
      </c>
      <c r="G380" s="216" t="str">
        <f>IF('Template 2'!AM36=0,"",1)</f>
        <v/>
      </c>
    </row>
    <row r="381" spans="2:7" customFormat="1" ht="30" x14ac:dyDescent="0.25">
      <c r="B381" s="271">
        <f t="shared" si="5"/>
        <v>376</v>
      </c>
      <c r="C381" s="211" t="s">
        <v>144</v>
      </c>
      <c r="D381" s="210" t="s">
        <v>140</v>
      </c>
      <c r="E381" s="219" t="s">
        <v>701</v>
      </c>
      <c r="F381" s="223" t="s">
        <v>723</v>
      </c>
      <c r="G381" s="68"/>
    </row>
    <row r="382" spans="2:7" customFormat="1" ht="30" x14ac:dyDescent="0.25">
      <c r="B382" s="271">
        <f t="shared" si="5"/>
        <v>377</v>
      </c>
      <c r="C382" s="211" t="s">
        <v>144</v>
      </c>
      <c r="D382" s="210" t="s">
        <v>140</v>
      </c>
      <c r="E382" s="219" t="s">
        <v>185</v>
      </c>
      <c r="F382" s="223" t="s">
        <v>723</v>
      </c>
      <c r="G382" s="216" t="str">
        <f>IF('Template 2'!AM38=0,"",1)</f>
        <v/>
      </c>
    </row>
    <row r="383" spans="2:7" customFormat="1" ht="30" x14ac:dyDescent="0.25">
      <c r="B383" s="271">
        <f t="shared" si="5"/>
        <v>378</v>
      </c>
      <c r="C383" s="211" t="s">
        <v>144</v>
      </c>
      <c r="D383" s="210" t="s">
        <v>140</v>
      </c>
      <c r="E383" s="219" t="s">
        <v>702</v>
      </c>
      <c r="F383" s="223" t="s">
        <v>723</v>
      </c>
      <c r="G383" s="216" t="str">
        <f>IF('Template 2'!AM39=0,"",1)</f>
        <v/>
      </c>
    </row>
    <row r="384" spans="2:7" customFormat="1" ht="48" customHeight="1" x14ac:dyDescent="0.25">
      <c r="B384" s="271">
        <f t="shared" si="5"/>
        <v>379</v>
      </c>
      <c r="C384" s="211" t="s">
        <v>144</v>
      </c>
      <c r="D384" s="210" t="s">
        <v>140</v>
      </c>
      <c r="E384" s="219" t="s">
        <v>147</v>
      </c>
      <c r="F384" s="223" t="s">
        <v>723</v>
      </c>
      <c r="G384" s="216" t="str">
        <f>IF('Template 2'!AM40=0,"",1)</f>
        <v/>
      </c>
    </row>
    <row r="385" spans="2:7" customFormat="1" ht="30" x14ac:dyDescent="0.25">
      <c r="B385" s="271">
        <f t="shared" si="5"/>
        <v>380</v>
      </c>
      <c r="C385" s="211" t="s">
        <v>144</v>
      </c>
      <c r="D385" s="210" t="s">
        <v>140</v>
      </c>
      <c r="E385" s="219" t="s">
        <v>148</v>
      </c>
      <c r="F385" s="223" t="s">
        <v>723</v>
      </c>
      <c r="G385" s="216" t="str">
        <f>IF('Template 2'!AM41=0,"",1)</f>
        <v/>
      </c>
    </row>
    <row r="386" spans="2:7" customFormat="1" ht="30" x14ac:dyDescent="0.25">
      <c r="B386" s="271">
        <f t="shared" si="5"/>
        <v>381</v>
      </c>
      <c r="C386" s="211" t="s">
        <v>144</v>
      </c>
      <c r="D386" s="210" t="s">
        <v>140</v>
      </c>
      <c r="E386" s="219" t="s">
        <v>149</v>
      </c>
      <c r="F386" s="223" t="s">
        <v>723</v>
      </c>
      <c r="G386" s="216" t="str">
        <f>IF('Template 2'!AM42=0,"",1)</f>
        <v/>
      </c>
    </row>
    <row r="387" spans="2:7" customFormat="1" ht="30" x14ac:dyDescent="0.25">
      <c r="B387" s="271">
        <f t="shared" si="5"/>
        <v>382</v>
      </c>
      <c r="C387" s="211" t="s">
        <v>144</v>
      </c>
      <c r="D387" s="210" t="s">
        <v>140</v>
      </c>
      <c r="E387" s="219" t="s">
        <v>150</v>
      </c>
      <c r="F387" s="223" t="s">
        <v>723</v>
      </c>
      <c r="G387" s="216" t="str">
        <f>IF('Template 2'!AM43=0,"",1)</f>
        <v/>
      </c>
    </row>
    <row r="388" spans="2:7" customFormat="1" ht="30" x14ac:dyDescent="0.25">
      <c r="B388" s="271">
        <f t="shared" si="5"/>
        <v>383</v>
      </c>
      <c r="C388" s="211" t="s">
        <v>144</v>
      </c>
      <c r="D388" s="210" t="s">
        <v>140</v>
      </c>
      <c r="E388" s="219" t="s">
        <v>151</v>
      </c>
      <c r="F388" s="223" t="s">
        <v>723</v>
      </c>
      <c r="G388" s="216" t="str">
        <f>IF('Template 2'!AM44=0,"",1)</f>
        <v/>
      </c>
    </row>
    <row r="389" spans="2:7" customFormat="1" ht="30" x14ac:dyDescent="0.25">
      <c r="B389" s="271">
        <f t="shared" si="5"/>
        <v>384</v>
      </c>
      <c r="C389" s="211" t="s">
        <v>144</v>
      </c>
      <c r="D389" s="210" t="s">
        <v>140</v>
      </c>
      <c r="E389" s="219" t="s">
        <v>155</v>
      </c>
      <c r="F389" s="223" t="s">
        <v>723</v>
      </c>
      <c r="G389" s="216" t="str">
        <f>IF('Template 2'!AM45=0,"",1)</f>
        <v/>
      </c>
    </row>
    <row r="390" spans="2:7" customFormat="1" ht="51.75" customHeight="1" x14ac:dyDescent="0.25">
      <c r="B390" s="271">
        <f t="shared" si="5"/>
        <v>385</v>
      </c>
      <c r="C390" s="211" t="s">
        <v>144</v>
      </c>
      <c r="D390" s="210" t="s">
        <v>140</v>
      </c>
      <c r="E390" s="219" t="s">
        <v>326</v>
      </c>
      <c r="F390" s="223" t="s">
        <v>723</v>
      </c>
      <c r="G390" s="216" t="str">
        <f>IF('Template 2'!AM47=0,"",1)</f>
        <v/>
      </c>
    </row>
    <row r="391" spans="2:7" customFormat="1" ht="30" x14ac:dyDescent="0.25">
      <c r="B391" s="271">
        <f t="shared" si="5"/>
        <v>386</v>
      </c>
      <c r="C391" s="211" t="s">
        <v>144</v>
      </c>
      <c r="D391" s="210" t="s">
        <v>140</v>
      </c>
      <c r="E391" s="219" t="s">
        <v>701</v>
      </c>
      <c r="F391" s="223" t="s">
        <v>723</v>
      </c>
      <c r="G391" s="68"/>
    </row>
    <row r="392" spans="2:7" customFormat="1" ht="30" x14ac:dyDescent="0.25">
      <c r="B392" s="271">
        <f t="shared" ref="B392:B455" si="6">B391+1</f>
        <v>387</v>
      </c>
      <c r="C392" s="211" t="s">
        <v>144</v>
      </c>
      <c r="D392" s="210" t="s">
        <v>140</v>
      </c>
      <c r="E392" s="219" t="s">
        <v>185</v>
      </c>
      <c r="F392" s="223" t="s">
        <v>723</v>
      </c>
      <c r="G392" s="216" t="str">
        <f>IF('Template 2'!AM49=0,"",1)</f>
        <v/>
      </c>
    </row>
    <row r="393" spans="2:7" customFormat="1" ht="30" x14ac:dyDescent="0.25">
      <c r="B393" s="271">
        <f t="shared" si="6"/>
        <v>388</v>
      </c>
      <c r="C393" s="211" t="s">
        <v>144</v>
      </c>
      <c r="D393" s="210" t="s">
        <v>140</v>
      </c>
      <c r="E393" s="219" t="s">
        <v>702</v>
      </c>
      <c r="F393" s="223" t="s">
        <v>723</v>
      </c>
      <c r="G393" s="216" t="str">
        <f>IF('Template 2'!AM50=0,"",1)</f>
        <v/>
      </c>
    </row>
    <row r="394" spans="2:7" customFormat="1" ht="60" x14ac:dyDescent="0.25">
      <c r="B394" s="271">
        <f t="shared" si="6"/>
        <v>389</v>
      </c>
      <c r="C394" s="211" t="s">
        <v>144</v>
      </c>
      <c r="D394" s="210" t="s">
        <v>140</v>
      </c>
      <c r="E394" s="219" t="s">
        <v>147</v>
      </c>
      <c r="F394" s="223" t="s">
        <v>723</v>
      </c>
      <c r="G394" s="216" t="str">
        <f>IF('Template 2'!AM51=0,"",1)</f>
        <v/>
      </c>
    </row>
    <row r="395" spans="2:7" customFormat="1" ht="30" x14ac:dyDescent="0.25">
      <c r="B395" s="271">
        <f t="shared" si="6"/>
        <v>390</v>
      </c>
      <c r="C395" s="211" t="s">
        <v>144</v>
      </c>
      <c r="D395" s="210" t="s">
        <v>140</v>
      </c>
      <c r="E395" s="219" t="s">
        <v>148</v>
      </c>
      <c r="F395" s="223" t="s">
        <v>723</v>
      </c>
      <c r="G395" s="216" t="str">
        <f>IF('Template 2'!AM52=0,"",1)</f>
        <v/>
      </c>
    </row>
    <row r="396" spans="2:7" customFormat="1" ht="30" x14ac:dyDescent="0.25">
      <c r="B396" s="271">
        <f t="shared" si="6"/>
        <v>391</v>
      </c>
      <c r="C396" s="211" t="s">
        <v>144</v>
      </c>
      <c r="D396" s="210" t="s">
        <v>140</v>
      </c>
      <c r="E396" s="219" t="s">
        <v>149</v>
      </c>
      <c r="F396" s="223" t="s">
        <v>723</v>
      </c>
      <c r="G396" s="216" t="str">
        <f>IF('Template 2'!AM53=0,"",1)</f>
        <v/>
      </c>
    </row>
    <row r="397" spans="2:7" customFormat="1" ht="30" x14ac:dyDescent="0.25">
      <c r="B397" s="271">
        <f t="shared" si="6"/>
        <v>392</v>
      </c>
      <c r="C397" s="211" t="s">
        <v>144</v>
      </c>
      <c r="D397" s="210" t="s">
        <v>140</v>
      </c>
      <c r="E397" s="219" t="s">
        <v>150</v>
      </c>
      <c r="F397" s="223" t="s">
        <v>723</v>
      </c>
      <c r="G397" s="216" t="str">
        <f>IF('Template 2'!AM54=0,"",1)</f>
        <v/>
      </c>
    </row>
    <row r="398" spans="2:7" customFormat="1" ht="30" x14ac:dyDescent="0.25">
      <c r="B398" s="271">
        <f t="shared" si="6"/>
        <v>393</v>
      </c>
      <c r="C398" s="211" t="s">
        <v>144</v>
      </c>
      <c r="D398" s="210" t="s">
        <v>140</v>
      </c>
      <c r="E398" s="219" t="s">
        <v>151</v>
      </c>
      <c r="F398" s="223" t="s">
        <v>723</v>
      </c>
      <c r="G398" s="216" t="str">
        <f>IF('Template 2'!AM55=0,"",1)</f>
        <v/>
      </c>
    </row>
    <row r="399" spans="2:7" customFormat="1" ht="30" x14ac:dyDescent="0.25">
      <c r="B399" s="271">
        <f t="shared" si="6"/>
        <v>394</v>
      </c>
      <c r="C399" s="211" t="s">
        <v>144</v>
      </c>
      <c r="D399" s="210" t="s">
        <v>140</v>
      </c>
      <c r="E399" s="219" t="s">
        <v>155</v>
      </c>
      <c r="F399" s="223" t="s">
        <v>723</v>
      </c>
      <c r="G399" s="216" t="str">
        <f>IF('Template 2'!AM56=0,"",1)</f>
        <v/>
      </c>
    </row>
    <row r="400" spans="2:7" customFormat="1" ht="32.25" customHeight="1" x14ac:dyDescent="0.25">
      <c r="B400" s="271">
        <f t="shared" si="6"/>
        <v>395</v>
      </c>
      <c r="C400" s="211" t="s">
        <v>144</v>
      </c>
      <c r="D400" s="210" t="s">
        <v>140</v>
      </c>
      <c r="E400" s="219" t="s">
        <v>215</v>
      </c>
      <c r="F400" s="223" t="s">
        <v>723</v>
      </c>
      <c r="G400" s="216" t="str">
        <f>IF('Template 2'!AM58=0,"",1)</f>
        <v/>
      </c>
    </row>
    <row r="401" spans="2:7" customFormat="1" ht="30" x14ac:dyDescent="0.25">
      <c r="B401" s="271">
        <f t="shared" si="6"/>
        <v>396</v>
      </c>
      <c r="C401" s="211" t="s">
        <v>144</v>
      </c>
      <c r="D401" s="210" t="s">
        <v>140</v>
      </c>
      <c r="E401" s="219" t="s">
        <v>701</v>
      </c>
      <c r="F401" s="223" t="s">
        <v>723</v>
      </c>
      <c r="G401" s="68"/>
    </row>
    <row r="402" spans="2:7" customFormat="1" ht="30" x14ac:dyDescent="0.25">
      <c r="B402" s="271">
        <f t="shared" si="6"/>
        <v>397</v>
      </c>
      <c r="C402" s="211" t="s">
        <v>144</v>
      </c>
      <c r="D402" s="210" t="s">
        <v>140</v>
      </c>
      <c r="E402" s="219" t="s">
        <v>185</v>
      </c>
      <c r="F402" s="223" t="s">
        <v>723</v>
      </c>
      <c r="G402" s="216" t="str">
        <f>IF('Template 2'!AM60=0,"",1)</f>
        <v/>
      </c>
    </row>
    <row r="403" spans="2:7" customFormat="1" ht="30" x14ac:dyDescent="0.25">
      <c r="B403" s="271">
        <f t="shared" si="6"/>
        <v>398</v>
      </c>
      <c r="C403" s="211" t="s">
        <v>144</v>
      </c>
      <c r="D403" s="210" t="s">
        <v>140</v>
      </c>
      <c r="E403" s="219" t="s">
        <v>702</v>
      </c>
      <c r="F403" s="223" t="s">
        <v>723</v>
      </c>
      <c r="G403" s="216" t="str">
        <f>IF('Template 2'!AM61=0,"",1)</f>
        <v/>
      </c>
    </row>
    <row r="404" spans="2:7" customFormat="1" ht="30" x14ac:dyDescent="0.25">
      <c r="B404" s="271">
        <f t="shared" si="6"/>
        <v>399</v>
      </c>
      <c r="C404" s="211" t="s">
        <v>144</v>
      </c>
      <c r="D404" s="210" t="s">
        <v>140</v>
      </c>
      <c r="E404" s="219" t="s">
        <v>155</v>
      </c>
      <c r="F404" s="223" t="s">
        <v>723</v>
      </c>
      <c r="G404" s="216" t="str">
        <f>IF('Template 2'!AM62=0,"",1)</f>
        <v/>
      </c>
    </row>
    <row r="405" spans="2:7" customFormat="1" x14ac:dyDescent="0.25">
      <c r="B405" s="271">
        <f t="shared" si="6"/>
        <v>400</v>
      </c>
      <c r="C405" s="266" t="s">
        <v>286</v>
      </c>
      <c r="D405" s="210" t="s">
        <v>141</v>
      </c>
      <c r="E405" s="267" t="s">
        <v>390</v>
      </c>
      <c r="F405" s="223" t="s">
        <v>750</v>
      </c>
      <c r="G405" s="216" t="str">
        <f>IF('Template 2.2 '!AE12=0,"",1)</f>
        <v/>
      </c>
    </row>
    <row r="406" spans="2:7" customFormat="1" x14ac:dyDescent="0.25">
      <c r="B406" s="271">
        <f t="shared" si="6"/>
        <v>401</v>
      </c>
      <c r="C406" s="266" t="s">
        <v>286</v>
      </c>
      <c r="D406" s="210" t="s">
        <v>141</v>
      </c>
      <c r="E406" s="219" t="s">
        <v>207</v>
      </c>
      <c r="F406" s="223" t="s">
        <v>750</v>
      </c>
      <c r="G406" s="216" t="str">
        <f>IF('Template 2.2 '!AE13=0,"",1)</f>
        <v/>
      </c>
    </row>
    <row r="407" spans="2:7" customFormat="1" ht="45" x14ac:dyDescent="0.25">
      <c r="B407" s="271">
        <f t="shared" si="6"/>
        <v>402</v>
      </c>
      <c r="C407" s="266" t="s">
        <v>286</v>
      </c>
      <c r="D407" s="210" t="s">
        <v>141</v>
      </c>
      <c r="E407" s="219" t="s">
        <v>759</v>
      </c>
      <c r="F407" s="223" t="s">
        <v>750</v>
      </c>
      <c r="G407" s="216" t="str">
        <f>IF('Template 2.2 '!AE14=0,"",1)</f>
        <v/>
      </c>
    </row>
    <row r="408" spans="2:7" customFormat="1" ht="45" x14ac:dyDescent="0.25">
      <c r="B408" s="271">
        <f t="shared" si="6"/>
        <v>403</v>
      </c>
      <c r="C408" s="266" t="s">
        <v>286</v>
      </c>
      <c r="D408" s="210" t="s">
        <v>141</v>
      </c>
      <c r="E408" s="219" t="s">
        <v>760</v>
      </c>
      <c r="F408" s="223" t="s">
        <v>750</v>
      </c>
      <c r="G408" s="216" t="str">
        <f>IF('Template 2.2 '!AE15=0,"",1)</f>
        <v/>
      </c>
    </row>
    <row r="409" spans="2:7" customFormat="1" ht="30" x14ac:dyDescent="0.25">
      <c r="B409" s="271">
        <f t="shared" si="6"/>
        <v>404</v>
      </c>
      <c r="C409" s="266" t="s">
        <v>286</v>
      </c>
      <c r="D409" s="210" t="s">
        <v>141</v>
      </c>
      <c r="E409" s="219" t="s">
        <v>204</v>
      </c>
      <c r="F409" s="223" t="s">
        <v>750</v>
      </c>
      <c r="G409" s="216" t="str">
        <f>IF('Template 2.2 '!AE16=0,"",1)</f>
        <v/>
      </c>
    </row>
    <row r="410" spans="2:7" customFormat="1" ht="45" x14ac:dyDescent="0.25">
      <c r="B410" s="271">
        <f t="shared" si="6"/>
        <v>405</v>
      </c>
      <c r="C410" s="266" t="s">
        <v>286</v>
      </c>
      <c r="D410" s="210" t="s">
        <v>141</v>
      </c>
      <c r="E410" s="219" t="s">
        <v>205</v>
      </c>
      <c r="F410" s="223" t="s">
        <v>750</v>
      </c>
      <c r="G410" s="216" t="str">
        <f>IF('Template 2.2 '!AE17=0,"",1)</f>
        <v/>
      </c>
    </row>
    <row r="411" spans="2:7" customFormat="1" x14ac:dyDescent="0.25">
      <c r="B411" s="271">
        <f t="shared" si="6"/>
        <v>406</v>
      </c>
      <c r="C411" s="266" t="s">
        <v>286</v>
      </c>
      <c r="D411" s="210" t="s">
        <v>141</v>
      </c>
      <c r="E411" s="219" t="s">
        <v>206</v>
      </c>
      <c r="F411" s="223" t="s">
        <v>750</v>
      </c>
      <c r="G411" s="216" t="str">
        <f>IF('Template 2.2 '!AE18=0,"",1)</f>
        <v/>
      </c>
    </row>
    <row r="412" spans="2:7" customFormat="1" x14ac:dyDescent="0.25">
      <c r="B412" s="271">
        <f t="shared" si="6"/>
        <v>407</v>
      </c>
      <c r="C412" s="266" t="s">
        <v>286</v>
      </c>
      <c r="D412" s="210" t="s">
        <v>141</v>
      </c>
      <c r="E412" s="219" t="s">
        <v>159</v>
      </c>
      <c r="F412" s="223" t="s">
        <v>750</v>
      </c>
      <c r="G412" s="216" t="str">
        <f>IF('Template 2.2 '!AE19=0,"",1)</f>
        <v/>
      </c>
    </row>
    <row r="413" spans="2:7" customFormat="1" x14ac:dyDescent="0.25">
      <c r="B413" s="271">
        <f t="shared" si="6"/>
        <v>408</v>
      </c>
      <c r="C413" s="266" t="s">
        <v>286</v>
      </c>
      <c r="D413" s="210" t="s">
        <v>141</v>
      </c>
      <c r="E413" s="219" t="s">
        <v>162</v>
      </c>
      <c r="F413" s="223" t="s">
        <v>749</v>
      </c>
      <c r="G413" s="216" t="str">
        <f>IF('Template 2.2 '!AE21=0,"",1)</f>
        <v/>
      </c>
    </row>
    <row r="414" spans="2:7" customFormat="1" x14ac:dyDescent="0.25">
      <c r="B414" s="271">
        <f t="shared" si="6"/>
        <v>409</v>
      </c>
      <c r="C414" s="266" t="s">
        <v>286</v>
      </c>
      <c r="D414" s="210" t="s">
        <v>141</v>
      </c>
      <c r="E414" s="219" t="s">
        <v>163</v>
      </c>
      <c r="F414" s="223" t="s">
        <v>749</v>
      </c>
      <c r="G414" s="216" t="str">
        <f>IF('Template 2.2 '!AE22=0,"",1)</f>
        <v/>
      </c>
    </row>
    <row r="415" spans="2:7" customFormat="1" x14ac:dyDescent="0.25">
      <c r="B415" s="271">
        <f t="shared" si="6"/>
        <v>410</v>
      </c>
      <c r="C415" s="266" t="s">
        <v>286</v>
      </c>
      <c r="D415" s="210" t="s">
        <v>141</v>
      </c>
      <c r="E415" s="219" t="s">
        <v>164</v>
      </c>
      <c r="F415" s="223" t="s">
        <v>749</v>
      </c>
      <c r="G415" s="216" t="str">
        <f>IF('Template 2.2 '!AE23=0,"",1)</f>
        <v/>
      </c>
    </row>
    <row r="416" spans="2:7" customFormat="1" ht="47.25" customHeight="1" x14ac:dyDescent="0.25">
      <c r="B416" s="271">
        <f t="shared" si="6"/>
        <v>411</v>
      </c>
      <c r="C416" s="266" t="s">
        <v>286</v>
      </c>
      <c r="D416" s="210" t="s">
        <v>141</v>
      </c>
      <c r="E416" s="219" t="s">
        <v>174</v>
      </c>
      <c r="F416" s="223" t="s">
        <v>749</v>
      </c>
      <c r="G416" s="216" t="str">
        <f>IF('Template 2.2 '!AE25=0,"",1)</f>
        <v/>
      </c>
    </row>
    <row r="417" spans="2:7" customFormat="1" x14ac:dyDescent="0.25">
      <c r="B417" s="271">
        <f t="shared" si="6"/>
        <v>412</v>
      </c>
      <c r="C417" s="266" t="s">
        <v>286</v>
      </c>
      <c r="D417" s="210" t="s">
        <v>141</v>
      </c>
      <c r="E417" s="219" t="s">
        <v>701</v>
      </c>
      <c r="F417" s="223" t="s">
        <v>749</v>
      </c>
      <c r="G417" s="68"/>
    </row>
    <row r="418" spans="2:7" customFormat="1" x14ac:dyDescent="0.25">
      <c r="B418" s="271">
        <f t="shared" si="6"/>
        <v>413</v>
      </c>
      <c r="C418" s="266" t="s">
        <v>286</v>
      </c>
      <c r="D418" s="210" t="s">
        <v>141</v>
      </c>
      <c r="E418" s="219" t="s">
        <v>185</v>
      </c>
      <c r="F418" s="223" t="s">
        <v>749</v>
      </c>
      <c r="G418" s="216" t="str">
        <f>IF('Template 2.2 '!AE27=0,"",1)</f>
        <v/>
      </c>
    </row>
    <row r="419" spans="2:7" customFormat="1" x14ac:dyDescent="0.25">
      <c r="B419" s="271">
        <f t="shared" si="6"/>
        <v>414</v>
      </c>
      <c r="C419" s="266" t="s">
        <v>286</v>
      </c>
      <c r="D419" s="210" t="s">
        <v>141</v>
      </c>
      <c r="E419" s="219" t="s">
        <v>702</v>
      </c>
      <c r="F419" s="223" t="s">
        <v>749</v>
      </c>
      <c r="G419" s="216" t="str">
        <f>IF('Template 2.2 '!AE28=0,"",1)</f>
        <v/>
      </c>
    </row>
    <row r="420" spans="2:7" customFormat="1" ht="30" x14ac:dyDescent="0.25">
      <c r="B420" s="271">
        <f t="shared" si="6"/>
        <v>415</v>
      </c>
      <c r="C420" s="266" t="s">
        <v>286</v>
      </c>
      <c r="D420" s="210" t="s">
        <v>141</v>
      </c>
      <c r="E420" s="219" t="s">
        <v>155</v>
      </c>
      <c r="F420" s="223" t="s">
        <v>749</v>
      </c>
      <c r="G420" s="216" t="str">
        <f>IF('Template 2.2 '!AE29=0,"",1)</f>
        <v/>
      </c>
    </row>
    <row r="421" spans="2:7" customFormat="1" ht="39" customHeight="1" x14ac:dyDescent="0.25">
      <c r="B421" s="271">
        <f t="shared" si="6"/>
        <v>416</v>
      </c>
      <c r="C421" s="266" t="s">
        <v>286</v>
      </c>
      <c r="D421" s="210" t="s">
        <v>141</v>
      </c>
      <c r="E421" s="219" t="s">
        <v>168</v>
      </c>
      <c r="F421" s="223" t="s">
        <v>749</v>
      </c>
      <c r="G421" s="216" t="str">
        <f>IF('Template 2.2 '!AE31=0,"",1)</f>
        <v/>
      </c>
    </row>
    <row r="422" spans="2:7" customFormat="1" x14ac:dyDescent="0.25">
      <c r="B422" s="271">
        <f t="shared" si="6"/>
        <v>417</v>
      </c>
      <c r="C422" s="266" t="s">
        <v>286</v>
      </c>
      <c r="D422" s="210" t="s">
        <v>141</v>
      </c>
      <c r="E422" s="219" t="s">
        <v>701</v>
      </c>
      <c r="F422" s="223" t="s">
        <v>749</v>
      </c>
      <c r="G422" s="68"/>
    </row>
    <row r="423" spans="2:7" customFormat="1" x14ac:dyDescent="0.25">
      <c r="B423" s="271">
        <f t="shared" si="6"/>
        <v>418</v>
      </c>
      <c r="C423" s="266" t="s">
        <v>286</v>
      </c>
      <c r="D423" s="210" t="s">
        <v>141</v>
      </c>
      <c r="E423" s="219" t="s">
        <v>185</v>
      </c>
      <c r="F423" s="223" t="s">
        <v>749</v>
      </c>
      <c r="G423" s="216" t="str">
        <f>IF('Template 2.2 '!AE33=0,"",1)</f>
        <v/>
      </c>
    </row>
    <row r="424" spans="2:7" customFormat="1" x14ac:dyDescent="0.25">
      <c r="B424" s="271">
        <f t="shared" si="6"/>
        <v>419</v>
      </c>
      <c r="C424" s="266" t="s">
        <v>286</v>
      </c>
      <c r="D424" s="210" t="s">
        <v>141</v>
      </c>
      <c r="E424" s="219" t="s">
        <v>702</v>
      </c>
      <c r="F424" s="223" t="s">
        <v>749</v>
      </c>
      <c r="G424" s="216" t="str">
        <f>IF('Template 2.2 '!AE34=0,"",1)</f>
        <v/>
      </c>
    </row>
    <row r="425" spans="2:7" customFormat="1" ht="30" x14ac:dyDescent="0.25">
      <c r="B425" s="271">
        <f t="shared" si="6"/>
        <v>420</v>
      </c>
      <c r="C425" s="266" t="s">
        <v>286</v>
      </c>
      <c r="D425" s="210" t="s">
        <v>141</v>
      </c>
      <c r="E425" s="219" t="s">
        <v>155</v>
      </c>
      <c r="F425" s="223" t="s">
        <v>749</v>
      </c>
      <c r="G425" s="216" t="str">
        <f>IF('Template 2.2 '!AE35=0,"",1)</f>
        <v/>
      </c>
    </row>
    <row r="426" spans="2:7" customFormat="1" ht="30" x14ac:dyDescent="0.25">
      <c r="B426" s="271">
        <f t="shared" si="6"/>
        <v>421</v>
      </c>
      <c r="C426" s="266" t="s">
        <v>286</v>
      </c>
      <c r="D426" s="210" t="s">
        <v>298</v>
      </c>
      <c r="E426" s="267" t="s">
        <v>390</v>
      </c>
      <c r="F426" s="223" t="s">
        <v>712</v>
      </c>
      <c r="G426" s="216" t="str">
        <f>IF('Template 2.2 '!AF12=0,"",1)</f>
        <v/>
      </c>
    </row>
    <row r="427" spans="2:7" customFormat="1" ht="36.75" customHeight="1" x14ac:dyDescent="0.25">
      <c r="B427" s="271">
        <f t="shared" si="6"/>
        <v>422</v>
      </c>
      <c r="C427" s="266" t="s">
        <v>286</v>
      </c>
      <c r="D427" s="210" t="s">
        <v>298</v>
      </c>
      <c r="E427" s="219" t="s">
        <v>207</v>
      </c>
      <c r="F427" s="223" t="s">
        <v>712</v>
      </c>
      <c r="G427" s="216" t="str">
        <f>IF('Template 2.2 '!AF13=0,"",1)</f>
        <v/>
      </c>
    </row>
    <row r="428" spans="2:7" customFormat="1" ht="36.75" customHeight="1" x14ac:dyDescent="0.25">
      <c r="B428" s="271">
        <f t="shared" si="6"/>
        <v>423</v>
      </c>
      <c r="C428" s="266" t="s">
        <v>286</v>
      </c>
      <c r="D428" s="210" t="s">
        <v>298</v>
      </c>
      <c r="E428" s="219" t="s">
        <v>759</v>
      </c>
      <c r="F428" s="223" t="s">
        <v>712</v>
      </c>
      <c r="G428" s="216" t="str">
        <f>IF('Template 2.2 '!AF14=0,"",1)</f>
        <v/>
      </c>
    </row>
    <row r="429" spans="2:7" customFormat="1" ht="36.75" customHeight="1" x14ac:dyDescent="0.25">
      <c r="B429" s="271">
        <f t="shared" si="6"/>
        <v>424</v>
      </c>
      <c r="C429" s="266" t="s">
        <v>286</v>
      </c>
      <c r="D429" s="210" t="s">
        <v>298</v>
      </c>
      <c r="E429" s="219" t="s">
        <v>760</v>
      </c>
      <c r="F429" s="223" t="s">
        <v>712</v>
      </c>
      <c r="G429" s="216" t="str">
        <f>IF('Template 2.2 '!AF15=0,"",1)</f>
        <v/>
      </c>
    </row>
    <row r="430" spans="2:7" customFormat="1" ht="36.75" customHeight="1" x14ac:dyDescent="0.25">
      <c r="B430" s="271">
        <f t="shared" si="6"/>
        <v>425</v>
      </c>
      <c r="C430" s="266" t="s">
        <v>286</v>
      </c>
      <c r="D430" s="210" t="s">
        <v>298</v>
      </c>
      <c r="E430" s="219" t="s">
        <v>204</v>
      </c>
      <c r="F430" s="223" t="s">
        <v>712</v>
      </c>
      <c r="G430" s="216" t="str">
        <f>IF('Template 2.2 '!AF16=0,"",1)</f>
        <v/>
      </c>
    </row>
    <row r="431" spans="2:7" customFormat="1" ht="45" x14ac:dyDescent="0.25">
      <c r="B431" s="271">
        <f t="shared" si="6"/>
        <v>426</v>
      </c>
      <c r="C431" s="266" t="s">
        <v>286</v>
      </c>
      <c r="D431" s="210" t="s">
        <v>298</v>
      </c>
      <c r="E431" s="219" t="s">
        <v>205</v>
      </c>
      <c r="F431" s="223" t="s">
        <v>712</v>
      </c>
      <c r="G431" s="216" t="str">
        <f>IF('Template 2.2 '!AF17=0,"",1)</f>
        <v/>
      </c>
    </row>
    <row r="432" spans="2:7" customFormat="1" ht="36.75" customHeight="1" x14ac:dyDescent="0.25">
      <c r="B432" s="271">
        <f t="shared" si="6"/>
        <v>427</v>
      </c>
      <c r="C432" s="266" t="s">
        <v>286</v>
      </c>
      <c r="D432" s="210" t="s">
        <v>298</v>
      </c>
      <c r="E432" s="219" t="s">
        <v>206</v>
      </c>
      <c r="F432" s="223" t="s">
        <v>712</v>
      </c>
      <c r="G432" s="216" t="str">
        <f>IF('Template 2.2 '!AF18=0,"",1)</f>
        <v/>
      </c>
    </row>
    <row r="433" spans="2:7" customFormat="1" ht="36.75" customHeight="1" x14ac:dyDescent="0.25">
      <c r="B433" s="271">
        <f t="shared" si="6"/>
        <v>428</v>
      </c>
      <c r="C433" s="266" t="s">
        <v>286</v>
      </c>
      <c r="D433" s="210" t="s">
        <v>298</v>
      </c>
      <c r="E433" s="219" t="s">
        <v>159</v>
      </c>
      <c r="F433" s="223" t="s">
        <v>712</v>
      </c>
      <c r="G433" s="216" t="str">
        <f>IF('Template 2.2 '!AF19=0,"",1)</f>
        <v/>
      </c>
    </row>
    <row r="434" spans="2:7" customFormat="1" ht="75" x14ac:dyDescent="0.25">
      <c r="B434" s="271">
        <f t="shared" si="6"/>
        <v>429</v>
      </c>
      <c r="C434" s="266" t="s">
        <v>286</v>
      </c>
      <c r="D434" s="210" t="s">
        <v>298</v>
      </c>
      <c r="E434" s="219" t="s">
        <v>162</v>
      </c>
      <c r="F434" s="223" t="s">
        <v>713</v>
      </c>
      <c r="G434" s="216" t="str">
        <f>IF('Template 2.2 '!AF21=0,"",1)</f>
        <v/>
      </c>
    </row>
    <row r="435" spans="2:7" customFormat="1" ht="75" x14ac:dyDescent="0.25">
      <c r="B435" s="271">
        <f t="shared" si="6"/>
        <v>430</v>
      </c>
      <c r="C435" s="266" t="s">
        <v>286</v>
      </c>
      <c r="D435" s="210" t="s">
        <v>298</v>
      </c>
      <c r="E435" s="219" t="s">
        <v>163</v>
      </c>
      <c r="F435" s="223" t="s">
        <v>713</v>
      </c>
      <c r="G435" s="216" t="str">
        <f>IF('Template 2.2 '!AF22=0,"",1)</f>
        <v/>
      </c>
    </row>
    <row r="436" spans="2:7" customFormat="1" ht="75" x14ac:dyDescent="0.25">
      <c r="B436" s="271">
        <f t="shared" si="6"/>
        <v>431</v>
      </c>
      <c r="C436" s="266" t="s">
        <v>286</v>
      </c>
      <c r="D436" s="210" t="s">
        <v>298</v>
      </c>
      <c r="E436" s="219" t="s">
        <v>164</v>
      </c>
      <c r="F436" s="223" t="s">
        <v>713</v>
      </c>
      <c r="G436" s="216" t="str">
        <f>IF('Template 2.2 '!AF23=0,"",1)</f>
        <v/>
      </c>
    </row>
    <row r="437" spans="2:7" customFormat="1" ht="45" customHeight="1" x14ac:dyDescent="0.25">
      <c r="B437" s="271">
        <f t="shared" si="6"/>
        <v>432</v>
      </c>
      <c r="C437" s="266" t="s">
        <v>286</v>
      </c>
      <c r="D437" s="210" t="s">
        <v>298</v>
      </c>
      <c r="E437" s="219" t="s">
        <v>174</v>
      </c>
      <c r="F437" s="223" t="s">
        <v>713</v>
      </c>
      <c r="G437" s="216" t="str">
        <f>IF('Template 2.2 '!AF25=0,"",1)</f>
        <v/>
      </c>
    </row>
    <row r="438" spans="2:7" customFormat="1" ht="75" x14ac:dyDescent="0.25">
      <c r="B438" s="271">
        <f t="shared" si="6"/>
        <v>433</v>
      </c>
      <c r="C438" s="266" t="s">
        <v>286</v>
      </c>
      <c r="D438" s="210" t="s">
        <v>298</v>
      </c>
      <c r="E438" s="219" t="s">
        <v>701</v>
      </c>
      <c r="F438" s="223" t="s">
        <v>713</v>
      </c>
      <c r="G438" s="68"/>
    </row>
    <row r="439" spans="2:7" customFormat="1" ht="75" x14ac:dyDescent="0.25">
      <c r="B439" s="271">
        <f t="shared" si="6"/>
        <v>434</v>
      </c>
      <c r="C439" s="266" t="s">
        <v>286</v>
      </c>
      <c r="D439" s="210" t="s">
        <v>298</v>
      </c>
      <c r="E439" s="219" t="s">
        <v>185</v>
      </c>
      <c r="F439" s="223" t="s">
        <v>713</v>
      </c>
      <c r="G439" s="216" t="str">
        <f>IF('Template 2.2 '!AF27=0,"",1)</f>
        <v/>
      </c>
    </row>
    <row r="440" spans="2:7" customFormat="1" ht="75" x14ac:dyDescent="0.25">
      <c r="B440" s="271">
        <f t="shared" si="6"/>
        <v>435</v>
      </c>
      <c r="C440" s="266" t="s">
        <v>286</v>
      </c>
      <c r="D440" s="210" t="s">
        <v>298</v>
      </c>
      <c r="E440" s="219" t="s">
        <v>702</v>
      </c>
      <c r="F440" s="223" t="s">
        <v>713</v>
      </c>
      <c r="G440" s="216" t="str">
        <f>IF('Template 2.2 '!AF28=0,"",1)</f>
        <v/>
      </c>
    </row>
    <row r="441" spans="2:7" customFormat="1" ht="75" x14ac:dyDescent="0.25">
      <c r="B441" s="271">
        <f t="shared" si="6"/>
        <v>436</v>
      </c>
      <c r="C441" s="266" t="s">
        <v>286</v>
      </c>
      <c r="D441" s="210" t="s">
        <v>298</v>
      </c>
      <c r="E441" s="219" t="s">
        <v>155</v>
      </c>
      <c r="F441" s="223" t="s">
        <v>713</v>
      </c>
      <c r="G441" s="216" t="str">
        <f>IF('Template 2.2 '!AF29=0,"",1)</f>
        <v/>
      </c>
    </row>
    <row r="442" spans="2:7" customFormat="1" ht="47.25" customHeight="1" x14ac:dyDescent="0.25">
      <c r="B442" s="271">
        <f t="shared" si="6"/>
        <v>437</v>
      </c>
      <c r="C442" s="266" t="s">
        <v>286</v>
      </c>
      <c r="D442" s="210" t="s">
        <v>298</v>
      </c>
      <c r="E442" s="219" t="s">
        <v>168</v>
      </c>
      <c r="F442" s="223" t="s">
        <v>713</v>
      </c>
      <c r="G442" s="216" t="str">
        <f>IF('Template 2.2 '!AF31=0,"",1)</f>
        <v/>
      </c>
    </row>
    <row r="443" spans="2:7" customFormat="1" ht="75" x14ac:dyDescent="0.25">
      <c r="B443" s="271">
        <f t="shared" si="6"/>
        <v>438</v>
      </c>
      <c r="C443" s="266" t="s">
        <v>286</v>
      </c>
      <c r="D443" s="210" t="s">
        <v>298</v>
      </c>
      <c r="E443" s="219" t="s">
        <v>701</v>
      </c>
      <c r="F443" s="223" t="s">
        <v>713</v>
      </c>
      <c r="G443" s="68"/>
    </row>
    <row r="444" spans="2:7" customFormat="1" ht="75" x14ac:dyDescent="0.25">
      <c r="B444" s="271">
        <f t="shared" si="6"/>
        <v>439</v>
      </c>
      <c r="C444" s="266" t="s">
        <v>286</v>
      </c>
      <c r="D444" s="210" t="s">
        <v>298</v>
      </c>
      <c r="E444" s="219" t="s">
        <v>185</v>
      </c>
      <c r="F444" s="223" t="s">
        <v>713</v>
      </c>
      <c r="G444" s="216" t="str">
        <f>IF('Template 2.2 '!AF33=0,"",1)</f>
        <v/>
      </c>
    </row>
    <row r="445" spans="2:7" customFormat="1" ht="75" x14ac:dyDescent="0.25">
      <c r="B445" s="271">
        <f t="shared" si="6"/>
        <v>440</v>
      </c>
      <c r="C445" s="266" t="s">
        <v>286</v>
      </c>
      <c r="D445" s="210" t="s">
        <v>298</v>
      </c>
      <c r="E445" s="219" t="s">
        <v>702</v>
      </c>
      <c r="F445" s="223" t="s">
        <v>713</v>
      </c>
      <c r="G445" s="216" t="str">
        <f>IF('Template 2.2 '!AF34=0,"",1)</f>
        <v/>
      </c>
    </row>
    <row r="446" spans="2:7" customFormat="1" ht="75" x14ac:dyDescent="0.25">
      <c r="B446" s="271">
        <f t="shared" si="6"/>
        <v>441</v>
      </c>
      <c r="C446" s="266" t="s">
        <v>286</v>
      </c>
      <c r="D446" s="210" t="s">
        <v>298</v>
      </c>
      <c r="E446" s="219" t="s">
        <v>155</v>
      </c>
      <c r="F446" s="223" t="s">
        <v>713</v>
      </c>
      <c r="G446" s="216" t="str">
        <f>IF('Template 2.2 '!AF35=0,"",1)</f>
        <v/>
      </c>
    </row>
    <row r="447" spans="2:7" customFormat="1" ht="30" x14ac:dyDescent="0.25">
      <c r="B447" s="271">
        <f t="shared" si="6"/>
        <v>442</v>
      </c>
      <c r="C447" s="266" t="s">
        <v>286</v>
      </c>
      <c r="D447" s="210" t="s">
        <v>299</v>
      </c>
      <c r="E447" s="267" t="s">
        <v>390</v>
      </c>
      <c r="F447" s="223" t="s">
        <v>714</v>
      </c>
      <c r="G447" s="216" t="str">
        <f>IF('Template 2.2 '!AG12=0,"",1)</f>
        <v/>
      </c>
    </row>
    <row r="448" spans="2:7" customFormat="1" ht="30" x14ac:dyDescent="0.25">
      <c r="B448" s="271">
        <f t="shared" si="6"/>
        <v>443</v>
      </c>
      <c r="C448" s="266" t="s">
        <v>286</v>
      </c>
      <c r="D448" s="210" t="s">
        <v>299</v>
      </c>
      <c r="E448" s="219" t="s">
        <v>207</v>
      </c>
      <c r="F448" s="223" t="s">
        <v>714</v>
      </c>
      <c r="G448" s="216" t="str">
        <f>IF('Template 2.2 '!AG13=0,"",1)</f>
        <v/>
      </c>
    </row>
    <row r="449" spans="2:7" customFormat="1" ht="45" x14ac:dyDescent="0.25">
      <c r="B449" s="271">
        <f t="shared" si="6"/>
        <v>444</v>
      </c>
      <c r="C449" s="266" t="s">
        <v>286</v>
      </c>
      <c r="D449" s="210" t="s">
        <v>299</v>
      </c>
      <c r="E449" s="219" t="s">
        <v>759</v>
      </c>
      <c r="F449" s="223" t="s">
        <v>714</v>
      </c>
      <c r="G449" s="216" t="str">
        <f>IF('Template 2.2 '!AG14=0,"",1)</f>
        <v/>
      </c>
    </row>
    <row r="450" spans="2:7" customFormat="1" ht="45" x14ac:dyDescent="0.25">
      <c r="B450" s="271">
        <f t="shared" si="6"/>
        <v>445</v>
      </c>
      <c r="C450" s="266" t="s">
        <v>286</v>
      </c>
      <c r="D450" s="210" t="s">
        <v>299</v>
      </c>
      <c r="E450" s="219" t="s">
        <v>760</v>
      </c>
      <c r="F450" s="223" t="s">
        <v>714</v>
      </c>
      <c r="G450" s="216" t="str">
        <f>IF('Template 2.2 '!AG15=0,"",1)</f>
        <v/>
      </c>
    </row>
    <row r="451" spans="2:7" customFormat="1" ht="30" x14ac:dyDescent="0.25">
      <c r="B451" s="271">
        <f t="shared" si="6"/>
        <v>446</v>
      </c>
      <c r="C451" s="266" t="s">
        <v>286</v>
      </c>
      <c r="D451" s="210" t="s">
        <v>299</v>
      </c>
      <c r="E451" s="219" t="s">
        <v>204</v>
      </c>
      <c r="F451" s="223" t="s">
        <v>714</v>
      </c>
      <c r="G451" s="216" t="str">
        <f>IF('Template 2.2 '!AG16=0,"",1)</f>
        <v/>
      </c>
    </row>
    <row r="452" spans="2:7" customFormat="1" ht="45" x14ac:dyDescent="0.25">
      <c r="B452" s="271">
        <f t="shared" si="6"/>
        <v>447</v>
      </c>
      <c r="C452" s="266" t="s">
        <v>286</v>
      </c>
      <c r="D452" s="210" t="s">
        <v>299</v>
      </c>
      <c r="E452" s="219" t="s">
        <v>205</v>
      </c>
      <c r="F452" s="223" t="s">
        <v>714</v>
      </c>
      <c r="G452" s="216" t="str">
        <f>IF('Template 2.2 '!AG17=0,"",1)</f>
        <v/>
      </c>
    </row>
    <row r="453" spans="2:7" customFormat="1" ht="30" x14ac:dyDescent="0.25">
      <c r="B453" s="271">
        <f t="shared" si="6"/>
        <v>448</v>
      </c>
      <c r="C453" s="266" t="s">
        <v>286</v>
      </c>
      <c r="D453" s="210" t="s">
        <v>299</v>
      </c>
      <c r="E453" s="219" t="s">
        <v>206</v>
      </c>
      <c r="F453" s="223" t="s">
        <v>714</v>
      </c>
      <c r="G453" s="216" t="str">
        <f>IF('Template 2.2 '!AG18=0,"",1)</f>
        <v/>
      </c>
    </row>
    <row r="454" spans="2:7" customFormat="1" ht="30" x14ac:dyDescent="0.25">
      <c r="B454" s="271">
        <f t="shared" si="6"/>
        <v>449</v>
      </c>
      <c r="C454" s="266" t="s">
        <v>286</v>
      </c>
      <c r="D454" s="210" t="s">
        <v>299</v>
      </c>
      <c r="E454" s="219" t="s">
        <v>159</v>
      </c>
      <c r="F454" s="223" t="s">
        <v>714</v>
      </c>
      <c r="G454" s="216" t="str">
        <f>IF('Template 2.2 '!AG19=0,"",1)</f>
        <v/>
      </c>
    </row>
    <row r="455" spans="2:7" customFormat="1" ht="30" x14ac:dyDescent="0.25">
      <c r="B455" s="271">
        <f t="shared" si="6"/>
        <v>450</v>
      </c>
      <c r="C455" s="266" t="s">
        <v>286</v>
      </c>
      <c r="D455" s="210" t="s">
        <v>299</v>
      </c>
      <c r="E455" s="219" t="s">
        <v>162</v>
      </c>
      <c r="F455" s="223" t="s">
        <v>715</v>
      </c>
      <c r="G455" s="216" t="str">
        <f>IF('Template 2.2 '!AG21=0,"",1)</f>
        <v/>
      </c>
    </row>
    <row r="456" spans="2:7" customFormat="1" ht="30" x14ac:dyDescent="0.25">
      <c r="B456" s="271">
        <f t="shared" ref="B456:B519" si="7">B455+1</f>
        <v>451</v>
      </c>
      <c r="C456" s="266" t="s">
        <v>286</v>
      </c>
      <c r="D456" s="210" t="s">
        <v>299</v>
      </c>
      <c r="E456" s="219" t="s">
        <v>163</v>
      </c>
      <c r="F456" s="223" t="s">
        <v>715</v>
      </c>
      <c r="G456" s="216" t="str">
        <f>IF('Template 2.2 '!AG22=0,"",1)</f>
        <v/>
      </c>
    </row>
    <row r="457" spans="2:7" customFormat="1" ht="30" x14ac:dyDescent="0.25">
      <c r="B457" s="271">
        <f t="shared" si="7"/>
        <v>452</v>
      </c>
      <c r="C457" s="266" t="s">
        <v>286</v>
      </c>
      <c r="D457" s="210" t="s">
        <v>299</v>
      </c>
      <c r="E457" s="219" t="s">
        <v>164</v>
      </c>
      <c r="F457" s="223" t="s">
        <v>715</v>
      </c>
      <c r="G457" s="216" t="str">
        <f>IF('Template 2.2 '!AG23=0,"",1)</f>
        <v/>
      </c>
    </row>
    <row r="458" spans="2:7" customFormat="1" ht="44.25" customHeight="1" x14ac:dyDescent="0.25">
      <c r="B458" s="271">
        <f t="shared" si="7"/>
        <v>453</v>
      </c>
      <c r="C458" s="266" t="s">
        <v>286</v>
      </c>
      <c r="D458" s="210" t="s">
        <v>299</v>
      </c>
      <c r="E458" s="219" t="s">
        <v>174</v>
      </c>
      <c r="F458" s="223" t="s">
        <v>715</v>
      </c>
      <c r="G458" s="216" t="str">
        <f>IF('Template 2.2 '!AG25=0,"",1)</f>
        <v/>
      </c>
    </row>
    <row r="459" spans="2:7" customFormat="1" ht="30" x14ac:dyDescent="0.25">
      <c r="B459" s="271">
        <f t="shared" si="7"/>
        <v>454</v>
      </c>
      <c r="C459" s="266" t="s">
        <v>286</v>
      </c>
      <c r="D459" s="210" t="s">
        <v>299</v>
      </c>
      <c r="E459" s="219" t="s">
        <v>701</v>
      </c>
      <c r="F459" s="223" t="s">
        <v>715</v>
      </c>
      <c r="G459" s="216" t="str">
        <f>IF('Template 2.2 '!AG26=0,"",1)</f>
        <v/>
      </c>
    </row>
    <row r="460" spans="2:7" customFormat="1" ht="30" x14ac:dyDescent="0.25">
      <c r="B460" s="271">
        <f t="shared" si="7"/>
        <v>455</v>
      </c>
      <c r="C460" s="266" t="s">
        <v>286</v>
      </c>
      <c r="D460" s="210" t="s">
        <v>299</v>
      </c>
      <c r="E460" s="219" t="s">
        <v>185</v>
      </c>
      <c r="F460" s="223" t="s">
        <v>715</v>
      </c>
      <c r="G460" s="216" t="str">
        <f>IF('Template 2.2 '!AG27=0,"",1)</f>
        <v/>
      </c>
    </row>
    <row r="461" spans="2:7" customFormat="1" ht="30" x14ac:dyDescent="0.25">
      <c r="B461" s="271">
        <f t="shared" si="7"/>
        <v>456</v>
      </c>
      <c r="C461" s="266" t="s">
        <v>286</v>
      </c>
      <c r="D461" s="210" t="s">
        <v>299</v>
      </c>
      <c r="E461" s="219" t="s">
        <v>702</v>
      </c>
      <c r="F461" s="223" t="s">
        <v>715</v>
      </c>
      <c r="G461" s="216" t="str">
        <f>IF('Template 2.2 '!AG28=0,"",1)</f>
        <v/>
      </c>
    </row>
    <row r="462" spans="2:7" customFormat="1" ht="30" x14ac:dyDescent="0.25">
      <c r="B462" s="271">
        <f t="shared" si="7"/>
        <v>457</v>
      </c>
      <c r="C462" s="266" t="s">
        <v>286</v>
      </c>
      <c r="D462" s="210" t="s">
        <v>299</v>
      </c>
      <c r="E462" s="219" t="s">
        <v>155</v>
      </c>
      <c r="F462" s="223" t="s">
        <v>715</v>
      </c>
      <c r="G462" s="216" t="str">
        <f>IF('Template 2.2 '!AG29=0,"",1)</f>
        <v/>
      </c>
    </row>
    <row r="463" spans="2:7" customFormat="1" ht="48" customHeight="1" x14ac:dyDescent="0.25">
      <c r="B463" s="271">
        <f t="shared" si="7"/>
        <v>458</v>
      </c>
      <c r="C463" s="266" t="s">
        <v>286</v>
      </c>
      <c r="D463" s="210" t="s">
        <v>299</v>
      </c>
      <c r="E463" s="219" t="s">
        <v>168</v>
      </c>
      <c r="F463" s="223" t="s">
        <v>715</v>
      </c>
      <c r="G463" s="216" t="str">
        <f>IF('Template 2.2 '!AG31=0,"",1)</f>
        <v/>
      </c>
    </row>
    <row r="464" spans="2:7" customFormat="1" ht="30" x14ac:dyDescent="0.25">
      <c r="B464" s="271">
        <f t="shared" si="7"/>
        <v>459</v>
      </c>
      <c r="C464" s="266" t="s">
        <v>286</v>
      </c>
      <c r="D464" s="210" t="s">
        <v>299</v>
      </c>
      <c r="E464" s="219" t="s">
        <v>701</v>
      </c>
      <c r="F464" s="223" t="s">
        <v>715</v>
      </c>
      <c r="G464" s="216" t="str">
        <f>IF('Template 2.2 '!AG32=0,"",1)</f>
        <v/>
      </c>
    </row>
    <row r="465" spans="2:7" customFormat="1" ht="30" x14ac:dyDescent="0.25">
      <c r="B465" s="271">
        <f t="shared" si="7"/>
        <v>460</v>
      </c>
      <c r="C465" s="266" t="s">
        <v>286</v>
      </c>
      <c r="D465" s="210" t="s">
        <v>299</v>
      </c>
      <c r="E465" s="219" t="s">
        <v>185</v>
      </c>
      <c r="F465" s="223" t="s">
        <v>715</v>
      </c>
      <c r="G465" s="216" t="str">
        <f>IF('Template 2.2 '!AG33=0,"",1)</f>
        <v/>
      </c>
    </row>
    <row r="466" spans="2:7" customFormat="1" ht="30" x14ac:dyDescent="0.25">
      <c r="B466" s="271">
        <f t="shared" si="7"/>
        <v>461</v>
      </c>
      <c r="C466" s="266" t="s">
        <v>286</v>
      </c>
      <c r="D466" s="210" t="s">
        <v>299</v>
      </c>
      <c r="E466" s="219" t="s">
        <v>702</v>
      </c>
      <c r="F466" s="223" t="s">
        <v>715</v>
      </c>
      <c r="G466" s="216" t="str">
        <f>IF('Template 2.2 '!AG34=0,"",1)</f>
        <v/>
      </c>
    </row>
    <row r="467" spans="2:7" customFormat="1" ht="30" x14ac:dyDescent="0.25">
      <c r="B467" s="271">
        <f t="shared" si="7"/>
        <v>462</v>
      </c>
      <c r="C467" s="266" t="s">
        <v>286</v>
      </c>
      <c r="D467" s="210" t="s">
        <v>299</v>
      </c>
      <c r="E467" s="219" t="s">
        <v>155</v>
      </c>
      <c r="F467" s="223" t="s">
        <v>715</v>
      </c>
      <c r="G467" s="216" t="str">
        <f>IF('Template 2.2 '!AG35=0,"",1)</f>
        <v/>
      </c>
    </row>
    <row r="468" spans="2:7" customFormat="1" ht="42" customHeight="1" x14ac:dyDescent="0.25">
      <c r="B468" s="271">
        <f t="shared" si="7"/>
        <v>463</v>
      </c>
      <c r="C468" s="266" t="s">
        <v>286</v>
      </c>
      <c r="D468" s="210" t="s">
        <v>300</v>
      </c>
      <c r="E468" s="267" t="s">
        <v>390</v>
      </c>
      <c r="F468" s="223" t="s">
        <v>716</v>
      </c>
      <c r="G468" s="216" t="str">
        <f>IF('Template 2.2 '!AH12=0,"",1)</f>
        <v/>
      </c>
    </row>
    <row r="469" spans="2:7" customFormat="1" ht="30" x14ac:dyDescent="0.25">
      <c r="B469" s="271">
        <f t="shared" si="7"/>
        <v>464</v>
      </c>
      <c r="C469" s="266" t="s">
        <v>286</v>
      </c>
      <c r="D469" s="210" t="s">
        <v>300</v>
      </c>
      <c r="E469" s="219" t="s">
        <v>207</v>
      </c>
      <c r="F469" s="223" t="s">
        <v>716</v>
      </c>
      <c r="G469" s="216" t="str">
        <f>IF('Template 2.2 '!AH13=0,"",1)</f>
        <v/>
      </c>
    </row>
    <row r="470" spans="2:7" customFormat="1" ht="45" x14ac:dyDescent="0.25">
      <c r="B470" s="271">
        <f t="shared" si="7"/>
        <v>465</v>
      </c>
      <c r="C470" s="266" t="s">
        <v>286</v>
      </c>
      <c r="D470" s="210" t="s">
        <v>300</v>
      </c>
      <c r="E470" s="219" t="s">
        <v>759</v>
      </c>
      <c r="F470" s="223" t="s">
        <v>716</v>
      </c>
      <c r="G470" s="216" t="str">
        <f>IF('Template 2.2 '!AH14=0,"",1)</f>
        <v/>
      </c>
    </row>
    <row r="471" spans="2:7" customFormat="1" ht="45" x14ac:dyDescent="0.25">
      <c r="B471" s="271">
        <f t="shared" si="7"/>
        <v>466</v>
      </c>
      <c r="C471" s="266" t="s">
        <v>286</v>
      </c>
      <c r="D471" s="210" t="s">
        <v>300</v>
      </c>
      <c r="E471" s="219" t="s">
        <v>760</v>
      </c>
      <c r="F471" s="223" t="s">
        <v>716</v>
      </c>
      <c r="G471" s="216" t="str">
        <f>IF('Template 2.2 '!AH15=0,"",1)</f>
        <v/>
      </c>
    </row>
    <row r="472" spans="2:7" customFormat="1" ht="30" x14ac:dyDescent="0.25">
      <c r="B472" s="271">
        <f t="shared" si="7"/>
        <v>467</v>
      </c>
      <c r="C472" s="266" t="s">
        <v>286</v>
      </c>
      <c r="D472" s="210" t="s">
        <v>300</v>
      </c>
      <c r="E472" s="219" t="s">
        <v>204</v>
      </c>
      <c r="F472" s="223" t="s">
        <v>716</v>
      </c>
      <c r="G472" s="216" t="str">
        <f>IF('Template 2.2 '!AH16=0,"",1)</f>
        <v/>
      </c>
    </row>
    <row r="473" spans="2:7" customFormat="1" ht="45" x14ac:dyDescent="0.25">
      <c r="B473" s="271">
        <f t="shared" si="7"/>
        <v>468</v>
      </c>
      <c r="C473" s="266" t="s">
        <v>286</v>
      </c>
      <c r="D473" s="210" t="s">
        <v>300</v>
      </c>
      <c r="E473" s="219" t="s">
        <v>205</v>
      </c>
      <c r="F473" s="223" t="s">
        <v>716</v>
      </c>
      <c r="G473" s="216" t="str">
        <f>IF('Template 2.2 '!AH17=0,"",1)</f>
        <v/>
      </c>
    </row>
    <row r="474" spans="2:7" customFormat="1" ht="30" x14ac:dyDescent="0.25">
      <c r="B474" s="271">
        <f t="shared" si="7"/>
        <v>469</v>
      </c>
      <c r="C474" s="266" t="s">
        <v>286</v>
      </c>
      <c r="D474" s="210" t="s">
        <v>300</v>
      </c>
      <c r="E474" s="219" t="s">
        <v>206</v>
      </c>
      <c r="F474" s="223" t="s">
        <v>716</v>
      </c>
      <c r="G474" s="216" t="str">
        <f>IF('Template 2.2 '!AH18=0,"",1)</f>
        <v/>
      </c>
    </row>
    <row r="475" spans="2:7" customFormat="1" ht="30" x14ac:dyDescent="0.25">
      <c r="B475" s="271">
        <f t="shared" si="7"/>
        <v>470</v>
      </c>
      <c r="C475" s="266" t="s">
        <v>286</v>
      </c>
      <c r="D475" s="210" t="s">
        <v>300</v>
      </c>
      <c r="E475" s="219" t="s">
        <v>159</v>
      </c>
      <c r="F475" s="223" t="s">
        <v>716</v>
      </c>
      <c r="G475" s="216" t="str">
        <f>IF('Template 2.2 '!AH19=0,"",1)</f>
        <v/>
      </c>
    </row>
    <row r="476" spans="2:7" customFormat="1" ht="34.5" customHeight="1" x14ac:dyDescent="0.25">
      <c r="B476" s="271">
        <f t="shared" si="7"/>
        <v>471</v>
      </c>
      <c r="C476" s="266" t="s">
        <v>286</v>
      </c>
      <c r="D476" s="210" t="s">
        <v>300</v>
      </c>
      <c r="E476" s="219" t="s">
        <v>162</v>
      </c>
      <c r="F476" s="223" t="s">
        <v>717</v>
      </c>
      <c r="G476" s="216" t="str">
        <f>IF('Template 2.2 '!AH21=0,"",1)</f>
        <v/>
      </c>
    </row>
    <row r="477" spans="2:7" customFormat="1" ht="30" x14ac:dyDescent="0.25">
      <c r="B477" s="271">
        <f t="shared" si="7"/>
        <v>472</v>
      </c>
      <c r="C477" s="266" t="s">
        <v>286</v>
      </c>
      <c r="D477" s="210" t="s">
        <v>300</v>
      </c>
      <c r="E477" s="219" t="s">
        <v>163</v>
      </c>
      <c r="F477" s="223" t="s">
        <v>717</v>
      </c>
      <c r="G477" s="216" t="str">
        <f>IF('Template 2.2 '!AH22=0,"",1)</f>
        <v/>
      </c>
    </row>
    <row r="478" spans="2:7" customFormat="1" ht="30" x14ac:dyDescent="0.25">
      <c r="B478" s="271">
        <f t="shared" si="7"/>
        <v>473</v>
      </c>
      <c r="C478" s="266" t="s">
        <v>286</v>
      </c>
      <c r="D478" s="210" t="s">
        <v>300</v>
      </c>
      <c r="E478" s="219" t="s">
        <v>164</v>
      </c>
      <c r="F478" s="223" t="s">
        <v>717</v>
      </c>
      <c r="G478" s="216" t="str">
        <f>IF('Template 2.2 '!AH23=0,"",1)</f>
        <v/>
      </c>
    </row>
    <row r="479" spans="2:7" customFormat="1" ht="44.25" customHeight="1" x14ac:dyDescent="0.25">
      <c r="B479" s="271">
        <f t="shared" si="7"/>
        <v>474</v>
      </c>
      <c r="C479" s="266" t="s">
        <v>286</v>
      </c>
      <c r="D479" s="210" t="s">
        <v>300</v>
      </c>
      <c r="E479" s="219" t="s">
        <v>174</v>
      </c>
      <c r="F479" s="223" t="s">
        <v>717</v>
      </c>
      <c r="G479" s="216" t="str">
        <f>IF('Template 2.2 '!AH25=0,"",1)</f>
        <v/>
      </c>
    </row>
    <row r="480" spans="2:7" customFormat="1" ht="30" x14ac:dyDescent="0.25">
      <c r="B480" s="271">
        <f t="shared" si="7"/>
        <v>475</v>
      </c>
      <c r="C480" s="266" t="s">
        <v>286</v>
      </c>
      <c r="D480" s="210" t="s">
        <v>300</v>
      </c>
      <c r="E480" s="219" t="s">
        <v>701</v>
      </c>
      <c r="F480" s="223" t="s">
        <v>717</v>
      </c>
      <c r="G480" s="216" t="str">
        <f>IF('Template 2.2 '!AH26=0,"",1)</f>
        <v/>
      </c>
    </row>
    <row r="481" spans="2:7" customFormat="1" ht="30" x14ac:dyDescent="0.25">
      <c r="B481" s="271">
        <f t="shared" si="7"/>
        <v>476</v>
      </c>
      <c r="C481" s="266" t="s">
        <v>286</v>
      </c>
      <c r="D481" s="210" t="s">
        <v>300</v>
      </c>
      <c r="E481" s="219" t="s">
        <v>185</v>
      </c>
      <c r="F481" s="223" t="s">
        <v>717</v>
      </c>
      <c r="G481" s="216" t="str">
        <f>IF('Template 2.2 '!AH27=0,"",1)</f>
        <v/>
      </c>
    </row>
    <row r="482" spans="2:7" customFormat="1" ht="30" x14ac:dyDescent="0.25">
      <c r="B482" s="271">
        <f t="shared" si="7"/>
        <v>477</v>
      </c>
      <c r="C482" s="266" t="s">
        <v>286</v>
      </c>
      <c r="D482" s="210" t="s">
        <v>300</v>
      </c>
      <c r="E482" s="219" t="s">
        <v>702</v>
      </c>
      <c r="F482" s="223" t="s">
        <v>717</v>
      </c>
      <c r="G482" s="216" t="str">
        <f>IF('Template 2.2 '!AH28=0,"",1)</f>
        <v/>
      </c>
    </row>
    <row r="483" spans="2:7" customFormat="1" ht="30" x14ac:dyDescent="0.25">
      <c r="B483" s="271">
        <f t="shared" si="7"/>
        <v>478</v>
      </c>
      <c r="C483" s="266" t="s">
        <v>286</v>
      </c>
      <c r="D483" s="210" t="s">
        <v>300</v>
      </c>
      <c r="E483" s="219" t="s">
        <v>155</v>
      </c>
      <c r="F483" s="223" t="s">
        <v>717</v>
      </c>
      <c r="G483" s="216" t="str">
        <f>IF('Template 2.2 '!AH29=0,"",1)</f>
        <v/>
      </c>
    </row>
    <row r="484" spans="2:7" customFormat="1" ht="45" customHeight="1" x14ac:dyDescent="0.25">
      <c r="B484" s="271">
        <f t="shared" si="7"/>
        <v>479</v>
      </c>
      <c r="C484" s="266" t="s">
        <v>286</v>
      </c>
      <c r="D484" s="210" t="s">
        <v>300</v>
      </c>
      <c r="E484" s="219" t="s">
        <v>168</v>
      </c>
      <c r="F484" s="223" t="s">
        <v>717</v>
      </c>
      <c r="G484" s="216" t="str">
        <f>IF('Template 2.2 '!AH31=0,"",1)</f>
        <v/>
      </c>
    </row>
    <row r="485" spans="2:7" customFormat="1" ht="30" x14ac:dyDescent="0.25">
      <c r="B485" s="271">
        <f t="shared" si="7"/>
        <v>480</v>
      </c>
      <c r="C485" s="266" t="s">
        <v>286</v>
      </c>
      <c r="D485" s="210" t="s">
        <v>300</v>
      </c>
      <c r="E485" s="219" t="s">
        <v>701</v>
      </c>
      <c r="F485" s="223" t="s">
        <v>717</v>
      </c>
      <c r="G485" s="216" t="str">
        <f>IF('Template 2.2 '!AH32=0,"",1)</f>
        <v/>
      </c>
    </row>
    <row r="486" spans="2:7" customFormat="1" ht="30" x14ac:dyDescent="0.25">
      <c r="B486" s="271">
        <f t="shared" si="7"/>
        <v>481</v>
      </c>
      <c r="C486" s="266" t="s">
        <v>286</v>
      </c>
      <c r="D486" s="210" t="s">
        <v>300</v>
      </c>
      <c r="E486" s="219" t="s">
        <v>185</v>
      </c>
      <c r="F486" s="223" t="s">
        <v>717</v>
      </c>
      <c r="G486" s="216" t="str">
        <f>IF('Template 2.2 '!AH33=0,"",1)</f>
        <v/>
      </c>
    </row>
    <row r="487" spans="2:7" customFormat="1" ht="30" x14ac:dyDescent="0.25">
      <c r="B487" s="271">
        <f t="shared" si="7"/>
        <v>482</v>
      </c>
      <c r="C487" s="266" t="s">
        <v>286</v>
      </c>
      <c r="D487" s="210" t="s">
        <v>300</v>
      </c>
      <c r="E487" s="219" t="s">
        <v>702</v>
      </c>
      <c r="F487" s="223" t="s">
        <v>717</v>
      </c>
      <c r="G487" s="216" t="str">
        <f>IF('Template 2.2 '!AH34=0,"",1)</f>
        <v/>
      </c>
    </row>
    <row r="488" spans="2:7" customFormat="1" ht="30" x14ac:dyDescent="0.25">
      <c r="B488" s="271">
        <f t="shared" si="7"/>
        <v>483</v>
      </c>
      <c r="C488" s="266" t="s">
        <v>286</v>
      </c>
      <c r="D488" s="210" t="s">
        <v>300</v>
      </c>
      <c r="E488" s="219" t="s">
        <v>155</v>
      </c>
      <c r="F488" s="223" t="s">
        <v>717</v>
      </c>
      <c r="G488" s="216" t="str">
        <f>IF('Template 2.2 '!AH35=0,"",1)</f>
        <v/>
      </c>
    </row>
    <row r="489" spans="2:7" customFormat="1" ht="30" x14ac:dyDescent="0.25">
      <c r="B489" s="271">
        <f t="shared" si="7"/>
        <v>484</v>
      </c>
      <c r="C489" s="266" t="s">
        <v>286</v>
      </c>
      <c r="D489" s="210" t="s">
        <v>301</v>
      </c>
      <c r="E489" s="267" t="s">
        <v>390</v>
      </c>
      <c r="F489" s="223" t="s">
        <v>718</v>
      </c>
      <c r="G489" s="216" t="str">
        <f>IF('Template 2.2 '!AI12=0,"",1)</f>
        <v/>
      </c>
    </row>
    <row r="490" spans="2:7" customFormat="1" ht="30" x14ac:dyDescent="0.25">
      <c r="B490" s="271">
        <f t="shared" si="7"/>
        <v>485</v>
      </c>
      <c r="C490" s="266" t="s">
        <v>286</v>
      </c>
      <c r="D490" s="210" t="s">
        <v>301</v>
      </c>
      <c r="E490" s="219" t="s">
        <v>207</v>
      </c>
      <c r="F490" s="223" t="s">
        <v>718</v>
      </c>
      <c r="G490" s="216" t="str">
        <f>IF('Template 2.2 '!AI13=0,"",1)</f>
        <v/>
      </c>
    </row>
    <row r="491" spans="2:7" customFormat="1" ht="45" x14ac:dyDescent="0.25">
      <c r="B491" s="271">
        <f t="shared" si="7"/>
        <v>486</v>
      </c>
      <c r="C491" s="266" t="s">
        <v>286</v>
      </c>
      <c r="D491" s="210" t="s">
        <v>301</v>
      </c>
      <c r="E491" s="219" t="s">
        <v>759</v>
      </c>
      <c r="F491" s="223" t="s">
        <v>718</v>
      </c>
      <c r="G491" s="216" t="str">
        <f>IF('Template 2.2 '!AI14=0,"",1)</f>
        <v/>
      </c>
    </row>
    <row r="492" spans="2:7" customFormat="1" ht="45" x14ac:dyDescent="0.25">
      <c r="B492" s="271">
        <f t="shared" si="7"/>
        <v>487</v>
      </c>
      <c r="C492" s="266" t="s">
        <v>286</v>
      </c>
      <c r="D492" s="210" t="s">
        <v>301</v>
      </c>
      <c r="E492" s="219" t="s">
        <v>760</v>
      </c>
      <c r="F492" s="223" t="s">
        <v>718</v>
      </c>
      <c r="G492" s="216" t="str">
        <f>IF('Template 2.2 '!AI15=0,"",1)</f>
        <v/>
      </c>
    </row>
    <row r="493" spans="2:7" customFormat="1" ht="30" x14ac:dyDescent="0.25">
      <c r="B493" s="271">
        <f t="shared" si="7"/>
        <v>488</v>
      </c>
      <c r="C493" s="266" t="s">
        <v>286</v>
      </c>
      <c r="D493" s="210" t="s">
        <v>301</v>
      </c>
      <c r="E493" s="219" t="s">
        <v>204</v>
      </c>
      <c r="F493" s="223" t="s">
        <v>718</v>
      </c>
      <c r="G493" s="216" t="str">
        <f>IF('Template 2.2 '!AI16=0,"",1)</f>
        <v/>
      </c>
    </row>
    <row r="494" spans="2:7" customFormat="1" ht="45" x14ac:dyDescent="0.25">
      <c r="B494" s="271">
        <f t="shared" si="7"/>
        <v>489</v>
      </c>
      <c r="C494" s="266" t="s">
        <v>286</v>
      </c>
      <c r="D494" s="210" t="s">
        <v>301</v>
      </c>
      <c r="E494" s="219" t="s">
        <v>205</v>
      </c>
      <c r="F494" s="223" t="s">
        <v>718</v>
      </c>
      <c r="G494" s="216" t="str">
        <f>IF('Template 2.2 '!AI17=0,"",1)</f>
        <v/>
      </c>
    </row>
    <row r="495" spans="2:7" customFormat="1" ht="30" x14ac:dyDescent="0.25">
      <c r="B495" s="271">
        <f t="shared" si="7"/>
        <v>490</v>
      </c>
      <c r="C495" s="266" t="s">
        <v>286</v>
      </c>
      <c r="D495" s="210" t="s">
        <v>301</v>
      </c>
      <c r="E495" s="219" t="s">
        <v>206</v>
      </c>
      <c r="F495" s="223" t="s">
        <v>718</v>
      </c>
      <c r="G495" s="216" t="str">
        <f>IF('Template 2.2 '!AI18=0,"",1)</f>
        <v/>
      </c>
    </row>
    <row r="496" spans="2:7" customFormat="1" ht="30" x14ac:dyDescent="0.25">
      <c r="B496" s="271">
        <f t="shared" si="7"/>
        <v>491</v>
      </c>
      <c r="C496" s="266" t="s">
        <v>286</v>
      </c>
      <c r="D496" s="210" t="s">
        <v>301</v>
      </c>
      <c r="E496" s="219" t="s">
        <v>159</v>
      </c>
      <c r="F496" s="223" t="s">
        <v>718</v>
      </c>
      <c r="G496" s="216" t="str">
        <f>IF('Template 2.2 '!AI19=0,"",1)</f>
        <v/>
      </c>
    </row>
    <row r="497" spans="2:7" customFormat="1" ht="36.75" customHeight="1" x14ac:dyDescent="0.25">
      <c r="B497" s="271">
        <f t="shared" si="7"/>
        <v>492</v>
      </c>
      <c r="C497" s="266" t="s">
        <v>286</v>
      </c>
      <c r="D497" s="210" t="s">
        <v>301</v>
      </c>
      <c r="E497" s="219" t="s">
        <v>162</v>
      </c>
      <c r="F497" s="223" t="s">
        <v>719</v>
      </c>
      <c r="G497" s="216" t="str">
        <f>IF('Template 2.2 '!AI21=0,"",1)</f>
        <v/>
      </c>
    </row>
    <row r="498" spans="2:7" customFormat="1" ht="30" x14ac:dyDescent="0.25">
      <c r="B498" s="271">
        <f t="shared" si="7"/>
        <v>493</v>
      </c>
      <c r="C498" s="266" t="s">
        <v>286</v>
      </c>
      <c r="D498" s="210" t="s">
        <v>301</v>
      </c>
      <c r="E498" s="219" t="s">
        <v>163</v>
      </c>
      <c r="F498" s="223" t="s">
        <v>719</v>
      </c>
      <c r="G498" s="216" t="str">
        <f>IF('Template 2.2 '!AI22=0,"",1)</f>
        <v/>
      </c>
    </row>
    <row r="499" spans="2:7" customFormat="1" ht="30" x14ac:dyDescent="0.25">
      <c r="B499" s="271">
        <f t="shared" si="7"/>
        <v>494</v>
      </c>
      <c r="C499" s="266" t="s">
        <v>286</v>
      </c>
      <c r="D499" s="210" t="s">
        <v>301</v>
      </c>
      <c r="E499" s="219" t="s">
        <v>164</v>
      </c>
      <c r="F499" s="223" t="s">
        <v>719</v>
      </c>
      <c r="G499" s="216" t="str">
        <f>IF('Template 2.2 '!AI23=0,"",1)</f>
        <v/>
      </c>
    </row>
    <row r="500" spans="2:7" customFormat="1" ht="41.25" customHeight="1" x14ac:dyDescent="0.25">
      <c r="B500" s="271">
        <f t="shared" si="7"/>
        <v>495</v>
      </c>
      <c r="C500" s="266" t="s">
        <v>286</v>
      </c>
      <c r="D500" s="210" t="s">
        <v>301</v>
      </c>
      <c r="E500" s="219" t="s">
        <v>174</v>
      </c>
      <c r="F500" s="223" t="s">
        <v>719</v>
      </c>
      <c r="G500" s="216" t="str">
        <f>IF('Template 2.2 '!AI25=0,"",1)</f>
        <v/>
      </c>
    </row>
    <row r="501" spans="2:7" customFormat="1" ht="30" x14ac:dyDescent="0.25">
      <c r="B501" s="271">
        <f t="shared" si="7"/>
        <v>496</v>
      </c>
      <c r="C501" s="266" t="s">
        <v>286</v>
      </c>
      <c r="D501" s="210" t="s">
        <v>301</v>
      </c>
      <c r="E501" s="219" t="s">
        <v>701</v>
      </c>
      <c r="F501" s="223" t="s">
        <v>719</v>
      </c>
      <c r="G501" s="216" t="str">
        <f>IF('Template 2.2 '!AI26=0,"",1)</f>
        <v/>
      </c>
    </row>
    <row r="502" spans="2:7" customFormat="1" ht="30" x14ac:dyDescent="0.25">
      <c r="B502" s="271">
        <f t="shared" si="7"/>
        <v>497</v>
      </c>
      <c r="C502" s="266" t="s">
        <v>286</v>
      </c>
      <c r="D502" s="210" t="s">
        <v>301</v>
      </c>
      <c r="E502" s="219" t="s">
        <v>185</v>
      </c>
      <c r="F502" s="223" t="s">
        <v>719</v>
      </c>
      <c r="G502" s="216" t="str">
        <f>IF('Template 2.2 '!AI27=0,"",1)</f>
        <v/>
      </c>
    </row>
    <row r="503" spans="2:7" customFormat="1" ht="30" x14ac:dyDescent="0.25">
      <c r="B503" s="271">
        <f t="shared" si="7"/>
        <v>498</v>
      </c>
      <c r="C503" s="266" t="s">
        <v>286</v>
      </c>
      <c r="D503" s="210" t="s">
        <v>301</v>
      </c>
      <c r="E503" s="219" t="s">
        <v>702</v>
      </c>
      <c r="F503" s="223" t="s">
        <v>719</v>
      </c>
      <c r="G503" s="216" t="str">
        <f>IF('Template 2.2 '!AI28=0,"",1)</f>
        <v/>
      </c>
    </row>
    <row r="504" spans="2:7" customFormat="1" ht="30" x14ac:dyDescent="0.25">
      <c r="B504" s="271">
        <f t="shared" si="7"/>
        <v>499</v>
      </c>
      <c r="C504" s="266" t="s">
        <v>286</v>
      </c>
      <c r="D504" s="210" t="s">
        <v>301</v>
      </c>
      <c r="E504" s="219" t="s">
        <v>155</v>
      </c>
      <c r="F504" s="223" t="s">
        <v>719</v>
      </c>
      <c r="G504" s="216" t="str">
        <f>IF('Template 2.2 '!AI29=0,"",1)</f>
        <v/>
      </c>
    </row>
    <row r="505" spans="2:7" customFormat="1" ht="45" customHeight="1" x14ac:dyDescent="0.25">
      <c r="B505" s="271">
        <f t="shared" si="7"/>
        <v>500</v>
      </c>
      <c r="C505" s="266" t="s">
        <v>286</v>
      </c>
      <c r="D505" s="210" t="s">
        <v>301</v>
      </c>
      <c r="E505" s="219" t="s">
        <v>168</v>
      </c>
      <c r="F505" s="223" t="s">
        <v>719</v>
      </c>
      <c r="G505" s="216" t="str">
        <f>IF('Template 2.2 '!AI32=0,"",1)</f>
        <v/>
      </c>
    </row>
    <row r="506" spans="2:7" customFormat="1" ht="30" x14ac:dyDescent="0.25">
      <c r="B506" s="271">
        <f t="shared" si="7"/>
        <v>501</v>
      </c>
      <c r="C506" s="266" t="s">
        <v>286</v>
      </c>
      <c r="D506" s="210" t="s">
        <v>301</v>
      </c>
      <c r="E506" s="219" t="s">
        <v>701</v>
      </c>
      <c r="F506" s="223" t="s">
        <v>719</v>
      </c>
      <c r="G506" s="216" t="str">
        <f>IF('Template 2.2 '!AI33=0,"",1)</f>
        <v/>
      </c>
    </row>
    <row r="507" spans="2:7" customFormat="1" ht="30" x14ac:dyDescent="0.25">
      <c r="B507" s="271">
        <f t="shared" si="7"/>
        <v>502</v>
      </c>
      <c r="C507" s="266" t="s">
        <v>286</v>
      </c>
      <c r="D507" s="210" t="s">
        <v>301</v>
      </c>
      <c r="E507" s="219" t="s">
        <v>185</v>
      </c>
      <c r="F507" s="223" t="s">
        <v>719</v>
      </c>
      <c r="G507" s="216" t="str">
        <f>IF('Template 2.2 '!AI34=0,"",1)</f>
        <v/>
      </c>
    </row>
    <row r="508" spans="2:7" customFormat="1" ht="30" x14ac:dyDescent="0.25">
      <c r="B508" s="271">
        <f t="shared" si="7"/>
        <v>503</v>
      </c>
      <c r="C508" s="266" t="s">
        <v>286</v>
      </c>
      <c r="D508" s="210" t="s">
        <v>301</v>
      </c>
      <c r="E508" s="219" t="s">
        <v>702</v>
      </c>
      <c r="F508" s="223" t="s">
        <v>719</v>
      </c>
      <c r="G508" s="216" t="str">
        <f>IF('Template 2.2 '!AI35=0,"",1)</f>
        <v/>
      </c>
    </row>
    <row r="509" spans="2:7" customFormat="1" ht="30" x14ac:dyDescent="0.25">
      <c r="B509" s="271">
        <f t="shared" si="7"/>
        <v>504</v>
      </c>
      <c r="C509" s="266" t="s">
        <v>286</v>
      </c>
      <c r="D509" s="210" t="s">
        <v>301</v>
      </c>
      <c r="E509" s="219" t="s">
        <v>155</v>
      </c>
      <c r="F509" s="223" t="s">
        <v>719</v>
      </c>
      <c r="G509" s="216" t="str">
        <f>IF('Template 2.2 '!AI36=0,"",1)</f>
        <v/>
      </c>
    </row>
    <row r="510" spans="2:7" customFormat="1" ht="30" x14ac:dyDescent="0.25">
      <c r="B510" s="271">
        <f t="shared" si="7"/>
        <v>505</v>
      </c>
      <c r="C510" s="266" t="s">
        <v>286</v>
      </c>
      <c r="D510" s="210" t="s">
        <v>302</v>
      </c>
      <c r="E510" s="267" t="s">
        <v>390</v>
      </c>
      <c r="F510" s="224" t="s">
        <v>720</v>
      </c>
      <c r="G510" s="216" t="str">
        <f>IF('Template 2.2 '!AJ12=0,"",1)</f>
        <v/>
      </c>
    </row>
    <row r="511" spans="2:7" customFormat="1" ht="30" x14ac:dyDescent="0.25">
      <c r="B511" s="271">
        <f t="shared" si="7"/>
        <v>506</v>
      </c>
      <c r="C511" s="266" t="s">
        <v>286</v>
      </c>
      <c r="D511" s="210" t="s">
        <v>302</v>
      </c>
      <c r="E511" s="219" t="s">
        <v>207</v>
      </c>
      <c r="F511" s="224" t="s">
        <v>720</v>
      </c>
      <c r="G511" s="216" t="str">
        <f>IF('Template 2.2 '!AJ13=0,"",1)</f>
        <v/>
      </c>
    </row>
    <row r="512" spans="2:7" customFormat="1" ht="45" x14ac:dyDescent="0.25">
      <c r="B512" s="271">
        <f t="shared" si="7"/>
        <v>507</v>
      </c>
      <c r="C512" s="266" t="s">
        <v>286</v>
      </c>
      <c r="D512" s="210" t="s">
        <v>302</v>
      </c>
      <c r="E512" s="219" t="s">
        <v>759</v>
      </c>
      <c r="F512" s="224" t="s">
        <v>720</v>
      </c>
      <c r="G512" s="216" t="str">
        <f>IF('Template 2.2 '!AJ14=0,"",1)</f>
        <v/>
      </c>
    </row>
    <row r="513" spans="2:7" customFormat="1" ht="45" x14ac:dyDescent="0.25">
      <c r="B513" s="271">
        <f t="shared" si="7"/>
        <v>508</v>
      </c>
      <c r="C513" s="266" t="s">
        <v>286</v>
      </c>
      <c r="D513" s="210" t="s">
        <v>302</v>
      </c>
      <c r="E513" s="219" t="s">
        <v>760</v>
      </c>
      <c r="F513" s="224" t="s">
        <v>720</v>
      </c>
      <c r="G513" s="216" t="str">
        <f>IF('Template 2.2 '!AJ15=0,"",1)</f>
        <v/>
      </c>
    </row>
    <row r="514" spans="2:7" customFormat="1" ht="30" x14ac:dyDescent="0.25">
      <c r="B514" s="271">
        <f t="shared" si="7"/>
        <v>509</v>
      </c>
      <c r="C514" s="266" t="s">
        <v>286</v>
      </c>
      <c r="D514" s="210" t="s">
        <v>302</v>
      </c>
      <c r="E514" s="219" t="s">
        <v>204</v>
      </c>
      <c r="F514" s="224" t="s">
        <v>720</v>
      </c>
      <c r="G514" s="216" t="str">
        <f>IF('Template 2.2 '!AJ16=0,"",1)</f>
        <v/>
      </c>
    </row>
    <row r="515" spans="2:7" customFormat="1" ht="45" x14ac:dyDescent="0.25">
      <c r="B515" s="271">
        <f t="shared" si="7"/>
        <v>510</v>
      </c>
      <c r="C515" s="266" t="s">
        <v>286</v>
      </c>
      <c r="D515" s="210" t="s">
        <v>302</v>
      </c>
      <c r="E515" s="219" t="s">
        <v>205</v>
      </c>
      <c r="F515" s="224" t="s">
        <v>720</v>
      </c>
      <c r="G515" s="216" t="str">
        <f>IF('Template 2.2 '!AJ17=0,"",1)</f>
        <v/>
      </c>
    </row>
    <row r="516" spans="2:7" customFormat="1" ht="30" x14ac:dyDescent="0.25">
      <c r="B516" s="271">
        <f t="shared" si="7"/>
        <v>511</v>
      </c>
      <c r="C516" s="266" t="s">
        <v>286</v>
      </c>
      <c r="D516" s="210" t="s">
        <v>302</v>
      </c>
      <c r="E516" s="219" t="s">
        <v>206</v>
      </c>
      <c r="F516" s="224" t="s">
        <v>720</v>
      </c>
      <c r="G516" s="216" t="str">
        <f>IF('Template 2.2 '!AJ18=0,"",1)</f>
        <v/>
      </c>
    </row>
    <row r="517" spans="2:7" customFormat="1" ht="30" x14ac:dyDescent="0.25">
      <c r="B517" s="271">
        <f t="shared" si="7"/>
        <v>512</v>
      </c>
      <c r="C517" s="266" t="s">
        <v>286</v>
      </c>
      <c r="D517" s="210" t="s">
        <v>302</v>
      </c>
      <c r="E517" s="219" t="s">
        <v>159</v>
      </c>
      <c r="F517" s="224" t="s">
        <v>720</v>
      </c>
      <c r="G517" s="216" t="str">
        <f>IF('Template 2.2 '!AJ19=0,"",1)</f>
        <v/>
      </c>
    </row>
    <row r="518" spans="2:7" customFormat="1" ht="31.5" customHeight="1" x14ac:dyDescent="0.25">
      <c r="B518" s="271">
        <f t="shared" si="7"/>
        <v>513</v>
      </c>
      <c r="C518" s="266" t="s">
        <v>286</v>
      </c>
      <c r="D518" s="210" t="s">
        <v>302</v>
      </c>
      <c r="E518" s="219" t="s">
        <v>162</v>
      </c>
      <c r="F518" s="224" t="s">
        <v>721</v>
      </c>
      <c r="G518" s="216" t="str">
        <f>IF('Template 2.2 '!AJ21=0,"",1)</f>
        <v/>
      </c>
    </row>
    <row r="519" spans="2:7" customFormat="1" ht="30" x14ac:dyDescent="0.25">
      <c r="B519" s="271">
        <f t="shared" si="7"/>
        <v>514</v>
      </c>
      <c r="C519" s="266" t="s">
        <v>286</v>
      </c>
      <c r="D519" s="210" t="s">
        <v>302</v>
      </c>
      <c r="E519" s="219" t="s">
        <v>163</v>
      </c>
      <c r="F519" s="224" t="s">
        <v>721</v>
      </c>
      <c r="G519" s="216" t="str">
        <f>IF('Template 2.2 '!AJ22=0,"",1)</f>
        <v/>
      </c>
    </row>
    <row r="520" spans="2:7" customFormat="1" ht="30" x14ac:dyDescent="0.25">
      <c r="B520" s="271">
        <f t="shared" ref="B520:B583" si="8">B519+1</f>
        <v>515</v>
      </c>
      <c r="C520" s="266" t="s">
        <v>286</v>
      </c>
      <c r="D520" s="210" t="s">
        <v>302</v>
      </c>
      <c r="E520" s="219" t="s">
        <v>164</v>
      </c>
      <c r="F520" s="224" t="s">
        <v>721</v>
      </c>
      <c r="G520" s="216" t="str">
        <f>IF('Template 2.2 '!AJ23=0,"",1)</f>
        <v/>
      </c>
    </row>
    <row r="521" spans="2:7" customFormat="1" ht="48" customHeight="1" x14ac:dyDescent="0.25">
      <c r="B521" s="271">
        <f t="shared" si="8"/>
        <v>516</v>
      </c>
      <c r="C521" s="266" t="s">
        <v>286</v>
      </c>
      <c r="D521" s="210" t="s">
        <v>302</v>
      </c>
      <c r="E521" s="219" t="s">
        <v>174</v>
      </c>
      <c r="F521" s="224" t="s">
        <v>721</v>
      </c>
      <c r="G521" s="216" t="str">
        <f>IF('Template 2.2 '!AJ25=0,"",1)</f>
        <v/>
      </c>
    </row>
    <row r="522" spans="2:7" customFormat="1" ht="30" x14ac:dyDescent="0.25">
      <c r="B522" s="271">
        <f t="shared" si="8"/>
        <v>517</v>
      </c>
      <c r="C522" s="266" t="s">
        <v>286</v>
      </c>
      <c r="D522" s="210" t="s">
        <v>302</v>
      </c>
      <c r="E522" s="219" t="s">
        <v>701</v>
      </c>
      <c r="F522" s="224" t="s">
        <v>721</v>
      </c>
      <c r="G522" s="216" t="str">
        <f>IF('Template 2.2 '!AJ26=0,"",1)</f>
        <v/>
      </c>
    </row>
    <row r="523" spans="2:7" customFormat="1" ht="30" x14ac:dyDescent="0.25">
      <c r="B523" s="271">
        <f t="shared" si="8"/>
        <v>518</v>
      </c>
      <c r="C523" s="266" t="s">
        <v>286</v>
      </c>
      <c r="D523" s="210" t="s">
        <v>302</v>
      </c>
      <c r="E523" s="219" t="s">
        <v>185</v>
      </c>
      <c r="F523" s="224" t="s">
        <v>721</v>
      </c>
      <c r="G523" s="216" t="str">
        <f>IF('Template 2.2 '!AJ27=0,"",1)</f>
        <v/>
      </c>
    </row>
    <row r="524" spans="2:7" customFormat="1" ht="30" x14ac:dyDescent="0.25">
      <c r="B524" s="271">
        <f t="shared" si="8"/>
        <v>519</v>
      </c>
      <c r="C524" s="266" t="s">
        <v>286</v>
      </c>
      <c r="D524" s="210" t="s">
        <v>302</v>
      </c>
      <c r="E524" s="219" t="s">
        <v>702</v>
      </c>
      <c r="F524" s="224" t="s">
        <v>721</v>
      </c>
      <c r="G524" s="216" t="str">
        <f>IF('Template 2.2 '!AJ28=0,"",1)</f>
        <v/>
      </c>
    </row>
    <row r="525" spans="2:7" customFormat="1" ht="30" x14ac:dyDescent="0.25">
      <c r="B525" s="271">
        <f t="shared" si="8"/>
        <v>520</v>
      </c>
      <c r="C525" s="266" t="s">
        <v>286</v>
      </c>
      <c r="D525" s="210" t="s">
        <v>302</v>
      </c>
      <c r="E525" s="219" t="s">
        <v>155</v>
      </c>
      <c r="F525" s="224" t="s">
        <v>721</v>
      </c>
      <c r="G525" s="216" t="str">
        <f>IF('Template 2.2 '!AJ29=0,"",1)</f>
        <v/>
      </c>
    </row>
    <row r="526" spans="2:7" customFormat="1" ht="46.5" customHeight="1" x14ac:dyDescent="0.25">
      <c r="B526" s="271">
        <f t="shared" si="8"/>
        <v>521</v>
      </c>
      <c r="C526" s="266" t="s">
        <v>286</v>
      </c>
      <c r="D526" s="210" t="s">
        <v>302</v>
      </c>
      <c r="E526" s="219" t="s">
        <v>168</v>
      </c>
      <c r="F526" s="224" t="s">
        <v>721</v>
      </c>
      <c r="G526" s="216" t="str">
        <f>IF('Template 2.2 '!AJ31=0,"",1)</f>
        <v/>
      </c>
    </row>
    <row r="527" spans="2:7" customFormat="1" ht="30" x14ac:dyDescent="0.25">
      <c r="B527" s="271">
        <f t="shared" si="8"/>
        <v>522</v>
      </c>
      <c r="C527" s="266" t="s">
        <v>286</v>
      </c>
      <c r="D527" s="210" t="s">
        <v>302</v>
      </c>
      <c r="E527" s="219" t="s">
        <v>701</v>
      </c>
      <c r="F527" s="224" t="s">
        <v>721</v>
      </c>
      <c r="G527" s="216" t="str">
        <f>IF('Template 2.2 '!AJ32=0,"",1)</f>
        <v/>
      </c>
    </row>
    <row r="528" spans="2:7" customFormat="1" ht="30" x14ac:dyDescent="0.25">
      <c r="B528" s="271">
        <f t="shared" si="8"/>
        <v>523</v>
      </c>
      <c r="C528" s="266" t="s">
        <v>286</v>
      </c>
      <c r="D528" s="210" t="s">
        <v>302</v>
      </c>
      <c r="E528" s="219" t="s">
        <v>185</v>
      </c>
      <c r="F528" s="224" t="s">
        <v>721</v>
      </c>
      <c r="G528" s="216" t="str">
        <f>IF('Template 2.2 '!AJ33=0,"",1)</f>
        <v/>
      </c>
    </row>
    <row r="529" spans="2:7" customFormat="1" ht="30" x14ac:dyDescent="0.25">
      <c r="B529" s="271">
        <f t="shared" si="8"/>
        <v>524</v>
      </c>
      <c r="C529" s="266" t="s">
        <v>286</v>
      </c>
      <c r="D529" s="210" t="s">
        <v>302</v>
      </c>
      <c r="E529" s="219" t="s">
        <v>702</v>
      </c>
      <c r="F529" s="224" t="s">
        <v>721</v>
      </c>
      <c r="G529" s="216" t="str">
        <f>IF('Template 2.2 '!AJ34=0,"",1)</f>
        <v/>
      </c>
    </row>
    <row r="530" spans="2:7" customFormat="1" ht="30" x14ac:dyDescent="0.25">
      <c r="B530" s="271">
        <f t="shared" si="8"/>
        <v>525</v>
      </c>
      <c r="C530" s="266" t="s">
        <v>286</v>
      </c>
      <c r="D530" s="210" t="s">
        <v>302</v>
      </c>
      <c r="E530" s="219" t="s">
        <v>155</v>
      </c>
      <c r="F530" s="224" t="s">
        <v>721</v>
      </c>
      <c r="G530" s="216" t="str">
        <f>IF('Template 2.2 '!AJ35=0,"",1)</f>
        <v/>
      </c>
    </row>
    <row r="531" spans="2:7" customFormat="1" ht="22.5" customHeight="1" x14ac:dyDescent="0.25">
      <c r="B531" s="271">
        <f t="shared" si="8"/>
        <v>526</v>
      </c>
      <c r="C531" s="266" t="s">
        <v>286</v>
      </c>
      <c r="D531" s="210" t="s">
        <v>328</v>
      </c>
      <c r="E531" s="267" t="s">
        <v>390</v>
      </c>
      <c r="F531" s="223" t="s">
        <v>722</v>
      </c>
      <c r="G531" s="216" t="str">
        <f>IF('Template 2.2 '!AK12=0,"",1)</f>
        <v/>
      </c>
    </row>
    <row r="532" spans="2:7" customFormat="1" ht="30" x14ac:dyDescent="0.25">
      <c r="B532" s="271">
        <f t="shared" si="8"/>
        <v>527</v>
      </c>
      <c r="C532" s="266" t="s">
        <v>286</v>
      </c>
      <c r="D532" s="210" t="s">
        <v>328</v>
      </c>
      <c r="E532" s="219" t="s">
        <v>207</v>
      </c>
      <c r="F532" s="223" t="s">
        <v>722</v>
      </c>
      <c r="G532" s="216" t="str">
        <f>IF('Template 2.2 '!AK13=0,"",1)</f>
        <v/>
      </c>
    </row>
    <row r="533" spans="2:7" customFormat="1" ht="45" x14ac:dyDescent="0.25">
      <c r="B533" s="271">
        <f t="shared" si="8"/>
        <v>528</v>
      </c>
      <c r="C533" s="266" t="s">
        <v>286</v>
      </c>
      <c r="D533" s="210" t="s">
        <v>328</v>
      </c>
      <c r="E533" s="219" t="s">
        <v>759</v>
      </c>
      <c r="F533" s="223" t="s">
        <v>722</v>
      </c>
      <c r="G533" s="216" t="str">
        <f>IF('Template 2.2 '!AK14=0,"",1)</f>
        <v/>
      </c>
    </row>
    <row r="534" spans="2:7" customFormat="1" ht="45" x14ac:dyDescent="0.25">
      <c r="B534" s="271">
        <f t="shared" si="8"/>
        <v>529</v>
      </c>
      <c r="C534" s="266" t="s">
        <v>286</v>
      </c>
      <c r="D534" s="210" t="s">
        <v>328</v>
      </c>
      <c r="E534" s="219" t="s">
        <v>760</v>
      </c>
      <c r="F534" s="223" t="s">
        <v>722</v>
      </c>
      <c r="G534" s="216" t="str">
        <f>IF('Template 2.2 '!AK15=0,"",1)</f>
        <v/>
      </c>
    </row>
    <row r="535" spans="2:7" customFormat="1" ht="30" x14ac:dyDescent="0.25">
      <c r="B535" s="271">
        <f t="shared" si="8"/>
        <v>530</v>
      </c>
      <c r="C535" s="266" t="s">
        <v>286</v>
      </c>
      <c r="D535" s="210" t="s">
        <v>328</v>
      </c>
      <c r="E535" s="219" t="s">
        <v>204</v>
      </c>
      <c r="F535" s="223" t="s">
        <v>722</v>
      </c>
      <c r="G535" s="216" t="str">
        <f>IF('Template 2.2 '!AK16=0,"",1)</f>
        <v/>
      </c>
    </row>
    <row r="536" spans="2:7" customFormat="1" ht="45" x14ac:dyDescent="0.25">
      <c r="B536" s="271">
        <f t="shared" si="8"/>
        <v>531</v>
      </c>
      <c r="C536" s="266" t="s">
        <v>286</v>
      </c>
      <c r="D536" s="210" t="s">
        <v>328</v>
      </c>
      <c r="E536" s="219" t="s">
        <v>205</v>
      </c>
      <c r="F536" s="223" t="s">
        <v>722</v>
      </c>
      <c r="G536" s="216" t="str">
        <f>IF('Template 2.2 '!AK17=0,"",1)</f>
        <v/>
      </c>
    </row>
    <row r="537" spans="2:7" customFormat="1" ht="30" x14ac:dyDescent="0.25">
      <c r="B537" s="271">
        <f t="shared" si="8"/>
        <v>532</v>
      </c>
      <c r="C537" s="266" t="s">
        <v>286</v>
      </c>
      <c r="D537" s="210" t="s">
        <v>328</v>
      </c>
      <c r="E537" s="219" t="s">
        <v>206</v>
      </c>
      <c r="F537" s="223" t="s">
        <v>722</v>
      </c>
      <c r="G537" s="216" t="str">
        <f>IF('Template 2.2 '!AK18=0,"",1)</f>
        <v/>
      </c>
    </row>
    <row r="538" spans="2:7" customFormat="1" ht="30" x14ac:dyDescent="0.25">
      <c r="B538" s="271">
        <f t="shared" si="8"/>
        <v>533</v>
      </c>
      <c r="C538" s="266" t="s">
        <v>286</v>
      </c>
      <c r="D538" s="210" t="s">
        <v>328</v>
      </c>
      <c r="E538" s="219" t="s">
        <v>159</v>
      </c>
      <c r="F538" s="223" t="s">
        <v>722</v>
      </c>
      <c r="G538" s="216" t="str">
        <f>IF('Template 2.2 '!AK19=0,"",1)</f>
        <v/>
      </c>
    </row>
    <row r="539" spans="2:7" customFormat="1" ht="33.75" customHeight="1" x14ac:dyDescent="0.25">
      <c r="B539" s="271">
        <f t="shared" si="8"/>
        <v>534</v>
      </c>
      <c r="C539" s="266" t="s">
        <v>286</v>
      </c>
      <c r="D539" s="210" t="s">
        <v>328</v>
      </c>
      <c r="E539" s="219" t="s">
        <v>162</v>
      </c>
      <c r="F539" s="223" t="s">
        <v>723</v>
      </c>
      <c r="G539" s="216" t="str">
        <f>IF('Template 2.2 '!AK21=0,"",1)</f>
        <v/>
      </c>
    </row>
    <row r="540" spans="2:7" customFormat="1" ht="30" x14ac:dyDescent="0.25">
      <c r="B540" s="271">
        <f t="shared" si="8"/>
        <v>535</v>
      </c>
      <c r="C540" s="266" t="s">
        <v>286</v>
      </c>
      <c r="D540" s="210" t="s">
        <v>328</v>
      </c>
      <c r="E540" s="219" t="s">
        <v>163</v>
      </c>
      <c r="F540" s="223" t="s">
        <v>723</v>
      </c>
      <c r="G540" s="216" t="str">
        <f>IF('Template 2.2 '!AK22=0,"",1)</f>
        <v/>
      </c>
    </row>
    <row r="541" spans="2:7" customFormat="1" ht="30" x14ac:dyDescent="0.25">
      <c r="B541" s="271">
        <f t="shared" si="8"/>
        <v>536</v>
      </c>
      <c r="C541" s="266" t="s">
        <v>286</v>
      </c>
      <c r="D541" s="210" t="s">
        <v>328</v>
      </c>
      <c r="E541" s="219" t="s">
        <v>164</v>
      </c>
      <c r="F541" s="223" t="s">
        <v>723</v>
      </c>
      <c r="G541" s="216" t="str">
        <f>IF('Template 2.2 '!AK23=0,"",1)</f>
        <v/>
      </c>
    </row>
    <row r="542" spans="2:7" customFormat="1" ht="47.25" customHeight="1" x14ac:dyDescent="0.25">
      <c r="B542" s="271">
        <f t="shared" si="8"/>
        <v>537</v>
      </c>
      <c r="C542" s="266" t="s">
        <v>286</v>
      </c>
      <c r="D542" s="210" t="s">
        <v>328</v>
      </c>
      <c r="E542" s="219" t="s">
        <v>174</v>
      </c>
      <c r="F542" s="223" t="s">
        <v>723</v>
      </c>
      <c r="G542" s="216" t="str">
        <f>IF('Template 2.2 '!AK25=0,"",1)</f>
        <v/>
      </c>
    </row>
    <row r="543" spans="2:7" customFormat="1" ht="30" x14ac:dyDescent="0.25">
      <c r="B543" s="271">
        <f t="shared" si="8"/>
        <v>538</v>
      </c>
      <c r="C543" s="266" t="s">
        <v>286</v>
      </c>
      <c r="D543" s="210" t="s">
        <v>328</v>
      </c>
      <c r="E543" s="219" t="s">
        <v>701</v>
      </c>
      <c r="F543" s="223" t="s">
        <v>723</v>
      </c>
      <c r="G543" s="216" t="str">
        <f>IF('Template 2.2 '!AK26=0,"",1)</f>
        <v/>
      </c>
    </row>
    <row r="544" spans="2:7" customFormat="1" ht="30" x14ac:dyDescent="0.25">
      <c r="B544" s="271">
        <f t="shared" si="8"/>
        <v>539</v>
      </c>
      <c r="C544" s="266" t="s">
        <v>286</v>
      </c>
      <c r="D544" s="210" t="s">
        <v>328</v>
      </c>
      <c r="E544" s="219" t="s">
        <v>185</v>
      </c>
      <c r="F544" s="223" t="s">
        <v>723</v>
      </c>
      <c r="G544" s="216" t="str">
        <f>IF('Template 2.2 '!AK27=0,"",1)</f>
        <v/>
      </c>
    </row>
    <row r="545" spans="2:7" customFormat="1" ht="30" x14ac:dyDescent="0.25">
      <c r="B545" s="271">
        <f t="shared" si="8"/>
        <v>540</v>
      </c>
      <c r="C545" s="266" t="s">
        <v>286</v>
      </c>
      <c r="D545" s="210" t="s">
        <v>328</v>
      </c>
      <c r="E545" s="219" t="s">
        <v>702</v>
      </c>
      <c r="F545" s="223" t="s">
        <v>723</v>
      </c>
      <c r="G545" s="216" t="str">
        <f>IF('Template 2.2 '!AK28=0,"",1)</f>
        <v/>
      </c>
    </row>
    <row r="546" spans="2:7" customFormat="1" ht="30" x14ac:dyDescent="0.25">
      <c r="B546" s="271">
        <f t="shared" si="8"/>
        <v>541</v>
      </c>
      <c r="C546" s="266" t="s">
        <v>286</v>
      </c>
      <c r="D546" s="210" t="s">
        <v>328</v>
      </c>
      <c r="E546" s="219" t="s">
        <v>155</v>
      </c>
      <c r="F546" s="223" t="s">
        <v>723</v>
      </c>
      <c r="G546" s="216" t="str">
        <f>IF('Template 2.2 '!AK29=0,"",1)</f>
        <v/>
      </c>
    </row>
    <row r="547" spans="2:7" customFormat="1" ht="51.75" customHeight="1" x14ac:dyDescent="0.25">
      <c r="B547" s="271">
        <f t="shared" si="8"/>
        <v>542</v>
      </c>
      <c r="C547" s="266" t="s">
        <v>286</v>
      </c>
      <c r="D547" s="210" t="s">
        <v>328</v>
      </c>
      <c r="E547" s="219" t="s">
        <v>168</v>
      </c>
      <c r="F547" s="223" t="s">
        <v>723</v>
      </c>
      <c r="G547" s="216" t="str">
        <f>IF('Template 2.2 '!AK31=0,"",1)</f>
        <v/>
      </c>
    </row>
    <row r="548" spans="2:7" customFormat="1" ht="30" x14ac:dyDescent="0.25">
      <c r="B548" s="271">
        <f t="shared" si="8"/>
        <v>543</v>
      </c>
      <c r="C548" s="266" t="s">
        <v>286</v>
      </c>
      <c r="D548" s="210" t="s">
        <v>328</v>
      </c>
      <c r="E548" s="219" t="s">
        <v>701</v>
      </c>
      <c r="F548" s="223" t="s">
        <v>723</v>
      </c>
      <c r="G548" s="216" t="str">
        <f>IF('Template 2.2 '!AK32=0,"",1)</f>
        <v/>
      </c>
    </row>
    <row r="549" spans="2:7" customFormat="1" ht="30" x14ac:dyDescent="0.25">
      <c r="B549" s="271">
        <f t="shared" si="8"/>
        <v>544</v>
      </c>
      <c r="C549" s="266" t="s">
        <v>286</v>
      </c>
      <c r="D549" s="210" t="s">
        <v>328</v>
      </c>
      <c r="E549" s="219" t="s">
        <v>185</v>
      </c>
      <c r="F549" s="223" t="s">
        <v>723</v>
      </c>
      <c r="G549" s="216" t="str">
        <f>IF('Template 2.2 '!AK33=0,"",1)</f>
        <v/>
      </c>
    </row>
    <row r="550" spans="2:7" customFormat="1" ht="30" x14ac:dyDescent="0.25">
      <c r="B550" s="271">
        <f t="shared" si="8"/>
        <v>545</v>
      </c>
      <c r="C550" s="266" t="s">
        <v>286</v>
      </c>
      <c r="D550" s="210" t="s">
        <v>328</v>
      </c>
      <c r="E550" s="219" t="s">
        <v>702</v>
      </c>
      <c r="F550" s="223" t="s">
        <v>723</v>
      </c>
      <c r="G550" s="216" t="str">
        <f>IF('Template 2.2 '!AK34=0,"",1)</f>
        <v/>
      </c>
    </row>
    <row r="551" spans="2:7" customFormat="1" ht="30" x14ac:dyDescent="0.25">
      <c r="B551" s="271">
        <f t="shared" si="8"/>
        <v>546</v>
      </c>
      <c r="C551" s="266" t="s">
        <v>286</v>
      </c>
      <c r="D551" s="210" t="s">
        <v>328</v>
      </c>
      <c r="E551" s="219" t="s">
        <v>155</v>
      </c>
      <c r="F551" s="223" t="s">
        <v>723</v>
      </c>
      <c r="G551" s="216" t="str">
        <f>IF('Template 2.2 '!AK35=0,"",1)</f>
        <v/>
      </c>
    </row>
    <row r="552" spans="2:7" customFormat="1" ht="37.5" customHeight="1" x14ac:dyDescent="0.25">
      <c r="B552" s="271">
        <f t="shared" si="8"/>
        <v>547</v>
      </c>
      <c r="C552" s="266" t="s">
        <v>216</v>
      </c>
      <c r="D552" s="210" t="s">
        <v>341</v>
      </c>
      <c r="E552" s="267" t="s">
        <v>49</v>
      </c>
      <c r="F552" s="268" t="s">
        <v>724</v>
      </c>
      <c r="G552" s="216" t="str">
        <f>IF('Template 3'!G29=0,"",1)</f>
        <v/>
      </c>
    </row>
    <row r="553" spans="2:7" customFormat="1" ht="18" customHeight="1" x14ac:dyDescent="0.25">
      <c r="B553" s="271">
        <f t="shared" si="8"/>
        <v>548</v>
      </c>
      <c r="C553" s="211" t="s">
        <v>146</v>
      </c>
      <c r="D553" s="210" t="s">
        <v>353</v>
      </c>
      <c r="E553" s="219" t="s">
        <v>50</v>
      </c>
      <c r="F553" s="269" t="s">
        <v>515</v>
      </c>
      <c r="G553" s="216" t="str">
        <f>IF('Template 4'!$R$10=0,"",1)</f>
        <v/>
      </c>
    </row>
    <row r="554" spans="2:7" customFormat="1" ht="30" x14ac:dyDescent="0.25">
      <c r="B554" s="271">
        <f t="shared" si="8"/>
        <v>549</v>
      </c>
      <c r="C554" s="211" t="s">
        <v>146</v>
      </c>
      <c r="D554" s="210" t="s">
        <v>353</v>
      </c>
      <c r="E554" s="220" t="s">
        <v>50</v>
      </c>
      <c r="F554" s="265" t="s">
        <v>727</v>
      </c>
      <c r="G554" s="216" t="str">
        <f>IF('Template 4'!$R$11=0,"",1)</f>
        <v/>
      </c>
    </row>
    <row r="555" spans="2:7" customFormat="1" ht="30" x14ac:dyDescent="0.25">
      <c r="B555" s="271">
        <f t="shared" si="8"/>
        <v>550</v>
      </c>
      <c r="C555" s="211" t="s">
        <v>146</v>
      </c>
      <c r="D555" s="210" t="s">
        <v>353</v>
      </c>
      <c r="E555" s="220" t="s">
        <v>50</v>
      </c>
      <c r="F555" s="265" t="s">
        <v>728</v>
      </c>
      <c r="G555" s="216" t="str">
        <f>IF('Template 4'!$R$12=0,"",1)</f>
        <v/>
      </c>
    </row>
    <row r="556" spans="2:7" customFormat="1" ht="30" x14ac:dyDescent="0.25">
      <c r="B556" s="271">
        <f t="shared" si="8"/>
        <v>551</v>
      </c>
      <c r="C556" s="211" t="s">
        <v>146</v>
      </c>
      <c r="D556" s="210" t="s">
        <v>353</v>
      </c>
      <c r="E556" s="220" t="s">
        <v>50</v>
      </c>
      <c r="F556" s="265" t="s">
        <v>734</v>
      </c>
      <c r="G556" s="216" t="str">
        <f>IF('Template 4'!$R$13=0,"",1)</f>
        <v/>
      </c>
    </row>
    <row r="557" spans="2:7" customFormat="1" ht="30" x14ac:dyDescent="0.25">
      <c r="B557" s="271">
        <f t="shared" si="8"/>
        <v>552</v>
      </c>
      <c r="C557" s="211" t="s">
        <v>146</v>
      </c>
      <c r="D557" s="210" t="s">
        <v>353</v>
      </c>
      <c r="E557" s="220" t="s">
        <v>50</v>
      </c>
      <c r="F557" s="265" t="s">
        <v>730</v>
      </c>
      <c r="G557" s="216" t="str">
        <f>IF('Template 4'!$R$14=0,"",1)</f>
        <v/>
      </c>
    </row>
    <row r="558" spans="2:7" customFormat="1" ht="18" customHeight="1" x14ac:dyDescent="0.25">
      <c r="B558" s="271">
        <f t="shared" si="8"/>
        <v>553</v>
      </c>
      <c r="C558" s="211" t="s">
        <v>146</v>
      </c>
      <c r="D558" s="210" t="s">
        <v>353</v>
      </c>
      <c r="E558" s="220" t="s">
        <v>50</v>
      </c>
      <c r="F558" s="265" t="s">
        <v>731</v>
      </c>
      <c r="G558" s="216" t="str">
        <f>IF('Template 4'!$R$15=0,"",1)</f>
        <v/>
      </c>
    </row>
    <row r="559" spans="2:7" customFormat="1" ht="32.25" customHeight="1" x14ac:dyDescent="0.25">
      <c r="B559" s="271">
        <f t="shared" si="8"/>
        <v>554</v>
      </c>
      <c r="C559" s="211" t="s">
        <v>146</v>
      </c>
      <c r="D559" s="210" t="s">
        <v>353</v>
      </c>
      <c r="E559" s="220" t="s">
        <v>50</v>
      </c>
      <c r="F559" s="265" t="s">
        <v>732</v>
      </c>
      <c r="G559" s="216" t="str">
        <f>IF('Template 4'!$R$16=0,"",1)</f>
        <v/>
      </c>
    </row>
    <row r="560" spans="2:7" customFormat="1" ht="30" x14ac:dyDescent="0.25">
      <c r="B560" s="271">
        <f t="shared" si="8"/>
        <v>555</v>
      </c>
      <c r="C560" s="211" t="s">
        <v>146</v>
      </c>
      <c r="D560" s="210" t="s">
        <v>353</v>
      </c>
      <c r="E560" s="220" t="s">
        <v>50</v>
      </c>
      <c r="F560" s="265" t="s">
        <v>733</v>
      </c>
      <c r="G560" s="216" t="str">
        <f>IF('Template 4'!$R$17=0,"",1)</f>
        <v/>
      </c>
    </row>
    <row r="561" spans="2:7" customFormat="1" ht="19.5" customHeight="1" x14ac:dyDescent="0.25">
      <c r="B561" s="271">
        <f t="shared" si="8"/>
        <v>556</v>
      </c>
      <c r="C561" s="211" t="s">
        <v>146</v>
      </c>
      <c r="D561" s="210" t="s">
        <v>353</v>
      </c>
      <c r="E561" s="220" t="s">
        <v>329</v>
      </c>
      <c r="F561" s="222" t="s">
        <v>795</v>
      </c>
      <c r="G561" s="216" t="str">
        <f>IF('Template 4'!$R$19=0,"",1)</f>
        <v/>
      </c>
    </row>
    <row r="562" spans="2:7" customFormat="1" ht="33" customHeight="1" x14ac:dyDescent="0.25">
      <c r="B562" s="271">
        <f t="shared" si="8"/>
        <v>557</v>
      </c>
      <c r="C562" s="211" t="s">
        <v>146</v>
      </c>
      <c r="D562" s="210" t="s">
        <v>353</v>
      </c>
      <c r="E562" s="220" t="s">
        <v>329</v>
      </c>
      <c r="F562" s="222" t="s">
        <v>796</v>
      </c>
      <c r="G562" s="216" t="str">
        <f>IF('Template 4'!$R$20=0,"",1)</f>
        <v/>
      </c>
    </row>
    <row r="563" spans="2:7" customFormat="1" ht="21" customHeight="1" x14ac:dyDescent="0.25">
      <c r="B563" s="271">
        <f t="shared" si="8"/>
        <v>558</v>
      </c>
      <c r="C563" s="211" t="s">
        <v>146</v>
      </c>
      <c r="D563" s="210" t="s">
        <v>353</v>
      </c>
      <c r="E563" s="220" t="s">
        <v>329</v>
      </c>
      <c r="F563" s="222" t="s">
        <v>797</v>
      </c>
      <c r="G563" s="216" t="str">
        <f>IF('Template 4'!$R$21=0,"",1)</f>
        <v/>
      </c>
    </row>
    <row r="564" spans="2:7" customFormat="1" ht="36" customHeight="1" x14ac:dyDescent="0.25">
      <c r="B564" s="271">
        <f t="shared" si="8"/>
        <v>559</v>
      </c>
      <c r="C564" s="211" t="s">
        <v>146</v>
      </c>
      <c r="D564" s="210" t="s">
        <v>353</v>
      </c>
      <c r="E564" s="220" t="s">
        <v>329</v>
      </c>
      <c r="F564" s="222" t="s">
        <v>522</v>
      </c>
      <c r="G564" s="216" t="str">
        <f>IF('Template 4'!$R$23=0,"",1)</f>
        <v/>
      </c>
    </row>
    <row r="565" spans="2:7" customFormat="1" ht="35.25" customHeight="1" x14ac:dyDescent="0.25">
      <c r="B565" s="271">
        <f t="shared" si="8"/>
        <v>560</v>
      </c>
      <c r="C565" s="211" t="s">
        <v>146</v>
      </c>
      <c r="D565" s="210" t="s">
        <v>353</v>
      </c>
      <c r="E565" s="220" t="s">
        <v>329</v>
      </c>
      <c r="F565" s="222" t="s">
        <v>751</v>
      </c>
      <c r="G565" s="216" t="str">
        <f>IF('Template 4'!$R$24=0,"",1)</f>
        <v/>
      </c>
    </row>
    <row r="566" spans="2:7" customFormat="1" ht="36" customHeight="1" x14ac:dyDescent="0.25">
      <c r="B566" s="271">
        <f t="shared" si="8"/>
        <v>561</v>
      </c>
      <c r="C566" s="211" t="s">
        <v>146</v>
      </c>
      <c r="D566" s="210" t="s">
        <v>353</v>
      </c>
      <c r="E566" s="220" t="s">
        <v>329</v>
      </c>
      <c r="F566" s="222" t="s">
        <v>752</v>
      </c>
      <c r="G566" s="216" t="str">
        <f>IF('Template 4'!$R$25=0,"",1)</f>
        <v/>
      </c>
    </row>
    <row r="567" spans="2:7" customFormat="1" ht="39" customHeight="1" x14ac:dyDescent="0.25">
      <c r="B567" s="271">
        <f t="shared" si="8"/>
        <v>562</v>
      </c>
      <c r="C567" s="266" t="s">
        <v>146</v>
      </c>
      <c r="D567" s="210" t="s">
        <v>353</v>
      </c>
      <c r="E567" s="220" t="s">
        <v>329</v>
      </c>
      <c r="F567" s="265" t="s">
        <v>798</v>
      </c>
      <c r="G567" s="216" t="str">
        <f>IF('Template 4'!$R$27=0,"",1)</f>
        <v/>
      </c>
    </row>
    <row r="568" spans="2:7" customFormat="1" ht="35.25" customHeight="1" x14ac:dyDescent="0.25">
      <c r="B568" s="271">
        <f t="shared" si="8"/>
        <v>563</v>
      </c>
      <c r="C568" s="211" t="s">
        <v>146</v>
      </c>
      <c r="D568" s="210" t="s">
        <v>353</v>
      </c>
      <c r="E568" s="220" t="s">
        <v>329</v>
      </c>
      <c r="F568" s="223" t="s">
        <v>738</v>
      </c>
      <c r="G568" s="216" t="str">
        <f>IF('Template 4'!$R$30=0,"",1)</f>
        <v/>
      </c>
    </row>
    <row r="569" spans="2:7" customFormat="1" ht="39" customHeight="1" x14ac:dyDescent="0.25">
      <c r="B569" s="271">
        <f t="shared" si="8"/>
        <v>564</v>
      </c>
      <c r="C569" s="211" t="s">
        <v>146</v>
      </c>
      <c r="D569" s="210" t="s">
        <v>353</v>
      </c>
      <c r="E569" s="220" t="s">
        <v>329</v>
      </c>
      <c r="F569" s="223" t="s">
        <v>741</v>
      </c>
      <c r="G569" s="216" t="str">
        <f>IF('Template 4'!$R$31=0,"",1)</f>
        <v/>
      </c>
    </row>
    <row r="570" spans="2:7" customFormat="1" ht="37.5" customHeight="1" x14ac:dyDescent="0.25">
      <c r="B570" s="271">
        <f t="shared" si="8"/>
        <v>565</v>
      </c>
      <c r="C570" s="211" t="s">
        <v>146</v>
      </c>
      <c r="D570" s="210" t="s">
        <v>353</v>
      </c>
      <c r="E570" s="220" t="s">
        <v>329</v>
      </c>
      <c r="F570" s="223" t="s">
        <v>740</v>
      </c>
      <c r="G570" s="216" t="str">
        <f>IF('Template 4'!$R$32=0,"",1)</f>
        <v/>
      </c>
    </row>
    <row r="571" spans="2:7" customFormat="1" ht="57" customHeight="1" x14ac:dyDescent="0.25">
      <c r="B571" s="271">
        <f t="shared" si="8"/>
        <v>566</v>
      </c>
      <c r="C571" s="211" t="s">
        <v>146</v>
      </c>
      <c r="D571" s="210" t="s">
        <v>353</v>
      </c>
      <c r="E571" s="220" t="s">
        <v>329</v>
      </c>
      <c r="F571" s="223" t="s">
        <v>739</v>
      </c>
      <c r="G571" s="216" t="str">
        <f>IF('Template 4'!$R$33=0,"",1)</f>
        <v/>
      </c>
    </row>
    <row r="572" spans="2:7" customFormat="1" ht="36" customHeight="1" x14ac:dyDescent="0.25">
      <c r="B572" s="271">
        <f t="shared" si="8"/>
        <v>567</v>
      </c>
      <c r="C572" s="211" t="s">
        <v>146</v>
      </c>
      <c r="D572" s="210" t="s">
        <v>353</v>
      </c>
      <c r="E572" s="220" t="s">
        <v>329</v>
      </c>
      <c r="F572" s="223" t="s">
        <v>742</v>
      </c>
      <c r="G572" s="216" t="str">
        <f>IF('Template 4'!$R$34=0,"",1)</f>
        <v/>
      </c>
    </row>
    <row r="573" spans="2:7" customFormat="1" ht="51.75" customHeight="1" x14ac:dyDescent="0.25">
      <c r="B573" s="271">
        <f t="shared" si="8"/>
        <v>568</v>
      </c>
      <c r="C573" s="211" t="s">
        <v>146</v>
      </c>
      <c r="D573" s="210" t="s">
        <v>353</v>
      </c>
      <c r="E573" s="220" t="s">
        <v>329</v>
      </c>
      <c r="F573" s="223" t="s">
        <v>743</v>
      </c>
      <c r="G573" s="216" t="str">
        <f>IF('Template 4'!$R$35=0,"",1)</f>
        <v/>
      </c>
    </row>
    <row r="574" spans="2:7" customFormat="1" ht="53.25" customHeight="1" x14ac:dyDescent="0.25">
      <c r="B574" s="271">
        <f t="shared" si="8"/>
        <v>569</v>
      </c>
      <c r="C574" s="211" t="s">
        <v>146</v>
      </c>
      <c r="D574" s="210" t="s">
        <v>353</v>
      </c>
      <c r="E574" s="220" t="s">
        <v>329</v>
      </c>
      <c r="F574" s="223" t="s">
        <v>744</v>
      </c>
      <c r="G574" s="216" t="str">
        <f>IF('Template 4'!$R$36=0,"",1)</f>
        <v/>
      </c>
    </row>
    <row r="575" spans="2:7" customFormat="1" ht="50.25" customHeight="1" x14ac:dyDescent="0.25">
      <c r="B575" s="271">
        <f t="shared" si="8"/>
        <v>570</v>
      </c>
      <c r="C575" s="211" t="s">
        <v>146</v>
      </c>
      <c r="D575" s="210" t="s">
        <v>353</v>
      </c>
      <c r="E575" s="220" t="s">
        <v>329</v>
      </c>
      <c r="F575" s="223" t="s">
        <v>745</v>
      </c>
      <c r="G575" s="216" t="str">
        <f>IF('Template 4'!$R$37=0,"",1)</f>
        <v/>
      </c>
    </row>
    <row r="576" spans="2:7" customFormat="1" ht="48.75" customHeight="1" x14ac:dyDescent="0.25">
      <c r="B576" s="271">
        <f t="shared" si="8"/>
        <v>571</v>
      </c>
      <c r="C576" s="211" t="s">
        <v>146</v>
      </c>
      <c r="D576" s="210" t="s">
        <v>353</v>
      </c>
      <c r="E576" s="220" t="s">
        <v>329</v>
      </c>
      <c r="F576" s="223" t="s">
        <v>746</v>
      </c>
      <c r="G576" s="216" t="str">
        <f>IF('Template 4'!$R$38=0,"",1)</f>
        <v/>
      </c>
    </row>
    <row r="577" spans="2:7" customFormat="1" ht="37.5" customHeight="1" x14ac:dyDescent="0.25">
      <c r="B577" s="271">
        <f t="shared" si="8"/>
        <v>572</v>
      </c>
      <c r="C577" s="211" t="s">
        <v>146</v>
      </c>
      <c r="D577" s="210" t="s">
        <v>753</v>
      </c>
      <c r="E577" s="212" t="s">
        <v>330</v>
      </c>
      <c r="F577" s="265" t="s">
        <v>798</v>
      </c>
      <c r="G577" s="216" t="str">
        <f>IF('Template 4'!S27=0,"",1)</f>
        <v/>
      </c>
    </row>
    <row r="578" spans="2:7" customFormat="1" ht="33.75" customHeight="1" x14ac:dyDescent="0.25">
      <c r="B578" s="271">
        <f t="shared" si="8"/>
        <v>573</v>
      </c>
      <c r="C578" s="211" t="s">
        <v>146</v>
      </c>
      <c r="D578" s="210" t="s">
        <v>753</v>
      </c>
      <c r="E578" s="212" t="s">
        <v>330</v>
      </c>
      <c r="F578" s="223" t="s">
        <v>738</v>
      </c>
      <c r="G578" s="216" t="str">
        <f>IF('Template 4'!S30=0,"",1)</f>
        <v/>
      </c>
    </row>
    <row r="579" spans="2:7" customFormat="1" ht="33.75" customHeight="1" x14ac:dyDescent="0.25">
      <c r="B579" s="271">
        <f t="shared" si="8"/>
        <v>574</v>
      </c>
      <c r="C579" s="211" t="s">
        <v>146</v>
      </c>
      <c r="D579" s="210" t="s">
        <v>753</v>
      </c>
      <c r="E579" s="212" t="s">
        <v>330</v>
      </c>
      <c r="F579" s="223" t="s">
        <v>741</v>
      </c>
      <c r="G579" s="216" t="str">
        <f>IF('Template 4'!S31=0,"",1)</f>
        <v/>
      </c>
    </row>
    <row r="580" spans="2:7" customFormat="1" ht="33.75" customHeight="1" x14ac:dyDescent="0.25">
      <c r="B580" s="271">
        <f t="shared" si="8"/>
        <v>575</v>
      </c>
      <c r="C580" s="211" t="s">
        <v>146</v>
      </c>
      <c r="D580" s="210" t="s">
        <v>753</v>
      </c>
      <c r="E580" s="212" t="s">
        <v>330</v>
      </c>
      <c r="F580" s="223" t="s">
        <v>740</v>
      </c>
      <c r="G580" s="216" t="str">
        <f>IF('Template 4'!S32=0,"",1)</f>
        <v/>
      </c>
    </row>
    <row r="581" spans="2:7" customFormat="1" ht="54.75" customHeight="1" x14ac:dyDescent="0.25">
      <c r="B581" s="271">
        <f t="shared" si="8"/>
        <v>576</v>
      </c>
      <c r="C581" s="211" t="s">
        <v>146</v>
      </c>
      <c r="D581" s="210" t="s">
        <v>753</v>
      </c>
      <c r="E581" s="212" t="s">
        <v>330</v>
      </c>
      <c r="F581" s="223" t="s">
        <v>739</v>
      </c>
      <c r="G581" s="216" t="str">
        <f>IF('Template 4'!S33=0,"",1)</f>
        <v/>
      </c>
    </row>
    <row r="582" spans="2:7" customFormat="1" ht="35.25" customHeight="1" x14ac:dyDescent="0.25">
      <c r="B582" s="271">
        <f t="shared" si="8"/>
        <v>577</v>
      </c>
      <c r="C582" s="211" t="s">
        <v>146</v>
      </c>
      <c r="D582" s="210" t="s">
        <v>753</v>
      </c>
      <c r="E582" s="212" t="s">
        <v>330</v>
      </c>
      <c r="F582" s="223" t="s">
        <v>742</v>
      </c>
      <c r="G582" s="216" t="str">
        <f>IF('Template 4'!S34=0,"",1)</f>
        <v/>
      </c>
    </row>
    <row r="583" spans="2:7" customFormat="1" ht="49.5" customHeight="1" x14ac:dyDescent="0.25">
      <c r="B583" s="271">
        <f t="shared" si="8"/>
        <v>578</v>
      </c>
      <c r="C583" s="211" t="s">
        <v>146</v>
      </c>
      <c r="D583" s="210" t="s">
        <v>753</v>
      </c>
      <c r="E583" s="212" t="s">
        <v>330</v>
      </c>
      <c r="F583" s="223" t="s">
        <v>743</v>
      </c>
      <c r="G583" s="216" t="str">
        <f>IF('Template 4'!S35=0,"",1)</f>
        <v/>
      </c>
    </row>
    <row r="584" spans="2:7" customFormat="1" ht="51" customHeight="1" x14ac:dyDescent="0.25">
      <c r="B584" s="271">
        <f t="shared" ref="B584:B647" si="9">B583+1</f>
        <v>579</v>
      </c>
      <c r="C584" s="211" t="s">
        <v>146</v>
      </c>
      <c r="D584" s="210" t="s">
        <v>753</v>
      </c>
      <c r="E584" s="212" t="s">
        <v>330</v>
      </c>
      <c r="F584" s="223" t="s">
        <v>744</v>
      </c>
      <c r="G584" s="216" t="str">
        <f>IF('Template 4'!S36=0,"",1)</f>
        <v/>
      </c>
    </row>
    <row r="585" spans="2:7" customFormat="1" ht="51" customHeight="1" x14ac:dyDescent="0.25">
      <c r="B585" s="271">
        <f t="shared" si="9"/>
        <v>580</v>
      </c>
      <c r="C585" s="211" t="s">
        <v>146</v>
      </c>
      <c r="D585" s="210" t="s">
        <v>753</v>
      </c>
      <c r="E585" s="212" t="s">
        <v>330</v>
      </c>
      <c r="F585" s="223" t="s">
        <v>745</v>
      </c>
      <c r="G585" s="216" t="str">
        <f>IF('Template 4'!S37=0,"",1)</f>
        <v/>
      </c>
    </row>
    <row r="586" spans="2:7" customFormat="1" ht="51.75" customHeight="1" x14ac:dyDescent="0.25">
      <c r="B586" s="271">
        <f t="shared" si="9"/>
        <v>581</v>
      </c>
      <c r="C586" s="211" t="s">
        <v>146</v>
      </c>
      <c r="D586" s="210" t="s">
        <v>753</v>
      </c>
      <c r="E586" s="212" t="s">
        <v>330</v>
      </c>
      <c r="F586" s="223" t="s">
        <v>746</v>
      </c>
      <c r="G586" s="216" t="str">
        <f>IF('Template 4'!S38=0,"",1)</f>
        <v/>
      </c>
    </row>
    <row r="587" spans="2:7" customFormat="1" ht="37.5" customHeight="1" x14ac:dyDescent="0.25">
      <c r="B587" s="271">
        <f t="shared" si="9"/>
        <v>582</v>
      </c>
      <c r="C587" s="211" t="s">
        <v>146</v>
      </c>
      <c r="D587" s="210" t="s">
        <v>754</v>
      </c>
      <c r="E587" s="212" t="s">
        <v>179</v>
      </c>
      <c r="F587" s="265" t="s">
        <v>798</v>
      </c>
      <c r="G587" s="216" t="str">
        <f>IF('Template 4'!T27=0,"",1)</f>
        <v/>
      </c>
    </row>
    <row r="588" spans="2:7" customFormat="1" ht="36.75" customHeight="1" x14ac:dyDescent="0.25">
      <c r="B588" s="271">
        <f t="shared" si="9"/>
        <v>583</v>
      </c>
      <c r="C588" s="211" t="s">
        <v>146</v>
      </c>
      <c r="D588" s="210" t="s">
        <v>754</v>
      </c>
      <c r="E588" s="212" t="s">
        <v>179</v>
      </c>
      <c r="F588" s="223" t="s">
        <v>738</v>
      </c>
      <c r="G588" s="216" t="str">
        <f>IF('Template 4'!T30=0,"",1)</f>
        <v/>
      </c>
    </row>
    <row r="589" spans="2:7" customFormat="1" ht="34.5" customHeight="1" x14ac:dyDescent="0.25">
      <c r="B589" s="271">
        <f t="shared" si="9"/>
        <v>584</v>
      </c>
      <c r="C589" s="211" t="s">
        <v>146</v>
      </c>
      <c r="D589" s="210" t="s">
        <v>754</v>
      </c>
      <c r="E589" s="212" t="s">
        <v>179</v>
      </c>
      <c r="F589" s="223" t="s">
        <v>741</v>
      </c>
      <c r="G589" s="216" t="str">
        <f>IF('Template 4'!T31=0,"",1)</f>
        <v/>
      </c>
    </row>
    <row r="590" spans="2:7" customFormat="1" ht="33.75" customHeight="1" x14ac:dyDescent="0.25">
      <c r="B590" s="271">
        <f t="shared" si="9"/>
        <v>585</v>
      </c>
      <c r="C590" s="211" t="s">
        <v>146</v>
      </c>
      <c r="D590" s="210" t="s">
        <v>754</v>
      </c>
      <c r="E590" s="212" t="s">
        <v>179</v>
      </c>
      <c r="F590" s="223" t="s">
        <v>740</v>
      </c>
      <c r="G590" s="216" t="str">
        <f>IF('Template 4'!T32=0,"",1)</f>
        <v/>
      </c>
    </row>
    <row r="591" spans="2:7" customFormat="1" ht="54" customHeight="1" x14ac:dyDescent="0.25">
      <c r="B591" s="271">
        <f t="shared" si="9"/>
        <v>586</v>
      </c>
      <c r="C591" s="211" t="s">
        <v>146</v>
      </c>
      <c r="D591" s="210" t="s">
        <v>754</v>
      </c>
      <c r="E591" s="212" t="s">
        <v>179</v>
      </c>
      <c r="F591" s="223" t="s">
        <v>739</v>
      </c>
      <c r="G591" s="216" t="str">
        <f>IF('Template 4'!T33=0,"",1)</f>
        <v/>
      </c>
    </row>
    <row r="592" spans="2:7" customFormat="1" ht="38.25" customHeight="1" x14ac:dyDescent="0.25">
      <c r="B592" s="271">
        <f t="shared" si="9"/>
        <v>587</v>
      </c>
      <c r="C592" s="211" t="s">
        <v>146</v>
      </c>
      <c r="D592" s="210" t="s">
        <v>754</v>
      </c>
      <c r="E592" s="212" t="s">
        <v>179</v>
      </c>
      <c r="F592" s="223" t="s">
        <v>742</v>
      </c>
      <c r="G592" s="216" t="str">
        <f>IF('Template 4'!T34=0,"",1)</f>
        <v/>
      </c>
    </row>
    <row r="593" spans="2:7" customFormat="1" ht="49.5" customHeight="1" x14ac:dyDescent="0.25">
      <c r="B593" s="271">
        <f t="shared" si="9"/>
        <v>588</v>
      </c>
      <c r="C593" s="211" t="s">
        <v>146</v>
      </c>
      <c r="D593" s="210" t="s">
        <v>754</v>
      </c>
      <c r="E593" s="212" t="s">
        <v>179</v>
      </c>
      <c r="F593" s="223" t="s">
        <v>743</v>
      </c>
      <c r="G593" s="216" t="str">
        <f>IF('Template 4'!T35=0,"",1)</f>
        <v/>
      </c>
    </row>
    <row r="594" spans="2:7" customFormat="1" ht="50.25" customHeight="1" x14ac:dyDescent="0.25">
      <c r="B594" s="271">
        <f t="shared" si="9"/>
        <v>589</v>
      </c>
      <c r="C594" s="211" t="s">
        <v>146</v>
      </c>
      <c r="D594" s="210" t="s">
        <v>754</v>
      </c>
      <c r="E594" s="212" t="s">
        <v>179</v>
      </c>
      <c r="F594" s="223" t="s">
        <v>744</v>
      </c>
      <c r="G594" s="216" t="str">
        <f>IF('Template 4'!T36=0,"",1)</f>
        <v/>
      </c>
    </row>
    <row r="595" spans="2:7" customFormat="1" ht="46.5" customHeight="1" x14ac:dyDescent="0.25">
      <c r="B595" s="271">
        <f t="shared" si="9"/>
        <v>590</v>
      </c>
      <c r="C595" s="211" t="s">
        <v>146</v>
      </c>
      <c r="D595" s="210" t="s">
        <v>754</v>
      </c>
      <c r="E595" s="212" t="s">
        <v>179</v>
      </c>
      <c r="F595" s="223" t="s">
        <v>745</v>
      </c>
      <c r="G595" s="216" t="str">
        <f>IF('Template 4'!T37=0,"",1)</f>
        <v/>
      </c>
    </row>
    <row r="596" spans="2:7" customFormat="1" ht="51.75" customHeight="1" x14ac:dyDescent="0.25">
      <c r="B596" s="271">
        <f t="shared" si="9"/>
        <v>591</v>
      </c>
      <c r="C596" s="211" t="s">
        <v>146</v>
      </c>
      <c r="D596" s="210" t="s">
        <v>754</v>
      </c>
      <c r="E596" s="212" t="s">
        <v>179</v>
      </c>
      <c r="F596" s="223" t="s">
        <v>746</v>
      </c>
      <c r="G596" s="216" t="str">
        <f>IF('Template 4'!T38=0,"",1)</f>
        <v/>
      </c>
    </row>
    <row r="597" spans="2:7" customFormat="1" ht="45" x14ac:dyDescent="0.25">
      <c r="B597" s="271">
        <f t="shared" si="9"/>
        <v>592</v>
      </c>
      <c r="C597" s="211" t="s">
        <v>146</v>
      </c>
      <c r="D597" s="210" t="s">
        <v>517</v>
      </c>
      <c r="E597" s="212" t="s">
        <v>390</v>
      </c>
      <c r="F597" s="223" t="s">
        <v>725</v>
      </c>
      <c r="G597" s="216" t="str">
        <f>IF('Template 4'!U27=0,"",1)</f>
        <v/>
      </c>
    </row>
    <row r="598" spans="2:7" customFormat="1" ht="45" x14ac:dyDescent="0.25">
      <c r="B598" s="271">
        <f t="shared" si="9"/>
        <v>593</v>
      </c>
      <c r="C598" s="211" t="s">
        <v>146</v>
      </c>
      <c r="D598" s="210" t="s">
        <v>517</v>
      </c>
      <c r="E598" s="212" t="s">
        <v>390</v>
      </c>
      <c r="F598" s="223" t="s">
        <v>725</v>
      </c>
      <c r="G598" s="216" t="str">
        <f>IF('Template 4'!U30=0,"",1)</f>
        <v/>
      </c>
    </row>
    <row r="599" spans="2:7" customFormat="1" ht="45" x14ac:dyDescent="0.25">
      <c r="B599" s="271">
        <f t="shared" si="9"/>
        <v>594</v>
      </c>
      <c r="C599" s="211" t="s">
        <v>146</v>
      </c>
      <c r="D599" s="210" t="s">
        <v>517</v>
      </c>
      <c r="E599" s="212" t="s">
        <v>390</v>
      </c>
      <c r="F599" s="223" t="s">
        <v>725</v>
      </c>
      <c r="G599" s="216" t="str">
        <f>IF('Template 4'!U31=0,"",1)</f>
        <v/>
      </c>
    </row>
    <row r="600" spans="2:7" customFormat="1" ht="45" x14ac:dyDescent="0.25">
      <c r="B600" s="271">
        <f t="shared" si="9"/>
        <v>595</v>
      </c>
      <c r="C600" s="211" t="s">
        <v>146</v>
      </c>
      <c r="D600" s="210" t="s">
        <v>517</v>
      </c>
      <c r="E600" s="212" t="s">
        <v>390</v>
      </c>
      <c r="F600" s="223" t="s">
        <v>725</v>
      </c>
      <c r="G600" s="216" t="str">
        <f>IF('Template 4'!U32=0,"",1)</f>
        <v/>
      </c>
    </row>
    <row r="601" spans="2:7" customFormat="1" ht="45" x14ac:dyDescent="0.25">
      <c r="B601" s="271">
        <f t="shared" si="9"/>
        <v>596</v>
      </c>
      <c r="C601" s="211" t="s">
        <v>146</v>
      </c>
      <c r="D601" s="210" t="s">
        <v>517</v>
      </c>
      <c r="E601" s="212" t="s">
        <v>390</v>
      </c>
      <c r="F601" s="223" t="s">
        <v>725</v>
      </c>
      <c r="G601" s="216" t="str">
        <f>IF('Template 4'!U33=0,"",1)</f>
        <v/>
      </c>
    </row>
    <row r="602" spans="2:7" customFormat="1" ht="45" x14ac:dyDescent="0.25">
      <c r="B602" s="271">
        <f t="shared" si="9"/>
        <v>597</v>
      </c>
      <c r="C602" s="211" t="s">
        <v>146</v>
      </c>
      <c r="D602" s="210" t="s">
        <v>517</v>
      </c>
      <c r="E602" s="212" t="s">
        <v>390</v>
      </c>
      <c r="F602" s="223" t="s">
        <v>725</v>
      </c>
      <c r="G602" s="216" t="str">
        <f>IF('Template 4'!U34=0,"",1)</f>
        <v/>
      </c>
    </row>
    <row r="603" spans="2:7" customFormat="1" ht="45" x14ac:dyDescent="0.25">
      <c r="B603" s="271">
        <f t="shared" si="9"/>
        <v>598</v>
      </c>
      <c r="C603" s="211" t="s">
        <v>146</v>
      </c>
      <c r="D603" s="210" t="s">
        <v>517</v>
      </c>
      <c r="E603" s="212" t="s">
        <v>390</v>
      </c>
      <c r="F603" s="223" t="s">
        <v>725</v>
      </c>
      <c r="G603" s="216" t="str">
        <f>IF('Template 4'!U35=0,"",1)</f>
        <v/>
      </c>
    </row>
    <row r="604" spans="2:7" customFormat="1" ht="45" x14ac:dyDescent="0.25">
      <c r="B604" s="271">
        <f t="shared" si="9"/>
        <v>599</v>
      </c>
      <c r="C604" s="211" t="s">
        <v>146</v>
      </c>
      <c r="D604" s="210" t="s">
        <v>517</v>
      </c>
      <c r="E604" s="212" t="s">
        <v>390</v>
      </c>
      <c r="F604" s="223" t="s">
        <v>725</v>
      </c>
      <c r="G604" s="216" t="str">
        <f>IF('Template 4'!U36=0,"",1)</f>
        <v/>
      </c>
    </row>
    <row r="605" spans="2:7" customFormat="1" ht="50.25" customHeight="1" x14ac:dyDescent="0.25">
      <c r="B605" s="271">
        <f t="shared" si="9"/>
        <v>600</v>
      </c>
      <c r="C605" s="211" t="s">
        <v>146</v>
      </c>
      <c r="D605" s="210" t="s">
        <v>517</v>
      </c>
      <c r="E605" s="212" t="s">
        <v>196</v>
      </c>
      <c r="F605" s="265" t="s">
        <v>798</v>
      </c>
      <c r="G605" s="216" t="str">
        <f>IF('Template 4'!U37=0,"",1)</f>
        <v/>
      </c>
    </row>
    <row r="606" spans="2:7" customFormat="1" ht="56.25" customHeight="1" x14ac:dyDescent="0.25">
      <c r="B606" s="271">
        <f t="shared" si="9"/>
        <v>601</v>
      </c>
      <c r="C606" s="211" t="s">
        <v>146</v>
      </c>
      <c r="D606" s="210" t="s">
        <v>517</v>
      </c>
      <c r="E606" s="212" t="s">
        <v>196</v>
      </c>
      <c r="F606" s="223" t="s">
        <v>738</v>
      </c>
      <c r="G606" s="216" t="str">
        <f>IF('Template 4'!U38=0,"",1)</f>
        <v/>
      </c>
    </row>
    <row r="607" spans="2:7" customFormat="1" ht="30" x14ac:dyDescent="0.25">
      <c r="B607" s="271">
        <f t="shared" si="9"/>
        <v>602</v>
      </c>
      <c r="C607" s="211" t="s">
        <v>146</v>
      </c>
      <c r="D607" s="210" t="s">
        <v>517</v>
      </c>
      <c r="E607" s="212" t="s">
        <v>196</v>
      </c>
      <c r="F607" s="223" t="s">
        <v>741</v>
      </c>
      <c r="G607" s="216" t="str">
        <f>IF('Template 4'!U39=0,"",1)</f>
        <v/>
      </c>
    </row>
    <row r="608" spans="2:7" customFormat="1" ht="39" customHeight="1" x14ac:dyDescent="0.25">
      <c r="B608" s="271">
        <f t="shared" si="9"/>
        <v>603</v>
      </c>
      <c r="C608" s="211" t="s">
        <v>146</v>
      </c>
      <c r="D608" s="210" t="s">
        <v>517</v>
      </c>
      <c r="E608" s="212" t="s">
        <v>196</v>
      </c>
      <c r="F608" s="223" t="s">
        <v>740</v>
      </c>
      <c r="G608" s="216" t="str">
        <f>IF('Template 4'!U40=0,"",1)</f>
        <v/>
      </c>
    </row>
    <row r="609" spans="2:7" customFormat="1" ht="38.25" customHeight="1" x14ac:dyDescent="0.25">
      <c r="B609" s="271">
        <f t="shared" si="9"/>
        <v>604</v>
      </c>
      <c r="C609" s="211" t="s">
        <v>146</v>
      </c>
      <c r="D609" s="210" t="s">
        <v>517</v>
      </c>
      <c r="E609" s="212" t="s">
        <v>196</v>
      </c>
      <c r="F609" s="223" t="s">
        <v>746</v>
      </c>
      <c r="G609" s="216" t="str">
        <f>IF('Template 4'!U41=0,"",1)</f>
        <v/>
      </c>
    </row>
    <row r="610" spans="2:7" customFormat="1" ht="140.25" customHeight="1" x14ac:dyDescent="0.25">
      <c r="B610" s="271">
        <f t="shared" si="9"/>
        <v>605</v>
      </c>
      <c r="C610" s="211" t="s">
        <v>146</v>
      </c>
      <c r="D610" s="210" t="s">
        <v>523</v>
      </c>
      <c r="E610" s="212" t="s">
        <v>518</v>
      </c>
      <c r="F610" s="224" t="s">
        <v>755</v>
      </c>
      <c r="G610" s="216" t="str">
        <f>IF('Template 4'!E40=0,"",1)</f>
        <v/>
      </c>
    </row>
    <row r="611" spans="2:7" customFormat="1" ht="135" x14ac:dyDescent="0.25">
      <c r="B611" s="271">
        <f t="shared" si="9"/>
        <v>606</v>
      </c>
      <c r="C611" s="211" t="s">
        <v>146</v>
      </c>
      <c r="D611" s="210" t="s">
        <v>523</v>
      </c>
      <c r="E611" s="212" t="s">
        <v>50</v>
      </c>
      <c r="F611" s="224" t="s">
        <v>755</v>
      </c>
      <c r="G611" s="216" t="str">
        <f>IF('Template 4'!F40=0,"",1)</f>
        <v/>
      </c>
    </row>
    <row r="612" spans="2:7" customFormat="1" ht="135" x14ac:dyDescent="0.25">
      <c r="B612" s="271">
        <f t="shared" si="9"/>
        <v>607</v>
      </c>
      <c r="C612" s="211" t="s">
        <v>146</v>
      </c>
      <c r="D612" s="210" t="s">
        <v>523</v>
      </c>
      <c r="E612" s="212" t="s">
        <v>51</v>
      </c>
      <c r="F612" s="224" t="s">
        <v>755</v>
      </c>
      <c r="G612" s="216" t="str">
        <f>IF('Template 4'!G40=0,"",1)</f>
        <v/>
      </c>
    </row>
    <row r="613" spans="2:7" customFormat="1" ht="135" x14ac:dyDescent="0.25">
      <c r="B613" s="271">
        <f t="shared" si="9"/>
        <v>608</v>
      </c>
      <c r="C613" s="211" t="s">
        <v>146</v>
      </c>
      <c r="D613" s="210" t="s">
        <v>523</v>
      </c>
      <c r="E613" s="212" t="s">
        <v>519</v>
      </c>
      <c r="F613" s="224" t="s">
        <v>755</v>
      </c>
      <c r="G613" s="216" t="str">
        <f>IF('Template 4'!H40=0,"",1)</f>
        <v/>
      </c>
    </row>
    <row r="614" spans="2:7" customFormat="1" ht="135" x14ac:dyDescent="0.25">
      <c r="B614" s="271">
        <f t="shared" si="9"/>
        <v>609</v>
      </c>
      <c r="C614" s="211" t="s">
        <v>146</v>
      </c>
      <c r="D614" s="210" t="s">
        <v>523</v>
      </c>
      <c r="E614" s="212" t="s">
        <v>520</v>
      </c>
      <c r="F614" s="224" t="s">
        <v>755</v>
      </c>
      <c r="G614" s="216" t="str">
        <f>IF('Template 4'!I40=0,"",1)</f>
        <v/>
      </c>
    </row>
    <row r="615" spans="2:7" customFormat="1" ht="135" x14ac:dyDescent="0.25">
      <c r="B615" s="271">
        <f t="shared" si="9"/>
        <v>610</v>
      </c>
      <c r="C615" s="211" t="s">
        <v>146</v>
      </c>
      <c r="D615" s="210" t="s">
        <v>523</v>
      </c>
      <c r="E615" s="212" t="s">
        <v>52</v>
      </c>
      <c r="F615" s="224" t="s">
        <v>710</v>
      </c>
      <c r="G615" s="216" t="str">
        <f>IF('Template 4'!J40=0,"",1)</f>
        <v/>
      </c>
    </row>
    <row r="616" spans="2:7" customFormat="1" ht="135" x14ac:dyDescent="0.25">
      <c r="B616" s="271">
        <f t="shared" si="9"/>
        <v>611</v>
      </c>
      <c r="C616" s="211" t="s">
        <v>146</v>
      </c>
      <c r="D616" s="210" t="s">
        <v>523</v>
      </c>
      <c r="E616" s="212" t="s">
        <v>521</v>
      </c>
      <c r="F616" s="224" t="s">
        <v>755</v>
      </c>
      <c r="G616" s="216" t="str">
        <f>IF('Template 4'!K40=0,"",1)</f>
        <v/>
      </c>
    </row>
    <row r="617" spans="2:7" customFormat="1" ht="19.5" customHeight="1" x14ac:dyDescent="0.25">
      <c r="B617" s="271">
        <f t="shared" si="9"/>
        <v>612</v>
      </c>
      <c r="C617" s="211" t="s">
        <v>146</v>
      </c>
      <c r="D617" s="210" t="s">
        <v>523</v>
      </c>
      <c r="E617" s="220" t="s">
        <v>329</v>
      </c>
      <c r="F617" s="225" t="s">
        <v>526</v>
      </c>
      <c r="G617" s="216" t="str">
        <f>IF('Template 4'!L40=0,"",1)</f>
        <v/>
      </c>
    </row>
    <row r="618" spans="2:7" customFormat="1" ht="29.25" customHeight="1" x14ac:dyDescent="0.25">
      <c r="B618" s="271">
        <f t="shared" si="9"/>
        <v>613</v>
      </c>
      <c r="C618" s="211" t="s">
        <v>146</v>
      </c>
      <c r="D618" s="210" t="s">
        <v>523</v>
      </c>
      <c r="E618" s="212" t="s">
        <v>330</v>
      </c>
      <c r="F618" s="225" t="s">
        <v>526</v>
      </c>
      <c r="G618" s="216" t="str">
        <f>IF('Template 4'!M40=0,"",1)</f>
        <v/>
      </c>
    </row>
    <row r="619" spans="2:7" customFormat="1" x14ac:dyDescent="0.25">
      <c r="B619" s="271">
        <f t="shared" si="9"/>
        <v>614</v>
      </c>
      <c r="C619" s="211" t="s">
        <v>146</v>
      </c>
      <c r="D619" s="210" t="s">
        <v>523</v>
      </c>
      <c r="E619" s="212" t="s">
        <v>331</v>
      </c>
      <c r="F619" s="225" t="s">
        <v>526</v>
      </c>
      <c r="G619" s="216" t="str">
        <f>IF('Template 4'!N40=0,"",1)</f>
        <v/>
      </c>
    </row>
    <row r="620" spans="2:7" customFormat="1" ht="20.25" customHeight="1" x14ac:dyDescent="0.25">
      <c r="B620" s="271">
        <f t="shared" si="9"/>
        <v>615</v>
      </c>
      <c r="C620" s="211" t="s">
        <v>146</v>
      </c>
      <c r="D620" s="210" t="s">
        <v>523</v>
      </c>
      <c r="E620" s="212" t="s">
        <v>179</v>
      </c>
      <c r="F620" s="225" t="s">
        <v>526</v>
      </c>
      <c r="G620" s="216" t="str">
        <f>IF('Template 4'!O40=0,"",1)</f>
        <v/>
      </c>
    </row>
    <row r="621" spans="2:7" customFormat="1" ht="30" x14ac:dyDescent="0.25">
      <c r="B621" s="271">
        <f t="shared" si="9"/>
        <v>616</v>
      </c>
      <c r="C621" s="211" t="s">
        <v>146</v>
      </c>
      <c r="D621" s="210" t="s">
        <v>523</v>
      </c>
      <c r="E621" s="212" t="s">
        <v>196</v>
      </c>
      <c r="F621" s="225" t="s">
        <v>526</v>
      </c>
      <c r="G621" s="216" t="str">
        <f>IF('Template 4'!P40=0,"",1)</f>
        <v/>
      </c>
    </row>
    <row r="622" spans="2:7" customFormat="1" ht="19.5" customHeight="1" x14ac:dyDescent="0.25">
      <c r="B622" s="271">
        <f t="shared" si="9"/>
        <v>617</v>
      </c>
      <c r="C622" s="211" t="s">
        <v>146</v>
      </c>
      <c r="D622" s="210" t="s">
        <v>524</v>
      </c>
      <c r="E622" s="220" t="s">
        <v>329</v>
      </c>
      <c r="F622" s="224" t="s">
        <v>799</v>
      </c>
      <c r="G622" s="216" t="str">
        <f>IF('Template 4'!$L$41=0,"",1)</f>
        <v/>
      </c>
    </row>
    <row r="623" spans="2:7" customFormat="1" x14ac:dyDescent="0.25">
      <c r="B623" s="271">
        <f t="shared" si="9"/>
        <v>618</v>
      </c>
      <c r="C623" s="211" t="s">
        <v>146</v>
      </c>
      <c r="D623" s="210" t="s">
        <v>524</v>
      </c>
      <c r="E623" s="212" t="s">
        <v>330</v>
      </c>
      <c r="F623" s="224" t="s">
        <v>799</v>
      </c>
      <c r="G623" s="216" t="str">
        <f>IF('Template 4'!$M$41=0,"",1)</f>
        <v/>
      </c>
    </row>
    <row r="624" spans="2:7" customFormat="1" x14ac:dyDescent="0.25">
      <c r="B624" s="271">
        <f t="shared" si="9"/>
        <v>619</v>
      </c>
      <c r="C624" s="211" t="s">
        <v>146</v>
      </c>
      <c r="D624" s="210" t="s">
        <v>524</v>
      </c>
      <c r="E624" s="212" t="s">
        <v>331</v>
      </c>
      <c r="F624" s="224" t="s">
        <v>799</v>
      </c>
      <c r="G624" s="216" t="str">
        <f>IF('Template 4'!$N$41=0,"",1)</f>
        <v/>
      </c>
    </row>
    <row r="625" spans="2:7" customFormat="1" x14ac:dyDescent="0.25">
      <c r="B625" s="271">
        <f t="shared" si="9"/>
        <v>620</v>
      </c>
      <c r="C625" s="211" t="s">
        <v>146</v>
      </c>
      <c r="D625" s="210" t="s">
        <v>524</v>
      </c>
      <c r="E625" s="212" t="s">
        <v>179</v>
      </c>
      <c r="F625" s="224" t="s">
        <v>799</v>
      </c>
      <c r="G625" s="216" t="str">
        <f>IF('Template 4'!$O$41=0,"",1)</f>
        <v/>
      </c>
    </row>
    <row r="626" spans="2:7" customFormat="1" ht="30" x14ac:dyDescent="0.25">
      <c r="B626" s="271">
        <f t="shared" si="9"/>
        <v>621</v>
      </c>
      <c r="C626" s="211" t="s">
        <v>146</v>
      </c>
      <c r="D626" s="210" t="s">
        <v>524</v>
      </c>
      <c r="E626" s="212" t="s">
        <v>196</v>
      </c>
      <c r="F626" s="224" t="s">
        <v>799</v>
      </c>
      <c r="G626" s="216" t="str">
        <f>IF('Template 4'!$P$41=0,"",1)</f>
        <v/>
      </c>
    </row>
    <row r="627" spans="2:7" customFormat="1" x14ac:dyDescent="0.25">
      <c r="B627" s="271">
        <f t="shared" si="9"/>
        <v>622</v>
      </c>
      <c r="C627" s="211" t="s">
        <v>146</v>
      </c>
      <c r="D627" s="210" t="s">
        <v>525</v>
      </c>
      <c r="E627" s="220" t="s">
        <v>329</v>
      </c>
      <c r="F627" s="224" t="s">
        <v>800</v>
      </c>
      <c r="G627" s="216" t="str">
        <f>IF('Template 4'!$L$42=0,"",1)</f>
        <v/>
      </c>
    </row>
    <row r="628" spans="2:7" customFormat="1" x14ac:dyDescent="0.25">
      <c r="B628" s="271">
        <f t="shared" si="9"/>
        <v>623</v>
      </c>
      <c r="C628" s="211" t="s">
        <v>146</v>
      </c>
      <c r="D628" s="210" t="s">
        <v>525</v>
      </c>
      <c r="E628" s="212" t="s">
        <v>330</v>
      </c>
      <c r="F628" s="224" t="s">
        <v>800</v>
      </c>
      <c r="G628" s="216" t="str">
        <f>IF('Template 4'!$M$42=0,"",1)</f>
        <v/>
      </c>
    </row>
    <row r="629" spans="2:7" customFormat="1" ht="23.25" customHeight="1" x14ac:dyDescent="0.25">
      <c r="B629" s="271">
        <f t="shared" si="9"/>
        <v>624</v>
      </c>
      <c r="C629" s="211" t="s">
        <v>146</v>
      </c>
      <c r="D629" s="210" t="s">
        <v>525</v>
      </c>
      <c r="E629" s="212" t="s">
        <v>331</v>
      </c>
      <c r="F629" s="224" t="s">
        <v>800</v>
      </c>
      <c r="G629" s="216" t="str">
        <f>IF('Template 4'!$N$42=0,"",1)</f>
        <v/>
      </c>
    </row>
    <row r="630" spans="2:7" customFormat="1" x14ac:dyDescent="0.25">
      <c r="B630" s="271">
        <f t="shared" si="9"/>
        <v>625</v>
      </c>
      <c r="C630" s="211" t="s">
        <v>146</v>
      </c>
      <c r="D630" s="210" t="s">
        <v>525</v>
      </c>
      <c r="E630" s="212" t="s">
        <v>179</v>
      </c>
      <c r="F630" s="224" t="s">
        <v>800</v>
      </c>
      <c r="G630" s="216" t="str">
        <f>IF('Template 4'!$O$42=0,"",1)</f>
        <v/>
      </c>
    </row>
    <row r="631" spans="2:7" customFormat="1" ht="21.75" customHeight="1" x14ac:dyDescent="0.25">
      <c r="B631" s="271">
        <f t="shared" si="9"/>
        <v>626</v>
      </c>
      <c r="C631" s="211" t="s">
        <v>146</v>
      </c>
      <c r="D631" s="210" t="s">
        <v>525</v>
      </c>
      <c r="E631" s="212" t="s">
        <v>196</v>
      </c>
      <c r="F631" s="224" t="s">
        <v>800</v>
      </c>
      <c r="G631" s="216" t="str">
        <f>IF('Template 4'!$P$42=0,"",1)</f>
        <v/>
      </c>
    </row>
    <row r="632" spans="2:7" customFormat="1" x14ac:dyDescent="0.25">
      <c r="B632" s="271">
        <f t="shared" si="9"/>
        <v>627</v>
      </c>
      <c r="C632" s="211" t="s">
        <v>146</v>
      </c>
      <c r="D632" s="210" t="s">
        <v>554</v>
      </c>
      <c r="E632" s="220" t="s">
        <v>329</v>
      </c>
      <c r="F632" s="224" t="s">
        <v>757</v>
      </c>
      <c r="G632" s="216" t="str">
        <f>IF('Template 4'!$L$43=0,"",1)</f>
        <v/>
      </c>
    </row>
    <row r="633" spans="2:7" customFormat="1" x14ac:dyDescent="0.25">
      <c r="B633" s="271">
        <f t="shared" si="9"/>
        <v>628</v>
      </c>
      <c r="C633" s="211" t="s">
        <v>146</v>
      </c>
      <c r="D633" s="210" t="s">
        <v>554</v>
      </c>
      <c r="E633" s="212" t="s">
        <v>330</v>
      </c>
      <c r="F633" s="224" t="s">
        <v>757</v>
      </c>
      <c r="G633" s="216" t="str">
        <f>IF('Template 4'!$M$43=0,"",1)</f>
        <v/>
      </c>
    </row>
    <row r="634" spans="2:7" customFormat="1" x14ac:dyDescent="0.25">
      <c r="B634" s="271">
        <f t="shared" si="9"/>
        <v>629</v>
      </c>
      <c r="C634" s="211" t="s">
        <v>146</v>
      </c>
      <c r="D634" s="210" t="s">
        <v>554</v>
      </c>
      <c r="E634" s="212" t="s">
        <v>331</v>
      </c>
      <c r="F634" s="224" t="s">
        <v>757</v>
      </c>
      <c r="G634" s="216" t="str">
        <f>IF('Template 4'!$N$43=0,"",1)</f>
        <v/>
      </c>
    </row>
    <row r="635" spans="2:7" customFormat="1" x14ac:dyDescent="0.25">
      <c r="B635" s="271">
        <f t="shared" si="9"/>
        <v>630</v>
      </c>
      <c r="C635" s="211" t="s">
        <v>146</v>
      </c>
      <c r="D635" s="210" t="s">
        <v>554</v>
      </c>
      <c r="E635" s="212" t="s">
        <v>179</v>
      </c>
      <c r="F635" s="224" t="s">
        <v>757</v>
      </c>
      <c r="G635" s="216" t="str">
        <f>IF('Template 4'!$O$43=0,"",1)</f>
        <v/>
      </c>
    </row>
    <row r="636" spans="2:7" customFormat="1" ht="30" x14ac:dyDescent="0.25">
      <c r="B636" s="271">
        <f t="shared" si="9"/>
        <v>631</v>
      </c>
      <c r="C636" s="211" t="s">
        <v>146</v>
      </c>
      <c r="D636" s="210" t="s">
        <v>554</v>
      </c>
      <c r="E636" s="212" t="s">
        <v>196</v>
      </c>
      <c r="F636" s="224" t="s">
        <v>757</v>
      </c>
      <c r="G636" s="216" t="str">
        <f>IF('Template 4'!$P$43=0,"",1)</f>
        <v/>
      </c>
    </row>
    <row r="637" spans="2:7" customFormat="1" x14ac:dyDescent="0.25">
      <c r="B637" s="271">
        <f t="shared" si="9"/>
        <v>632</v>
      </c>
      <c r="C637" s="211" t="s">
        <v>146</v>
      </c>
      <c r="D637" s="210" t="s">
        <v>354</v>
      </c>
      <c r="E637" s="220" t="s">
        <v>329</v>
      </c>
      <c r="F637" s="224" t="s">
        <v>756</v>
      </c>
      <c r="G637" s="216" t="str">
        <f>IF('Template 4'!$L$44=0,"",1)</f>
        <v/>
      </c>
    </row>
    <row r="638" spans="2:7" customFormat="1" x14ac:dyDescent="0.25">
      <c r="B638" s="271">
        <f t="shared" si="9"/>
        <v>633</v>
      </c>
      <c r="C638" s="211" t="s">
        <v>146</v>
      </c>
      <c r="D638" s="210" t="s">
        <v>354</v>
      </c>
      <c r="E638" s="212" t="s">
        <v>330</v>
      </c>
      <c r="F638" s="224" t="s">
        <v>756</v>
      </c>
      <c r="G638" s="216" t="str">
        <f>IF('Template 4'!$M$44=0,"",1)</f>
        <v/>
      </c>
    </row>
    <row r="639" spans="2:7" customFormat="1" x14ac:dyDescent="0.25">
      <c r="B639" s="271">
        <f t="shared" si="9"/>
        <v>634</v>
      </c>
      <c r="C639" s="211" t="s">
        <v>146</v>
      </c>
      <c r="D639" s="210" t="s">
        <v>354</v>
      </c>
      <c r="E639" s="212" t="s">
        <v>331</v>
      </c>
      <c r="F639" s="224" t="s">
        <v>756</v>
      </c>
      <c r="G639" s="216" t="str">
        <f>IF('Template 4'!$N$44=0,"",1)</f>
        <v/>
      </c>
    </row>
    <row r="640" spans="2:7" customFormat="1" x14ac:dyDescent="0.25">
      <c r="B640" s="271">
        <f t="shared" si="9"/>
        <v>635</v>
      </c>
      <c r="C640" s="211" t="s">
        <v>146</v>
      </c>
      <c r="D640" s="210" t="s">
        <v>354</v>
      </c>
      <c r="E640" s="212" t="s">
        <v>179</v>
      </c>
      <c r="F640" s="224" t="s">
        <v>756</v>
      </c>
      <c r="G640" s="216" t="str">
        <f>IF('Template 4'!$O$44=0,"",1)</f>
        <v/>
      </c>
    </row>
    <row r="641" spans="2:7" customFormat="1" ht="30" x14ac:dyDescent="0.25">
      <c r="B641" s="271">
        <f t="shared" si="9"/>
        <v>636</v>
      </c>
      <c r="C641" s="211" t="s">
        <v>146</v>
      </c>
      <c r="D641" s="210" t="s">
        <v>354</v>
      </c>
      <c r="E641" s="212" t="s">
        <v>196</v>
      </c>
      <c r="F641" s="224" t="s">
        <v>756</v>
      </c>
      <c r="G641" s="216" t="str">
        <f>IF('Template 4'!$P$44=0,"",1)</f>
        <v/>
      </c>
    </row>
    <row r="642" spans="2:7" customFormat="1" ht="75" x14ac:dyDescent="0.25">
      <c r="B642" s="271">
        <f t="shared" si="9"/>
        <v>637</v>
      </c>
      <c r="C642" s="211" t="s">
        <v>146</v>
      </c>
      <c r="D642" s="210" t="s">
        <v>355</v>
      </c>
      <c r="E642" s="220" t="s">
        <v>329</v>
      </c>
      <c r="F642" s="226" t="s">
        <v>758</v>
      </c>
      <c r="G642" s="216" t="str">
        <f>IF('Template 4'!$L$45=0,"",1)</f>
        <v/>
      </c>
    </row>
    <row r="643" spans="2:7" customFormat="1" ht="75" x14ac:dyDescent="0.25">
      <c r="B643" s="271">
        <f t="shared" si="9"/>
        <v>638</v>
      </c>
      <c r="C643" s="211" t="s">
        <v>146</v>
      </c>
      <c r="D643" s="210" t="s">
        <v>355</v>
      </c>
      <c r="E643" s="212" t="s">
        <v>330</v>
      </c>
      <c r="F643" s="226" t="s">
        <v>758</v>
      </c>
      <c r="G643" s="216" t="str">
        <f>IF('Template 4'!$M$45=0,"",1)</f>
        <v/>
      </c>
    </row>
    <row r="644" spans="2:7" customFormat="1" ht="75" x14ac:dyDescent="0.25">
      <c r="B644" s="271">
        <f t="shared" si="9"/>
        <v>639</v>
      </c>
      <c r="C644" s="211" t="s">
        <v>146</v>
      </c>
      <c r="D644" s="210" t="s">
        <v>355</v>
      </c>
      <c r="E644" s="212" t="s">
        <v>331</v>
      </c>
      <c r="F644" s="226" t="s">
        <v>758</v>
      </c>
      <c r="G644" s="216" t="str">
        <f>IF('Template 4'!$N$45=0,"",1)</f>
        <v/>
      </c>
    </row>
    <row r="645" spans="2:7" customFormat="1" ht="75" x14ac:dyDescent="0.25">
      <c r="B645" s="271">
        <f t="shared" si="9"/>
        <v>640</v>
      </c>
      <c r="C645" s="211" t="s">
        <v>146</v>
      </c>
      <c r="D645" s="210" t="s">
        <v>355</v>
      </c>
      <c r="E645" s="212" t="s">
        <v>179</v>
      </c>
      <c r="F645" s="226" t="s">
        <v>758</v>
      </c>
      <c r="G645" s="216" t="str">
        <f>IF('Template 4'!$O$45=0,"",1)</f>
        <v/>
      </c>
    </row>
    <row r="646" spans="2:7" customFormat="1" ht="75" x14ac:dyDescent="0.25">
      <c r="B646" s="271">
        <f t="shared" si="9"/>
        <v>641</v>
      </c>
      <c r="C646" s="211" t="s">
        <v>146</v>
      </c>
      <c r="D646" s="210" t="s">
        <v>355</v>
      </c>
      <c r="E646" s="212" t="s">
        <v>196</v>
      </c>
      <c r="F646" s="226" t="s">
        <v>758</v>
      </c>
      <c r="G646" s="216" t="str">
        <f>IF('Template 4'!$P$45=0,"",1)</f>
        <v/>
      </c>
    </row>
    <row r="647" spans="2:7" customFormat="1" ht="20.25" customHeight="1" x14ac:dyDescent="0.25">
      <c r="B647" s="271">
        <f t="shared" si="9"/>
        <v>642</v>
      </c>
      <c r="C647" s="211" t="s">
        <v>145</v>
      </c>
      <c r="D647" s="210" t="s">
        <v>347</v>
      </c>
      <c r="E647" s="219" t="s">
        <v>390</v>
      </c>
      <c r="F647" s="223" t="s">
        <v>750</v>
      </c>
      <c r="G647" s="216" t="str">
        <f>IF('Template 5'!$AG$12=0,"",1)</f>
        <v/>
      </c>
    </row>
    <row r="648" spans="2:7" customFormat="1" x14ac:dyDescent="0.25">
      <c r="B648" s="271">
        <f t="shared" ref="B648:B711" si="10">B647+1</f>
        <v>643</v>
      </c>
      <c r="C648" s="211" t="s">
        <v>145</v>
      </c>
      <c r="D648" s="210" t="s">
        <v>347</v>
      </c>
      <c r="E648" s="219" t="s">
        <v>207</v>
      </c>
      <c r="F648" s="223" t="s">
        <v>750</v>
      </c>
      <c r="G648" s="216" t="str">
        <f>IF('Template 5'!$AG$13=0,"",1)</f>
        <v/>
      </c>
    </row>
    <row r="649" spans="2:7" customFormat="1" ht="45" x14ac:dyDescent="0.25">
      <c r="B649" s="271">
        <f t="shared" si="10"/>
        <v>644</v>
      </c>
      <c r="C649" s="211" t="s">
        <v>145</v>
      </c>
      <c r="D649" s="210" t="s">
        <v>347</v>
      </c>
      <c r="E649" s="219" t="s">
        <v>759</v>
      </c>
      <c r="F649" s="223" t="s">
        <v>750</v>
      </c>
      <c r="G649" s="216" t="str">
        <f>IF('Template 5'!$AG$14=0,"",1)</f>
        <v/>
      </c>
    </row>
    <row r="650" spans="2:7" customFormat="1" ht="45" x14ac:dyDescent="0.25">
      <c r="B650" s="271">
        <f t="shared" si="10"/>
        <v>645</v>
      </c>
      <c r="C650" s="211" t="s">
        <v>145</v>
      </c>
      <c r="D650" s="210" t="s">
        <v>347</v>
      </c>
      <c r="E650" s="219" t="s">
        <v>760</v>
      </c>
      <c r="F650" s="223" t="s">
        <v>750</v>
      </c>
      <c r="G650" s="216" t="str">
        <f>IF('Template 5'!$AG$15=0,"",1)</f>
        <v/>
      </c>
    </row>
    <row r="651" spans="2:7" customFormat="1" ht="30" x14ac:dyDescent="0.25">
      <c r="B651" s="271">
        <f t="shared" si="10"/>
        <v>646</v>
      </c>
      <c r="C651" s="211" t="s">
        <v>145</v>
      </c>
      <c r="D651" s="210" t="s">
        <v>347</v>
      </c>
      <c r="E651" s="219" t="s">
        <v>204</v>
      </c>
      <c r="F651" s="223" t="s">
        <v>750</v>
      </c>
      <c r="G651" s="216" t="str">
        <f>IF('Template 5'!$AG$16=0,"",1)</f>
        <v/>
      </c>
    </row>
    <row r="652" spans="2:7" customFormat="1" ht="45" x14ac:dyDescent="0.25">
      <c r="B652" s="271">
        <f t="shared" si="10"/>
        <v>647</v>
      </c>
      <c r="C652" s="211" t="s">
        <v>145</v>
      </c>
      <c r="D652" s="210" t="s">
        <v>347</v>
      </c>
      <c r="E652" s="219" t="s">
        <v>205</v>
      </c>
      <c r="F652" s="223" t="s">
        <v>750</v>
      </c>
      <c r="G652" s="216" t="str">
        <f>IF('Template 5'!$AG$17=0,"",1)</f>
        <v/>
      </c>
    </row>
    <row r="653" spans="2:7" customFormat="1" x14ac:dyDescent="0.25">
      <c r="B653" s="271">
        <f t="shared" si="10"/>
        <v>648</v>
      </c>
      <c r="C653" s="211" t="s">
        <v>145</v>
      </c>
      <c r="D653" s="210" t="s">
        <v>347</v>
      </c>
      <c r="E653" s="219" t="s">
        <v>206</v>
      </c>
      <c r="F653" s="223" t="s">
        <v>750</v>
      </c>
      <c r="G653" s="216" t="str">
        <f>IF('Template 5'!$AG$18=0,"",1)</f>
        <v/>
      </c>
    </row>
    <row r="654" spans="2:7" customFormat="1" x14ac:dyDescent="0.25">
      <c r="B654" s="271">
        <f t="shared" si="10"/>
        <v>649</v>
      </c>
      <c r="C654" s="211" t="s">
        <v>145</v>
      </c>
      <c r="D654" s="210" t="s">
        <v>347</v>
      </c>
      <c r="E654" s="219" t="s">
        <v>159</v>
      </c>
      <c r="F654" s="223" t="s">
        <v>750</v>
      </c>
      <c r="G654" s="216" t="str">
        <f>IF('Template 5'!$AG$19=0,"",1)</f>
        <v/>
      </c>
    </row>
    <row r="655" spans="2:7" customFormat="1" x14ac:dyDescent="0.25">
      <c r="B655" s="271">
        <f t="shared" si="10"/>
        <v>650</v>
      </c>
      <c r="C655" s="211" t="s">
        <v>145</v>
      </c>
      <c r="D655" s="210" t="s">
        <v>347</v>
      </c>
      <c r="E655" s="219" t="s">
        <v>794</v>
      </c>
      <c r="F655" s="223" t="s">
        <v>834</v>
      </c>
      <c r="G655" s="216" t="str">
        <f>IF('Template 5'!$AG$21=0,"",1)</f>
        <v/>
      </c>
    </row>
    <row r="656" spans="2:7" customFormat="1" x14ac:dyDescent="0.25">
      <c r="B656" s="271">
        <f t="shared" si="10"/>
        <v>651</v>
      </c>
      <c r="C656" s="211" t="s">
        <v>145</v>
      </c>
      <c r="D656" s="210" t="s">
        <v>347</v>
      </c>
      <c r="E656" s="219" t="s">
        <v>163</v>
      </c>
      <c r="F656" s="223" t="s">
        <v>834</v>
      </c>
      <c r="G656" s="216" t="str">
        <f>IF('Template 5'!$AG$22=0,"",1)</f>
        <v/>
      </c>
    </row>
    <row r="657" spans="2:7" customFormat="1" x14ac:dyDescent="0.25">
      <c r="B657" s="271">
        <f t="shared" si="10"/>
        <v>652</v>
      </c>
      <c r="C657" s="211" t="s">
        <v>145</v>
      </c>
      <c r="D657" s="210" t="s">
        <v>347</v>
      </c>
      <c r="E657" s="219" t="s">
        <v>164</v>
      </c>
      <c r="F657" s="223" t="s">
        <v>834</v>
      </c>
      <c r="G657" s="216" t="str">
        <f>IF('Template 5'!$AG$23=0,"",1)</f>
        <v/>
      </c>
    </row>
    <row r="658" spans="2:7" customFormat="1" ht="21" customHeight="1" x14ac:dyDescent="0.25">
      <c r="B658" s="271">
        <f t="shared" si="10"/>
        <v>653</v>
      </c>
      <c r="C658" s="211" t="s">
        <v>145</v>
      </c>
      <c r="D658" s="210" t="s">
        <v>347</v>
      </c>
      <c r="E658" s="219" t="s">
        <v>335</v>
      </c>
      <c r="F658" s="223" t="s">
        <v>834</v>
      </c>
      <c r="G658" s="216" t="str">
        <f>IF('Template 5'!$AG$25=0,"",1)</f>
        <v/>
      </c>
    </row>
    <row r="659" spans="2:7" customFormat="1" x14ac:dyDescent="0.25">
      <c r="B659" s="271">
        <f t="shared" si="10"/>
        <v>654</v>
      </c>
      <c r="C659" s="211" t="s">
        <v>145</v>
      </c>
      <c r="D659" s="210" t="s">
        <v>347</v>
      </c>
      <c r="E659" s="219" t="s">
        <v>163</v>
      </c>
      <c r="F659" s="223" t="s">
        <v>834</v>
      </c>
      <c r="G659" s="216" t="str">
        <f>IF('Template 5'!$AG$26=0,"",1)</f>
        <v/>
      </c>
    </row>
    <row r="660" spans="2:7" customFormat="1" x14ac:dyDescent="0.25">
      <c r="B660" s="271">
        <f t="shared" si="10"/>
        <v>655</v>
      </c>
      <c r="C660" s="211" t="s">
        <v>145</v>
      </c>
      <c r="D660" s="210" t="s">
        <v>347</v>
      </c>
      <c r="E660" s="219" t="s">
        <v>164</v>
      </c>
      <c r="F660" s="223" t="s">
        <v>834</v>
      </c>
      <c r="G660" s="216" t="str">
        <f>IF('Template 5'!$AG$27=0,"",1)</f>
        <v/>
      </c>
    </row>
    <row r="661" spans="2:7" customFormat="1" ht="30" x14ac:dyDescent="0.25">
      <c r="B661" s="271">
        <f t="shared" si="10"/>
        <v>656</v>
      </c>
      <c r="C661" s="211" t="s">
        <v>145</v>
      </c>
      <c r="D661" s="210" t="s">
        <v>347</v>
      </c>
      <c r="E661" s="219" t="s">
        <v>174</v>
      </c>
      <c r="F661" s="223" t="s">
        <v>834</v>
      </c>
      <c r="G661" s="216" t="str">
        <f>IF('Template 5'!$AG$29=0,"",1)</f>
        <v/>
      </c>
    </row>
    <row r="662" spans="2:7" customFormat="1" x14ac:dyDescent="0.25">
      <c r="B662" s="271">
        <f t="shared" si="10"/>
        <v>657</v>
      </c>
      <c r="C662" s="211" t="s">
        <v>145</v>
      </c>
      <c r="D662" s="210" t="s">
        <v>347</v>
      </c>
      <c r="E662" s="219" t="s">
        <v>701</v>
      </c>
      <c r="F662" s="223" t="s">
        <v>834</v>
      </c>
      <c r="G662" s="216" t="str">
        <f>IF('Template 5'!$AG$30=0,"",1)</f>
        <v/>
      </c>
    </row>
    <row r="663" spans="2:7" customFormat="1" ht="15.75" customHeight="1" x14ac:dyDescent="0.25">
      <c r="B663" s="271">
        <f t="shared" si="10"/>
        <v>658</v>
      </c>
      <c r="C663" s="211" t="s">
        <v>145</v>
      </c>
      <c r="D663" s="210" t="s">
        <v>347</v>
      </c>
      <c r="E663" s="219" t="s">
        <v>185</v>
      </c>
      <c r="F663" s="223" t="s">
        <v>834</v>
      </c>
      <c r="G663" s="216" t="str">
        <f>IF('Template 5'!$AG$31=0,"",1)</f>
        <v/>
      </c>
    </row>
    <row r="664" spans="2:7" customFormat="1" x14ac:dyDescent="0.25">
      <c r="B664" s="271">
        <f t="shared" si="10"/>
        <v>659</v>
      </c>
      <c r="C664" s="211" t="s">
        <v>145</v>
      </c>
      <c r="D664" s="210" t="s">
        <v>347</v>
      </c>
      <c r="E664" s="219" t="s">
        <v>702</v>
      </c>
      <c r="F664" s="223" t="s">
        <v>834</v>
      </c>
      <c r="G664" s="216" t="str">
        <f>IF('Template 5'!$AG$32=0,"",1)</f>
        <v/>
      </c>
    </row>
    <row r="665" spans="2:7" customFormat="1" ht="60" x14ac:dyDescent="0.25">
      <c r="B665" s="271">
        <f t="shared" si="10"/>
        <v>660</v>
      </c>
      <c r="C665" s="211" t="s">
        <v>145</v>
      </c>
      <c r="D665" s="210" t="s">
        <v>347</v>
      </c>
      <c r="E665" s="219" t="s">
        <v>147</v>
      </c>
      <c r="F665" s="223" t="s">
        <v>834</v>
      </c>
      <c r="G665" s="216" t="str">
        <f>IF('Template 5'!$AG$33=0,"",1)</f>
        <v/>
      </c>
    </row>
    <row r="666" spans="2:7" customFormat="1" x14ac:dyDescent="0.25">
      <c r="B666" s="271">
        <f t="shared" si="10"/>
        <v>661</v>
      </c>
      <c r="C666" s="211" t="s">
        <v>145</v>
      </c>
      <c r="D666" s="210" t="s">
        <v>347</v>
      </c>
      <c r="E666" s="219" t="s">
        <v>148</v>
      </c>
      <c r="F666" s="223" t="s">
        <v>834</v>
      </c>
      <c r="G666" s="216" t="str">
        <f>IF('Template 5'!$AG$34=0,"",1)</f>
        <v/>
      </c>
    </row>
    <row r="667" spans="2:7" customFormat="1" ht="30" x14ac:dyDescent="0.25">
      <c r="B667" s="271">
        <f t="shared" si="10"/>
        <v>662</v>
      </c>
      <c r="C667" s="211" t="s">
        <v>145</v>
      </c>
      <c r="D667" s="210" t="s">
        <v>347</v>
      </c>
      <c r="E667" s="219" t="s">
        <v>149</v>
      </c>
      <c r="F667" s="223" t="s">
        <v>834</v>
      </c>
      <c r="G667" s="216" t="str">
        <f>IF('Template 5'!$AG$35=0,"",1)</f>
        <v/>
      </c>
    </row>
    <row r="668" spans="2:7" customFormat="1" ht="30" x14ac:dyDescent="0.25">
      <c r="B668" s="271">
        <f t="shared" si="10"/>
        <v>663</v>
      </c>
      <c r="C668" s="211" t="s">
        <v>145</v>
      </c>
      <c r="D668" s="210" t="s">
        <v>347</v>
      </c>
      <c r="E668" s="219" t="s">
        <v>150</v>
      </c>
      <c r="F668" s="223" t="s">
        <v>834</v>
      </c>
      <c r="G668" s="216" t="str">
        <f>IF('Template 5'!$AG$36=0,"",1)</f>
        <v/>
      </c>
    </row>
    <row r="669" spans="2:7" customFormat="1" ht="30" x14ac:dyDescent="0.25">
      <c r="B669" s="271">
        <f t="shared" si="10"/>
        <v>664</v>
      </c>
      <c r="C669" s="211" t="s">
        <v>145</v>
      </c>
      <c r="D669" s="210" t="s">
        <v>347</v>
      </c>
      <c r="E669" s="219" t="s">
        <v>151</v>
      </c>
      <c r="F669" s="223" t="s">
        <v>834</v>
      </c>
      <c r="G669" s="216" t="str">
        <f>IF('Template 5'!$AG$37=0,"",1)</f>
        <v/>
      </c>
    </row>
    <row r="670" spans="2:7" customFormat="1" ht="30" x14ac:dyDescent="0.25">
      <c r="B670" s="271">
        <f t="shared" si="10"/>
        <v>665</v>
      </c>
      <c r="C670" s="211" t="s">
        <v>145</v>
      </c>
      <c r="D670" s="210" t="s">
        <v>347</v>
      </c>
      <c r="E670" s="219" t="s">
        <v>155</v>
      </c>
      <c r="F670" s="223" t="s">
        <v>834</v>
      </c>
      <c r="G670" s="216" t="str">
        <f>IF('Template 5'!$AG$38=0,"",1)</f>
        <v/>
      </c>
    </row>
    <row r="671" spans="2:7" customFormat="1" ht="45" x14ac:dyDescent="0.25">
      <c r="B671" s="271">
        <f t="shared" si="10"/>
        <v>666</v>
      </c>
      <c r="C671" s="211" t="s">
        <v>145</v>
      </c>
      <c r="D671" s="210" t="s">
        <v>347</v>
      </c>
      <c r="E671" s="219" t="s">
        <v>168</v>
      </c>
      <c r="F671" s="223" t="s">
        <v>834</v>
      </c>
      <c r="G671" s="216" t="str">
        <f>IF('Template 5'!$AG$40=0,"",1)</f>
        <v/>
      </c>
    </row>
    <row r="672" spans="2:7" customFormat="1" x14ac:dyDescent="0.25">
      <c r="B672" s="271">
        <f t="shared" si="10"/>
        <v>667</v>
      </c>
      <c r="C672" s="211" t="s">
        <v>145</v>
      </c>
      <c r="D672" s="210" t="s">
        <v>347</v>
      </c>
      <c r="E672" s="219" t="s">
        <v>701</v>
      </c>
      <c r="F672" s="223" t="s">
        <v>834</v>
      </c>
      <c r="G672" s="216" t="str">
        <f>IF('Template 5'!$AG$41=0,"",1)</f>
        <v/>
      </c>
    </row>
    <row r="673" spans="2:7" customFormat="1" x14ac:dyDescent="0.25">
      <c r="B673" s="271">
        <f t="shared" si="10"/>
        <v>668</v>
      </c>
      <c r="C673" s="211" t="s">
        <v>145</v>
      </c>
      <c r="D673" s="210" t="s">
        <v>347</v>
      </c>
      <c r="E673" s="219" t="s">
        <v>185</v>
      </c>
      <c r="F673" s="223" t="s">
        <v>834</v>
      </c>
      <c r="G673" s="216" t="str">
        <f>IF('Template 5'!$AG$42=0,"",1)</f>
        <v/>
      </c>
    </row>
    <row r="674" spans="2:7" customFormat="1" x14ac:dyDescent="0.25">
      <c r="B674" s="271">
        <f t="shared" si="10"/>
        <v>669</v>
      </c>
      <c r="C674" s="211" t="s">
        <v>145</v>
      </c>
      <c r="D674" s="210" t="s">
        <v>347</v>
      </c>
      <c r="E674" s="219" t="s">
        <v>702</v>
      </c>
      <c r="F674" s="223" t="s">
        <v>834</v>
      </c>
      <c r="G674" s="216" t="str">
        <f>IF('Template 5'!$AG$43=0,"",1)</f>
        <v/>
      </c>
    </row>
    <row r="675" spans="2:7" customFormat="1" ht="60" x14ac:dyDescent="0.25">
      <c r="B675" s="271">
        <f t="shared" si="10"/>
        <v>670</v>
      </c>
      <c r="C675" s="211" t="s">
        <v>145</v>
      </c>
      <c r="D675" s="210" t="s">
        <v>347</v>
      </c>
      <c r="E675" s="219" t="s">
        <v>147</v>
      </c>
      <c r="F675" s="223" t="s">
        <v>834</v>
      </c>
      <c r="G675" s="216" t="str">
        <f>IF('Template 5'!$AG$44=0,"",1)</f>
        <v/>
      </c>
    </row>
    <row r="676" spans="2:7" customFormat="1" x14ac:dyDescent="0.25">
      <c r="B676" s="271">
        <f t="shared" si="10"/>
        <v>671</v>
      </c>
      <c r="C676" s="211" t="s">
        <v>145</v>
      </c>
      <c r="D676" s="210" t="s">
        <v>347</v>
      </c>
      <c r="E676" s="219" t="s">
        <v>148</v>
      </c>
      <c r="F676" s="223" t="s">
        <v>834</v>
      </c>
      <c r="G676" s="216" t="str">
        <f>IF('Template 5'!$AG$45=0,"",1)</f>
        <v/>
      </c>
    </row>
    <row r="677" spans="2:7" customFormat="1" ht="30" x14ac:dyDescent="0.25">
      <c r="B677" s="271">
        <f t="shared" si="10"/>
        <v>672</v>
      </c>
      <c r="C677" s="211" t="s">
        <v>145</v>
      </c>
      <c r="D677" s="210" t="s">
        <v>347</v>
      </c>
      <c r="E677" s="219" t="s">
        <v>149</v>
      </c>
      <c r="F677" s="223" t="s">
        <v>834</v>
      </c>
      <c r="G677" s="216" t="str">
        <f>IF('Template 5'!$AG$46=0,"",1)</f>
        <v/>
      </c>
    </row>
    <row r="678" spans="2:7" customFormat="1" ht="30" x14ac:dyDescent="0.25">
      <c r="B678" s="271">
        <f t="shared" si="10"/>
        <v>673</v>
      </c>
      <c r="C678" s="211" t="s">
        <v>145</v>
      </c>
      <c r="D678" s="210" t="s">
        <v>347</v>
      </c>
      <c r="E678" s="219" t="s">
        <v>150</v>
      </c>
      <c r="F678" s="223" t="s">
        <v>834</v>
      </c>
      <c r="G678" s="216" t="str">
        <f>IF('Template 5'!$AG$47=0,"",1)</f>
        <v/>
      </c>
    </row>
    <row r="679" spans="2:7" customFormat="1" ht="30" x14ac:dyDescent="0.25">
      <c r="B679" s="271">
        <f t="shared" si="10"/>
        <v>674</v>
      </c>
      <c r="C679" s="211" t="s">
        <v>145</v>
      </c>
      <c r="D679" s="210" t="s">
        <v>347</v>
      </c>
      <c r="E679" s="219" t="s">
        <v>151</v>
      </c>
      <c r="F679" s="223" t="s">
        <v>834</v>
      </c>
      <c r="G679" s="216" t="str">
        <f>IF('Template 5'!$AG$48=0,"",1)</f>
        <v/>
      </c>
    </row>
    <row r="680" spans="2:7" customFormat="1" ht="30" x14ac:dyDescent="0.25">
      <c r="B680" s="271">
        <f t="shared" si="10"/>
        <v>675</v>
      </c>
      <c r="C680" s="211" t="s">
        <v>145</v>
      </c>
      <c r="D680" s="210" t="s">
        <v>347</v>
      </c>
      <c r="E680" s="219" t="s">
        <v>155</v>
      </c>
      <c r="F680" s="223" t="s">
        <v>834</v>
      </c>
      <c r="G680" s="216" t="str">
        <f>IF('Template 5'!$AG$49=0,"",1)</f>
        <v/>
      </c>
    </row>
    <row r="681" spans="2:7" customFormat="1" ht="52.5" customHeight="1" x14ac:dyDescent="0.25">
      <c r="B681" s="271">
        <f t="shared" si="10"/>
        <v>676</v>
      </c>
      <c r="C681" s="211" t="s">
        <v>145</v>
      </c>
      <c r="D681" s="210" t="s">
        <v>347</v>
      </c>
      <c r="E681" s="219" t="s">
        <v>326</v>
      </c>
      <c r="F681" s="223" t="s">
        <v>834</v>
      </c>
      <c r="G681" s="216" t="str">
        <f>IF('Template 5'!$AG$51=0,"",1)</f>
        <v/>
      </c>
    </row>
    <row r="682" spans="2:7" customFormat="1" x14ac:dyDescent="0.25">
      <c r="B682" s="271">
        <f t="shared" si="10"/>
        <v>677</v>
      </c>
      <c r="C682" s="211" t="s">
        <v>145</v>
      </c>
      <c r="D682" s="210" t="s">
        <v>347</v>
      </c>
      <c r="E682" s="219" t="s">
        <v>701</v>
      </c>
      <c r="F682" s="223" t="s">
        <v>834</v>
      </c>
      <c r="G682" s="216" t="str">
        <f>IF('Template 5'!$AG$52=0,"",1)</f>
        <v/>
      </c>
    </row>
    <row r="683" spans="2:7" customFormat="1" x14ac:dyDescent="0.25">
      <c r="B683" s="271">
        <f t="shared" si="10"/>
        <v>678</v>
      </c>
      <c r="C683" s="211" t="s">
        <v>145</v>
      </c>
      <c r="D683" s="210" t="s">
        <v>347</v>
      </c>
      <c r="E683" s="219" t="s">
        <v>185</v>
      </c>
      <c r="F683" s="223" t="s">
        <v>834</v>
      </c>
      <c r="G683" s="216" t="str">
        <f>IF('Template 5'!$AG$53=0,"",1)</f>
        <v/>
      </c>
    </row>
    <row r="684" spans="2:7" customFormat="1" x14ac:dyDescent="0.25">
      <c r="B684" s="271">
        <f t="shared" si="10"/>
        <v>679</v>
      </c>
      <c r="C684" s="211" t="s">
        <v>145</v>
      </c>
      <c r="D684" s="210" t="s">
        <v>347</v>
      </c>
      <c r="E684" s="219" t="s">
        <v>702</v>
      </c>
      <c r="F684" s="223" t="s">
        <v>834</v>
      </c>
      <c r="G684" s="216" t="str">
        <f>IF('Template 5'!$AG$54=0,"",1)</f>
        <v/>
      </c>
    </row>
    <row r="685" spans="2:7" customFormat="1" ht="60" x14ac:dyDescent="0.25">
      <c r="B685" s="271">
        <f t="shared" si="10"/>
        <v>680</v>
      </c>
      <c r="C685" s="211" t="s">
        <v>145</v>
      </c>
      <c r="D685" s="210" t="s">
        <v>347</v>
      </c>
      <c r="E685" s="219" t="s">
        <v>147</v>
      </c>
      <c r="F685" s="223" t="s">
        <v>834</v>
      </c>
      <c r="G685" s="216" t="str">
        <f>IF('Template 5'!$AG$55=0,"",1)</f>
        <v/>
      </c>
    </row>
    <row r="686" spans="2:7" customFormat="1" x14ac:dyDescent="0.25">
      <c r="B686" s="271">
        <f t="shared" si="10"/>
        <v>681</v>
      </c>
      <c r="C686" s="211" t="s">
        <v>145</v>
      </c>
      <c r="D686" s="210" t="s">
        <v>347</v>
      </c>
      <c r="E686" s="219" t="s">
        <v>148</v>
      </c>
      <c r="F686" s="223" t="s">
        <v>834</v>
      </c>
      <c r="G686" s="216" t="str">
        <f>IF('Template 5'!$AG$56=0,"",1)</f>
        <v/>
      </c>
    </row>
    <row r="687" spans="2:7" customFormat="1" ht="30" x14ac:dyDescent="0.25">
      <c r="B687" s="271">
        <f t="shared" si="10"/>
        <v>682</v>
      </c>
      <c r="C687" s="211" t="s">
        <v>145</v>
      </c>
      <c r="D687" s="210" t="s">
        <v>347</v>
      </c>
      <c r="E687" s="219" t="s">
        <v>149</v>
      </c>
      <c r="F687" s="223" t="s">
        <v>834</v>
      </c>
      <c r="G687" s="216" t="str">
        <f>IF('Template 5'!$AG$57=0,"",1)</f>
        <v/>
      </c>
    </row>
    <row r="688" spans="2:7" customFormat="1" ht="30" x14ac:dyDescent="0.25">
      <c r="B688" s="271">
        <f t="shared" si="10"/>
        <v>683</v>
      </c>
      <c r="C688" s="211" t="s">
        <v>145</v>
      </c>
      <c r="D688" s="210" t="s">
        <v>347</v>
      </c>
      <c r="E688" s="219" t="s">
        <v>150</v>
      </c>
      <c r="F688" s="223" t="s">
        <v>834</v>
      </c>
      <c r="G688" s="216" t="str">
        <f>IF('Template 5'!$AG$58=0,"",1)</f>
        <v/>
      </c>
    </row>
    <row r="689" spans="2:7" customFormat="1" ht="30" x14ac:dyDescent="0.25">
      <c r="B689" s="271">
        <f t="shared" si="10"/>
        <v>684</v>
      </c>
      <c r="C689" s="211" t="s">
        <v>145</v>
      </c>
      <c r="D689" s="210" t="s">
        <v>347</v>
      </c>
      <c r="E689" s="219" t="s">
        <v>151</v>
      </c>
      <c r="F689" s="223" t="s">
        <v>834</v>
      </c>
      <c r="G689" s="216" t="str">
        <f>IF('Template 5'!$AG$59=0,"",1)</f>
        <v/>
      </c>
    </row>
    <row r="690" spans="2:7" customFormat="1" ht="30" x14ac:dyDescent="0.25">
      <c r="B690" s="271">
        <f t="shared" si="10"/>
        <v>685</v>
      </c>
      <c r="C690" s="211" t="s">
        <v>145</v>
      </c>
      <c r="D690" s="210" t="s">
        <v>347</v>
      </c>
      <c r="E690" s="219" t="s">
        <v>155</v>
      </c>
      <c r="F690" s="223" t="s">
        <v>834</v>
      </c>
      <c r="G690" s="216" t="str">
        <f>IF('Template 5'!$AG$60=0,"",1)</f>
        <v/>
      </c>
    </row>
    <row r="691" spans="2:7" customFormat="1" x14ac:dyDescent="0.25">
      <c r="B691" s="271">
        <f t="shared" si="10"/>
        <v>686</v>
      </c>
      <c r="C691" s="211" t="s">
        <v>145</v>
      </c>
      <c r="D691" s="210" t="s">
        <v>347</v>
      </c>
      <c r="E691" s="219" t="s">
        <v>215</v>
      </c>
      <c r="F691" s="223" t="s">
        <v>834</v>
      </c>
      <c r="G691" s="216" t="str">
        <f>IF('Template 5'!$AG$62=0,"",1)</f>
        <v/>
      </c>
    </row>
    <row r="692" spans="2:7" customFormat="1" x14ac:dyDescent="0.25">
      <c r="B692" s="271">
        <f t="shared" si="10"/>
        <v>687</v>
      </c>
      <c r="C692" s="211" t="s">
        <v>145</v>
      </c>
      <c r="D692" s="210" t="s">
        <v>347</v>
      </c>
      <c r="E692" s="219" t="s">
        <v>701</v>
      </c>
      <c r="F692" s="223" t="s">
        <v>834</v>
      </c>
      <c r="G692" s="216" t="str">
        <f>IF('Template 5'!$AG$63=0,"",1)</f>
        <v/>
      </c>
    </row>
    <row r="693" spans="2:7" customFormat="1" x14ac:dyDescent="0.25">
      <c r="B693" s="271">
        <f t="shared" si="10"/>
        <v>688</v>
      </c>
      <c r="C693" s="211" t="s">
        <v>145</v>
      </c>
      <c r="D693" s="210" t="s">
        <v>347</v>
      </c>
      <c r="E693" s="219" t="s">
        <v>185</v>
      </c>
      <c r="F693" s="223" t="s">
        <v>834</v>
      </c>
      <c r="G693" s="216" t="str">
        <f>IF('Template 5'!$AG$64=0,"",1)</f>
        <v/>
      </c>
    </row>
    <row r="694" spans="2:7" customFormat="1" x14ac:dyDescent="0.25">
      <c r="B694" s="271">
        <f t="shared" si="10"/>
        <v>689</v>
      </c>
      <c r="C694" s="211" t="s">
        <v>145</v>
      </c>
      <c r="D694" s="210" t="s">
        <v>347</v>
      </c>
      <c r="E694" s="219" t="s">
        <v>702</v>
      </c>
      <c r="F694" s="223" t="s">
        <v>834</v>
      </c>
      <c r="G694" s="216" t="str">
        <f>IF('Template 5'!$AG$65=0,"",1)</f>
        <v/>
      </c>
    </row>
    <row r="695" spans="2:7" customFormat="1" ht="30" x14ac:dyDescent="0.25">
      <c r="B695" s="271">
        <f t="shared" si="10"/>
        <v>690</v>
      </c>
      <c r="C695" s="211" t="s">
        <v>145</v>
      </c>
      <c r="D695" s="210" t="s">
        <v>347</v>
      </c>
      <c r="E695" s="219" t="s">
        <v>155</v>
      </c>
      <c r="F695" s="223" t="s">
        <v>834</v>
      </c>
      <c r="G695" s="216" t="str">
        <f>IF('Template 5'!$AG$66=0,"",1)</f>
        <v/>
      </c>
    </row>
    <row r="696" spans="2:7" customFormat="1" ht="36.75" customHeight="1" x14ac:dyDescent="0.25">
      <c r="B696" s="271">
        <f t="shared" si="10"/>
        <v>691</v>
      </c>
      <c r="C696" s="211" t="s">
        <v>145</v>
      </c>
      <c r="D696" s="210" t="s">
        <v>348</v>
      </c>
      <c r="E696" s="219" t="s">
        <v>390</v>
      </c>
      <c r="F696" s="223" t="s">
        <v>712</v>
      </c>
      <c r="G696" s="216" t="str">
        <f>IF('Template 5'!$AH$12=0,"",1)</f>
        <v/>
      </c>
    </row>
    <row r="697" spans="2:7" customFormat="1" ht="36.75" customHeight="1" x14ac:dyDescent="0.25">
      <c r="B697" s="271">
        <f t="shared" si="10"/>
        <v>692</v>
      </c>
      <c r="C697" s="211" t="s">
        <v>145</v>
      </c>
      <c r="D697" s="210" t="s">
        <v>348</v>
      </c>
      <c r="E697" s="219" t="s">
        <v>207</v>
      </c>
      <c r="F697" s="223" t="s">
        <v>712</v>
      </c>
      <c r="G697" s="216" t="str">
        <f>IF('Template 5'!$AH$13=0,"",1)</f>
        <v/>
      </c>
    </row>
    <row r="698" spans="2:7" customFormat="1" ht="45" x14ac:dyDescent="0.25">
      <c r="B698" s="271">
        <f t="shared" si="10"/>
        <v>693</v>
      </c>
      <c r="C698" s="211" t="s">
        <v>145</v>
      </c>
      <c r="D698" s="210" t="s">
        <v>348</v>
      </c>
      <c r="E698" s="219" t="s">
        <v>759</v>
      </c>
      <c r="F698" s="223" t="s">
        <v>712</v>
      </c>
      <c r="G698" s="216" t="str">
        <f>IF('Template 5'!$AH$14=0,"",1)</f>
        <v/>
      </c>
    </row>
    <row r="699" spans="2:7" customFormat="1" ht="45" x14ac:dyDescent="0.25">
      <c r="B699" s="271">
        <f t="shared" si="10"/>
        <v>694</v>
      </c>
      <c r="C699" s="211" t="s">
        <v>145</v>
      </c>
      <c r="D699" s="210" t="s">
        <v>348</v>
      </c>
      <c r="E699" s="219" t="s">
        <v>760</v>
      </c>
      <c r="F699" s="223" t="s">
        <v>712</v>
      </c>
      <c r="G699" s="216" t="str">
        <f>IF('Template 5'!$AH$15=0,"",1)</f>
        <v/>
      </c>
    </row>
    <row r="700" spans="2:7" customFormat="1" ht="30" x14ac:dyDescent="0.25">
      <c r="B700" s="271">
        <f t="shared" si="10"/>
        <v>695</v>
      </c>
      <c r="C700" s="211" t="s">
        <v>145</v>
      </c>
      <c r="D700" s="210" t="s">
        <v>348</v>
      </c>
      <c r="E700" s="219" t="s">
        <v>204</v>
      </c>
      <c r="F700" s="223" t="s">
        <v>712</v>
      </c>
      <c r="G700" s="216" t="str">
        <f>IF('Template 5'!$AH$16=0,"",1)</f>
        <v/>
      </c>
    </row>
    <row r="701" spans="2:7" customFormat="1" ht="45" x14ac:dyDescent="0.25">
      <c r="B701" s="271">
        <f t="shared" si="10"/>
        <v>696</v>
      </c>
      <c r="C701" s="211" t="s">
        <v>145</v>
      </c>
      <c r="D701" s="210" t="s">
        <v>348</v>
      </c>
      <c r="E701" s="219" t="s">
        <v>205</v>
      </c>
      <c r="F701" s="223" t="s">
        <v>712</v>
      </c>
      <c r="G701" s="216" t="str">
        <f>IF('Template 5'!$AH$17=0,"",1)</f>
        <v/>
      </c>
    </row>
    <row r="702" spans="2:7" customFormat="1" ht="36.75" customHeight="1" x14ac:dyDescent="0.25">
      <c r="B702" s="271">
        <f t="shared" si="10"/>
        <v>697</v>
      </c>
      <c r="C702" s="211" t="s">
        <v>145</v>
      </c>
      <c r="D702" s="210" t="s">
        <v>348</v>
      </c>
      <c r="E702" s="219" t="s">
        <v>206</v>
      </c>
      <c r="F702" s="223" t="s">
        <v>712</v>
      </c>
      <c r="G702" s="216" t="str">
        <f>IF('Template 5'!$AH$18=0,"",1)</f>
        <v/>
      </c>
    </row>
    <row r="703" spans="2:7" customFormat="1" ht="36.75" customHeight="1" x14ac:dyDescent="0.25">
      <c r="B703" s="271">
        <f t="shared" si="10"/>
        <v>698</v>
      </c>
      <c r="C703" s="211" t="s">
        <v>145</v>
      </c>
      <c r="D703" s="210" t="s">
        <v>348</v>
      </c>
      <c r="E703" s="219" t="s">
        <v>159</v>
      </c>
      <c r="F703" s="223" t="s">
        <v>712</v>
      </c>
      <c r="G703" s="216" t="str">
        <f>IF('Template 5'!$AH$19=0,"",1)</f>
        <v/>
      </c>
    </row>
    <row r="704" spans="2:7" customFormat="1" ht="75" x14ac:dyDescent="0.25">
      <c r="B704" s="271">
        <f t="shared" si="10"/>
        <v>699</v>
      </c>
      <c r="C704" s="211" t="s">
        <v>145</v>
      </c>
      <c r="D704" s="210" t="s">
        <v>348</v>
      </c>
      <c r="E704" s="219" t="s">
        <v>794</v>
      </c>
      <c r="F704" s="223" t="s">
        <v>713</v>
      </c>
      <c r="G704" s="216" t="str">
        <f>IF('Template 5'!$AH$21=0,"",1)</f>
        <v/>
      </c>
    </row>
    <row r="705" spans="2:7" customFormat="1" ht="75" x14ac:dyDescent="0.25">
      <c r="B705" s="271">
        <f t="shared" si="10"/>
        <v>700</v>
      </c>
      <c r="C705" s="211" t="s">
        <v>145</v>
      </c>
      <c r="D705" s="210" t="s">
        <v>348</v>
      </c>
      <c r="E705" s="219" t="s">
        <v>163</v>
      </c>
      <c r="F705" s="223" t="s">
        <v>713</v>
      </c>
      <c r="G705" s="216" t="str">
        <f>IF('Template 5'!$AH$22=0,"",1)</f>
        <v/>
      </c>
    </row>
    <row r="706" spans="2:7" customFormat="1" ht="75" x14ac:dyDescent="0.25">
      <c r="B706" s="271">
        <f t="shared" si="10"/>
        <v>701</v>
      </c>
      <c r="C706" s="211" t="s">
        <v>145</v>
      </c>
      <c r="D706" s="210" t="s">
        <v>348</v>
      </c>
      <c r="E706" s="219" t="s">
        <v>164</v>
      </c>
      <c r="F706" s="223" t="s">
        <v>713</v>
      </c>
      <c r="G706" s="216" t="str">
        <f>IF('Template 5'!$AH$23=0,"",1)</f>
        <v/>
      </c>
    </row>
    <row r="707" spans="2:7" customFormat="1" ht="78" customHeight="1" x14ac:dyDescent="0.25">
      <c r="B707" s="271">
        <f t="shared" si="10"/>
        <v>702</v>
      </c>
      <c r="C707" s="211" t="s">
        <v>145</v>
      </c>
      <c r="D707" s="210" t="s">
        <v>348</v>
      </c>
      <c r="E707" s="219" t="s">
        <v>335</v>
      </c>
      <c r="F707" s="223" t="s">
        <v>713</v>
      </c>
      <c r="G707" s="216" t="str">
        <f>IF('Template 5'!$AH$25=0,"",1)</f>
        <v/>
      </c>
    </row>
    <row r="708" spans="2:7" customFormat="1" ht="75" x14ac:dyDescent="0.25">
      <c r="B708" s="271">
        <f t="shared" si="10"/>
        <v>703</v>
      </c>
      <c r="C708" s="211" t="s">
        <v>145</v>
      </c>
      <c r="D708" s="210" t="s">
        <v>348</v>
      </c>
      <c r="E708" s="219" t="s">
        <v>163</v>
      </c>
      <c r="F708" s="223" t="s">
        <v>713</v>
      </c>
      <c r="G708" s="216" t="str">
        <f>IF('Template 5'!$AH$26=0,"",1)</f>
        <v/>
      </c>
    </row>
    <row r="709" spans="2:7" customFormat="1" ht="75" x14ac:dyDescent="0.25">
      <c r="B709" s="271">
        <f t="shared" si="10"/>
        <v>704</v>
      </c>
      <c r="C709" s="211" t="s">
        <v>145</v>
      </c>
      <c r="D709" s="210" t="s">
        <v>348</v>
      </c>
      <c r="E709" s="219" t="s">
        <v>164</v>
      </c>
      <c r="F709" s="223" t="s">
        <v>713</v>
      </c>
      <c r="G709" s="216" t="str">
        <f>IF('Template 5'!$AH$27=0,"",1)</f>
        <v/>
      </c>
    </row>
    <row r="710" spans="2:7" customFormat="1" ht="75" x14ac:dyDescent="0.25">
      <c r="B710" s="271">
        <f t="shared" si="10"/>
        <v>705</v>
      </c>
      <c r="C710" s="211" t="s">
        <v>145</v>
      </c>
      <c r="D710" s="210" t="s">
        <v>348</v>
      </c>
      <c r="E710" s="219" t="s">
        <v>174</v>
      </c>
      <c r="F710" s="223" t="s">
        <v>713</v>
      </c>
      <c r="G710" s="216" t="str">
        <f>IF('Template 5'!$AH$29=0,"",1)</f>
        <v/>
      </c>
    </row>
    <row r="711" spans="2:7" customFormat="1" ht="75" x14ac:dyDescent="0.25">
      <c r="B711" s="271">
        <f t="shared" si="10"/>
        <v>706</v>
      </c>
      <c r="C711" s="211" t="s">
        <v>145</v>
      </c>
      <c r="D711" s="210" t="s">
        <v>348</v>
      </c>
      <c r="E711" s="219" t="s">
        <v>701</v>
      </c>
      <c r="F711" s="223" t="s">
        <v>713</v>
      </c>
      <c r="G711" s="216" t="str">
        <f>IF('Template 5'!$AH$30=0,"",1)</f>
        <v/>
      </c>
    </row>
    <row r="712" spans="2:7" customFormat="1" ht="75" x14ac:dyDescent="0.25">
      <c r="B712" s="271">
        <f t="shared" ref="B712:B775" si="11">B711+1</f>
        <v>707</v>
      </c>
      <c r="C712" s="211" t="s">
        <v>145</v>
      </c>
      <c r="D712" s="210" t="s">
        <v>348</v>
      </c>
      <c r="E712" s="219" t="s">
        <v>185</v>
      </c>
      <c r="F712" s="223" t="s">
        <v>713</v>
      </c>
      <c r="G712" s="216" t="str">
        <f>IF('Template 5'!$AH$31=0,"",1)</f>
        <v/>
      </c>
    </row>
    <row r="713" spans="2:7" customFormat="1" ht="75" x14ac:dyDescent="0.25">
      <c r="B713" s="271">
        <f t="shared" si="11"/>
        <v>708</v>
      </c>
      <c r="C713" s="211" t="s">
        <v>145</v>
      </c>
      <c r="D713" s="210" t="s">
        <v>348</v>
      </c>
      <c r="E713" s="219" t="s">
        <v>702</v>
      </c>
      <c r="F713" s="223" t="s">
        <v>713</v>
      </c>
      <c r="G713" s="216" t="str">
        <f>IF('Template 5'!$AH$32=0,"",1)</f>
        <v/>
      </c>
    </row>
    <row r="714" spans="2:7" customFormat="1" ht="75" x14ac:dyDescent="0.25">
      <c r="B714" s="271">
        <f t="shared" si="11"/>
        <v>709</v>
      </c>
      <c r="C714" s="211" t="s">
        <v>145</v>
      </c>
      <c r="D714" s="210" t="s">
        <v>348</v>
      </c>
      <c r="E714" s="219" t="s">
        <v>147</v>
      </c>
      <c r="F714" s="223" t="s">
        <v>713</v>
      </c>
      <c r="G714" s="216" t="str">
        <f>IF('Template 5'!$AH$33=0,"",1)</f>
        <v/>
      </c>
    </row>
    <row r="715" spans="2:7" customFormat="1" ht="75" x14ac:dyDescent="0.25">
      <c r="B715" s="271">
        <f t="shared" si="11"/>
        <v>710</v>
      </c>
      <c r="C715" s="211" t="s">
        <v>145</v>
      </c>
      <c r="D715" s="210" t="s">
        <v>348</v>
      </c>
      <c r="E715" s="219" t="s">
        <v>148</v>
      </c>
      <c r="F715" s="223" t="s">
        <v>713</v>
      </c>
      <c r="G715" s="216" t="str">
        <f>IF('Template 5'!$AH$34=0,"",1)</f>
        <v/>
      </c>
    </row>
    <row r="716" spans="2:7" customFormat="1" ht="75" x14ac:dyDescent="0.25">
      <c r="B716" s="271">
        <f t="shared" si="11"/>
        <v>711</v>
      </c>
      <c r="C716" s="211" t="s">
        <v>145</v>
      </c>
      <c r="D716" s="210" t="s">
        <v>348</v>
      </c>
      <c r="E716" s="219" t="s">
        <v>149</v>
      </c>
      <c r="F716" s="223" t="s">
        <v>713</v>
      </c>
      <c r="G716" s="216" t="str">
        <f>IF('Template 5'!$AH$35=0,"",1)</f>
        <v/>
      </c>
    </row>
    <row r="717" spans="2:7" customFormat="1" ht="75" x14ac:dyDescent="0.25">
      <c r="B717" s="271">
        <f t="shared" si="11"/>
        <v>712</v>
      </c>
      <c r="C717" s="211" t="s">
        <v>145</v>
      </c>
      <c r="D717" s="210" t="s">
        <v>348</v>
      </c>
      <c r="E717" s="219" t="s">
        <v>150</v>
      </c>
      <c r="F717" s="223" t="s">
        <v>713</v>
      </c>
      <c r="G717" s="216" t="str">
        <f>IF('Template 5'!$AH$36=0,"",1)</f>
        <v/>
      </c>
    </row>
    <row r="718" spans="2:7" customFormat="1" ht="75" x14ac:dyDescent="0.25">
      <c r="B718" s="271">
        <f t="shared" si="11"/>
        <v>713</v>
      </c>
      <c r="C718" s="211" t="s">
        <v>145</v>
      </c>
      <c r="D718" s="210" t="s">
        <v>348</v>
      </c>
      <c r="E718" s="219" t="s">
        <v>151</v>
      </c>
      <c r="F718" s="223" t="s">
        <v>713</v>
      </c>
      <c r="G718" s="216" t="str">
        <f>IF('Template 5'!$AH$37=0,"",1)</f>
        <v/>
      </c>
    </row>
    <row r="719" spans="2:7" customFormat="1" ht="75" x14ac:dyDescent="0.25">
      <c r="B719" s="271">
        <f t="shared" si="11"/>
        <v>714</v>
      </c>
      <c r="C719" s="211" t="s">
        <v>145</v>
      </c>
      <c r="D719" s="210" t="s">
        <v>348</v>
      </c>
      <c r="E719" s="219" t="s">
        <v>155</v>
      </c>
      <c r="F719" s="223" t="s">
        <v>713</v>
      </c>
      <c r="G719" s="216" t="str">
        <f>IF('Template 5'!$AH$38=0,"",1)</f>
        <v/>
      </c>
    </row>
    <row r="720" spans="2:7" customFormat="1" ht="80.25" customHeight="1" x14ac:dyDescent="0.25">
      <c r="B720" s="271">
        <f t="shared" si="11"/>
        <v>715</v>
      </c>
      <c r="C720" s="211" t="s">
        <v>145</v>
      </c>
      <c r="D720" s="210" t="s">
        <v>348</v>
      </c>
      <c r="E720" s="219" t="s">
        <v>168</v>
      </c>
      <c r="F720" s="223" t="s">
        <v>713</v>
      </c>
      <c r="G720" s="216" t="str">
        <f>IF('Template 5'!$AH$40=0,"",1)</f>
        <v/>
      </c>
    </row>
    <row r="721" spans="2:7" customFormat="1" ht="75" x14ac:dyDescent="0.25">
      <c r="B721" s="271">
        <f t="shared" si="11"/>
        <v>716</v>
      </c>
      <c r="C721" s="211" t="s">
        <v>145</v>
      </c>
      <c r="D721" s="210" t="s">
        <v>348</v>
      </c>
      <c r="E721" s="219" t="s">
        <v>701</v>
      </c>
      <c r="F721" s="223" t="s">
        <v>713</v>
      </c>
      <c r="G721" s="216" t="str">
        <f>IF('Template 5'!$AH$41=0,"",1)</f>
        <v/>
      </c>
    </row>
    <row r="722" spans="2:7" customFormat="1" ht="75" x14ac:dyDescent="0.25">
      <c r="B722" s="271">
        <f t="shared" si="11"/>
        <v>717</v>
      </c>
      <c r="C722" s="211" t="s">
        <v>145</v>
      </c>
      <c r="D722" s="210" t="s">
        <v>348</v>
      </c>
      <c r="E722" s="219" t="s">
        <v>185</v>
      </c>
      <c r="F722" s="223" t="s">
        <v>713</v>
      </c>
      <c r="G722" s="216" t="str">
        <f>IF('Template 5'!$AH$42=0,"",1)</f>
        <v/>
      </c>
    </row>
    <row r="723" spans="2:7" customFormat="1" ht="75" x14ac:dyDescent="0.25">
      <c r="B723" s="271">
        <f t="shared" si="11"/>
        <v>718</v>
      </c>
      <c r="C723" s="211" t="s">
        <v>145</v>
      </c>
      <c r="D723" s="210" t="s">
        <v>348</v>
      </c>
      <c r="E723" s="219" t="s">
        <v>702</v>
      </c>
      <c r="F723" s="223" t="s">
        <v>713</v>
      </c>
      <c r="G723" s="216" t="str">
        <f>IF('Template 5'!$AH$43=0,"",1)</f>
        <v/>
      </c>
    </row>
    <row r="724" spans="2:7" customFormat="1" ht="75" x14ac:dyDescent="0.25">
      <c r="B724" s="271">
        <f t="shared" si="11"/>
        <v>719</v>
      </c>
      <c r="C724" s="211" t="s">
        <v>145</v>
      </c>
      <c r="D724" s="210" t="s">
        <v>348</v>
      </c>
      <c r="E724" s="219" t="s">
        <v>147</v>
      </c>
      <c r="F724" s="223" t="s">
        <v>713</v>
      </c>
      <c r="G724" s="216" t="str">
        <f>IF('Template 5'!$AH$44=0,"",1)</f>
        <v/>
      </c>
    </row>
    <row r="725" spans="2:7" customFormat="1" ht="75" x14ac:dyDescent="0.25">
      <c r="B725" s="271">
        <f t="shared" si="11"/>
        <v>720</v>
      </c>
      <c r="C725" s="211" t="s">
        <v>145</v>
      </c>
      <c r="D725" s="210" t="s">
        <v>348</v>
      </c>
      <c r="E725" s="219" t="s">
        <v>148</v>
      </c>
      <c r="F725" s="223" t="s">
        <v>713</v>
      </c>
      <c r="G725" s="216" t="str">
        <f>IF('Template 5'!$AH$45=0,"",1)</f>
        <v/>
      </c>
    </row>
    <row r="726" spans="2:7" customFormat="1" ht="75" x14ac:dyDescent="0.25">
      <c r="B726" s="271">
        <f t="shared" si="11"/>
        <v>721</v>
      </c>
      <c r="C726" s="211" t="s">
        <v>145</v>
      </c>
      <c r="D726" s="210" t="s">
        <v>348</v>
      </c>
      <c r="E726" s="219" t="s">
        <v>149</v>
      </c>
      <c r="F726" s="223" t="s">
        <v>713</v>
      </c>
      <c r="G726" s="216" t="str">
        <f>IF('Template 5'!$AH$46=0,"",1)</f>
        <v/>
      </c>
    </row>
    <row r="727" spans="2:7" customFormat="1" ht="75" x14ac:dyDescent="0.25">
      <c r="B727" s="271">
        <f t="shared" si="11"/>
        <v>722</v>
      </c>
      <c r="C727" s="211" t="s">
        <v>145</v>
      </c>
      <c r="D727" s="210" t="s">
        <v>348</v>
      </c>
      <c r="E727" s="219" t="s">
        <v>150</v>
      </c>
      <c r="F727" s="223" t="s">
        <v>713</v>
      </c>
      <c r="G727" s="216" t="str">
        <f>IF('Template 5'!$AH$47=0,"",1)</f>
        <v/>
      </c>
    </row>
    <row r="728" spans="2:7" customFormat="1" ht="75" x14ac:dyDescent="0.25">
      <c r="B728" s="271">
        <f t="shared" si="11"/>
        <v>723</v>
      </c>
      <c r="C728" s="211" t="s">
        <v>145</v>
      </c>
      <c r="D728" s="210" t="s">
        <v>348</v>
      </c>
      <c r="E728" s="219" t="s">
        <v>151</v>
      </c>
      <c r="F728" s="223" t="s">
        <v>713</v>
      </c>
      <c r="G728" s="216" t="str">
        <f>IF('Template 5'!$AH$48=0,"",1)</f>
        <v/>
      </c>
    </row>
    <row r="729" spans="2:7" customFormat="1" ht="75" x14ac:dyDescent="0.25">
      <c r="B729" s="271">
        <f t="shared" si="11"/>
        <v>724</v>
      </c>
      <c r="C729" s="211" t="s">
        <v>145</v>
      </c>
      <c r="D729" s="210" t="s">
        <v>348</v>
      </c>
      <c r="E729" s="219" t="s">
        <v>155</v>
      </c>
      <c r="F729" s="223" t="s">
        <v>713</v>
      </c>
      <c r="G729" s="216" t="str">
        <f>IF('Template 5'!$AH$49=0,"",1)</f>
        <v/>
      </c>
    </row>
    <row r="730" spans="2:7" customFormat="1" ht="77.45" customHeight="1" x14ac:dyDescent="0.25">
      <c r="B730" s="271">
        <f t="shared" si="11"/>
        <v>725</v>
      </c>
      <c r="C730" s="211" t="s">
        <v>145</v>
      </c>
      <c r="D730" s="210" t="s">
        <v>348</v>
      </c>
      <c r="E730" s="219" t="s">
        <v>326</v>
      </c>
      <c r="F730" s="223" t="s">
        <v>713</v>
      </c>
      <c r="G730" s="216" t="str">
        <f>IF('Template 5'!$AH$51=0,"",1)</f>
        <v/>
      </c>
    </row>
    <row r="731" spans="2:7" customFormat="1" ht="75" x14ac:dyDescent="0.25">
      <c r="B731" s="271">
        <f t="shared" si="11"/>
        <v>726</v>
      </c>
      <c r="C731" s="211" t="s">
        <v>145</v>
      </c>
      <c r="D731" s="210" t="s">
        <v>348</v>
      </c>
      <c r="E731" s="219" t="s">
        <v>701</v>
      </c>
      <c r="F731" s="223" t="s">
        <v>713</v>
      </c>
      <c r="G731" s="216" t="str">
        <f>IF('Template 5'!$AH$52=0,"",1)</f>
        <v/>
      </c>
    </row>
    <row r="732" spans="2:7" customFormat="1" ht="75" x14ac:dyDescent="0.25">
      <c r="B732" s="271">
        <f t="shared" si="11"/>
        <v>727</v>
      </c>
      <c r="C732" s="211" t="s">
        <v>145</v>
      </c>
      <c r="D732" s="210" t="s">
        <v>348</v>
      </c>
      <c r="E732" s="219" t="s">
        <v>185</v>
      </c>
      <c r="F732" s="223" t="s">
        <v>713</v>
      </c>
      <c r="G732" s="216" t="str">
        <f>IF('Template 5'!$AH$53=0,"",1)</f>
        <v/>
      </c>
    </row>
    <row r="733" spans="2:7" customFormat="1" ht="75" x14ac:dyDescent="0.25">
      <c r="B733" s="271">
        <f t="shared" si="11"/>
        <v>728</v>
      </c>
      <c r="C733" s="211" t="s">
        <v>145</v>
      </c>
      <c r="D733" s="210" t="s">
        <v>348</v>
      </c>
      <c r="E733" s="219" t="s">
        <v>702</v>
      </c>
      <c r="F733" s="223" t="s">
        <v>713</v>
      </c>
      <c r="G733" s="216" t="str">
        <f>IF('Template 5'!$AH$54=0,"",1)</f>
        <v/>
      </c>
    </row>
    <row r="734" spans="2:7" customFormat="1" ht="75" x14ac:dyDescent="0.25">
      <c r="B734" s="271">
        <f t="shared" si="11"/>
        <v>729</v>
      </c>
      <c r="C734" s="211" t="s">
        <v>145</v>
      </c>
      <c r="D734" s="210" t="s">
        <v>348</v>
      </c>
      <c r="E734" s="219" t="s">
        <v>147</v>
      </c>
      <c r="F734" s="223" t="s">
        <v>713</v>
      </c>
      <c r="G734" s="216" t="str">
        <f>IF('Template 5'!$AH$55=0,"",1)</f>
        <v/>
      </c>
    </row>
    <row r="735" spans="2:7" customFormat="1" ht="75" x14ac:dyDescent="0.25">
      <c r="B735" s="271">
        <f t="shared" si="11"/>
        <v>730</v>
      </c>
      <c r="C735" s="211" t="s">
        <v>145</v>
      </c>
      <c r="D735" s="210" t="s">
        <v>348</v>
      </c>
      <c r="E735" s="219" t="s">
        <v>148</v>
      </c>
      <c r="F735" s="223" t="s">
        <v>713</v>
      </c>
      <c r="G735" s="216" t="str">
        <f>IF('Template 5'!$AH$56=0,"",1)</f>
        <v/>
      </c>
    </row>
    <row r="736" spans="2:7" customFormat="1" ht="75" x14ac:dyDescent="0.25">
      <c r="B736" s="271">
        <f t="shared" si="11"/>
        <v>731</v>
      </c>
      <c r="C736" s="211" t="s">
        <v>145</v>
      </c>
      <c r="D736" s="210" t="s">
        <v>348</v>
      </c>
      <c r="E736" s="219" t="s">
        <v>149</v>
      </c>
      <c r="F736" s="223" t="s">
        <v>713</v>
      </c>
      <c r="G736" s="216" t="str">
        <f>IF('Template 5'!$AH$57=0,"",1)</f>
        <v/>
      </c>
    </row>
    <row r="737" spans="2:7" customFormat="1" ht="75" x14ac:dyDescent="0.25">
      <c r="B737" s="271">
        <f t="shared" si="11"/>
        <v>732</v>
      </c>
      <c r="C737" s="211" t="s">
        <v>145</v>
      </c>
      <c r="D737" s="210" t="s">
        <v>348</v>
      </c>
      <c r="E737" s="219" t="s">
        <v>150</v>
      </c>
      <c r="F737" s="223" t="s">
        <v>713</v>
      </c>
      <c r="G737" s="216" t="str">
        <f>IF('Template 5'!$AH$58=0,"",1)</f>
        <v/>
      </c>
    </row>
    <row r="738" spans="2:7" customFormat="1" ht="75" x14ac:dyDescent="0.25">
      <c r="B738" s="271">
        <f t="shared" si="11"/>
        <v>733</v>
      </c>
      <c r="C738" s="211" t="s">
        <v>145</v>
      </c>
      <c r="D738" s="210" t="s">
        <v>348</v>
      </c>
      <c r="E738" s="219" t="s">
        <v>151</v>
      </c>
      <c r="F738" s="223" t="s">
        <v>713</v>
      </c>
      <c r="G738" s="216" t="str">
        <f>IF('Template 5'!$AH$59=0,"",1)</f>
        <v/>
      </c>
    </row>
    <row r="739" spans="2:7" customFormat="1" ht="75" x14ac:dyDescent="0.25">
      <c r="B739" s="271">
        <f t="shared" si="11"/>
        <v>734</v>
      </c>
      <c r="C739" s="211" t="s">
        <v>145</v>
      </c>
      <c r="D739" s="210" t="s">
        <v>348</v>
      </c>
      <c r="E739" s="219" t="s">
        <v>155</v>
      </c>
      <c r="F739" s="223" t="s">
        <v>713</v>
      </c>
      <c r="G739" s="216" t="str">
        <f>IF('Template 5'!$AH$60=0,"",1)</f>
        <v/>
      </c>
    </row>
    <row r="740" spans="2:7" customFormat="1" ht="75" x14ac:dyDescent="0.25">
      <c r="B740" s="271">
        <f t="shared" si="11"/>
        <v>735</v>
      </c>
      <c r="C740" s="211" t="s">
        <v>145</v>
      </c>
      <c r="D740" s="210" t="s">
        <v>348</v>
      </c>
      <c r="E740" s="219" t="s">
        <v>215</v>
      </c>
      <c r="F740" s="223" t="s">
        <v>713</v>
      </c>
      <c r="G740" s="216" t="str">
        <f>IF('Template 5'!$AH$62=0,"",1)</f>
        <v/>
      </c>
    </row>
    <row r="741" spans="2:7" customFormat="1" ht="75" x14ac:dyDescent="0.25">
      <c r="B741" s="271">
        <f t="shared" si="11"/>
        <v>736</v>
      </c>
      <c r="C741" s="211" t="s">
        <v>145</v>
      </c>
      <c r="D741" s="210" t="s">
        <v>348</v>
      </c>
      <c r="E741" s="219" t="s">
        <v>701</v>
      </c>
      <c r="F741" s="223" t="s">
        <v>713</v>
      </c>
      <c r="G741" s="216" t="str">
        <f>IF('Template 5'!$AH$63=0,"",1)</f>
        <v/>
      </c>
    </row>
    <row r="742" spans="2:7" customFormat="1" ht="75" x14ac:dyDescent="0.25">
      <c r="B742" s="271">
        <f t="shared" si="11"/>
        <v>737</v>
      </c>
      <c r="C742" s="211" t="s">
        <v>145</v>
      </c>
      <c r="D742" s="210" t="s">
        <v>348</v>
      </c>
      <c r="E742" s="219" t="s">
        <v>185</v>
      </c>
      <c r="F742" s="223" t="s">
        <v>713</v>
      </c>
      <c r="G742" s="216" t="str">
        <f>IF('Template 5'!$AH$64=0,"",1)</f>
        <v/>
      </c>
    </row>
    <row r="743" spans="2:7" customFormat="1" ht="75" x14ac:dyDescent="0.25">
      <c r="B743" s="271">
        <f t="shared" si="11"/>
        <v>738</v>
      </c>
      <c r="C743" s="211" t="s">
        <v>145</v>
      </c>
      <c r="D743" s="210" t="s">
        <v>348</v>
      </c>
      <c r="E743" s="219" t="s">
        <v>702</v>
      </c>
      <c r="F743" s="223" t="s">
        <v>713</v>
      </c>
      <c r="G743" s="216" t="str">
        <f>IF('Template 5'!$AH$65=0,"",1)</f>
        <v/>
      </c>
    </row>
    <row r="744" spans="2:7" customFormat="1" ht="75" x14ac:dyDescent="0.25">
      <c r="B744" s="271">
        <f t="shared" si="11"/>
        <v>739</v>
      </c>
      <c r="C744" s="211" t="s">
        <v>145</v>
      </c>
      <c r="D744" s="210" t="s">
        <v>348</v>
      </c>
      <c r="E744" s="219" t="s">
        <v>155</v>
      </c>
      <c r="F744" s="223" t="s">
        <v>713</v>
      </c>
      <c r="G744" s="216" t="str">
        <f>IF('Template 5'!$AH$66=0,"",1)</f>
        <v/>
      </c>
    </row>
    <row r="745" spans="2:7" customFormat="1" ht="30" x14ac:dyDescent="0.25">
      <c r="B745" s="271">
        <f t="shared" si="11"/>
        <v>740</v>
      </c>
      <c r="C745" s="211" t="s">
        <v>145</v>
      </c>
      <c r="D745" s="210" t="s">
        <v>349</v>
      </c>
      <c r="E745" s="219" t="s">
        <v>390</v>
      </c>
      <c r="F745" s="223" t="s">
        <v>714</v>
      </c>
      <c r="G745" s="216" t="str">
        <f>IF('Template 5'!$AI$12=0,"",1)</f>
        <v/>
      </c>
    </row>
    <row r="746" spans="2:7" customFormat="1" ht="30" x14ac:dyDescent="0.25">
      <c r="B746" s="271">
        <f t="shared" si="11"/>
        <v>741</v>
      </c>
      <c r="C746" s="211" t="s">
        <v>145</v>
      </c>
      <c r="D746" s="210" t="s">
        <v>349</v>
      </c>
      <c r="E746" s="219" t="s">
        <v>207</v>
      </c>
      <c r="F746" s="223" t="s">
        <v>714</v>
      </c>
      <c r="G746" s="216" t="str">
        <f>IF('Template 5'!$AI$13=0,"",1)</f>
        <v/>
      </c>
    </row>
    <row r="747" spans="2:7" customFormat="1" ht="45" x14ac:dyDescent="0.25">
      <c r="B747" s="271">
        <f t="shared" si="11"/>
        <v>742</v>
      </c>
      <c r="C747" s="211" t="s">
        <v>145</v>
      </c>
      <c r="D747" s="210" t="s">
        <v>349</v>
      </c>
      <c r="E747" s="219" t="s">
        <v>759</v>
      </c>
      <c r="F747" s="223" t="s">
        <v>714</v>
      </c>
      <c r="G747" s="216" t="str">
        <f>IF('Template 5'!$AI$14=0,"",1)</f>
        <v/>
      </c>
    </row>
    <row r="748" spans="2:7" customFormat="1" ht="45" x14ac:dyDescent="0.25">
      <c r="B748" s="271">
        <f t="shared" si="11"/>
        <v>743</v>
      </c>
      <c r="C748" s="211" t="s">
        <v>145</v>
      </c>
      <c r="D748" s="210" t="s">
        <v>349</v>
      </c>
      <c r="E748" s="219" t="s">
        <v>760</v>
      </c>
      <c r="F748" s="223" t="s">
        <v>714</v>
      </c>
      <c r="G748" s="216" t="str">
        <f>IF('Template 5'!$AI$15=0,"",1)</f>
        <v/>
      </c>
    </row>
    <row r="749" spans="2:7" customFormat="1" ht="30" x14ac:dyDescent="0.25">
      <c r="B749" s="271">
        <f t="shared" si="11"/>
        <v>744</v>
      </c>
      <c r="C749" s="211" t="s">
        <v>145</v>
      </c>
      <c r="D749" s="210" t="s">
        <v>349</v>
      </c>
      <c r="E749" s="219" t="s">
        <v>204</v>
      </c>
      <c r="F749" s="223" t="s">
        <v>714</v>
      </c>
      <c r="G749" s="216" t="str">
        <f>IF('Template 5'!$AI$16=0,"",1)</f>
        <v/>
      </c>
    </row>
    <row r="750" spans="2:7" customFormat="1" ht="45" x14ac:dyDescent="0.25">
      <c r="B750" s="271">
        <f t="shared" si="11"/>
        <v>745</v>
      </c>
      <c r="C750" s="211" t="s">
        <v>145</v>
      </c>
      <c r="D750" s="210" t="s">
        <v>349</v>
      </c>
      <c r="E750" s="219" t="s">
        <v>205</v>
      </c>
      <c r="F750" s="223" t="s">
        <v>714</v>
      </c>
      <c r="G750" s="216" t="str">
        <f>IF('Template 5'!$AI$17=0,"",1)</f>
        <v/>
      </c>
    </row>
    <row r="751" spans="2:7" customFormat="1" ht="30" x14ac:dyDescent="0.25">
      <c r="B751" s="271">
        <f t="shared" si="11"/>
        <v>746</v>
      </c>
      <c r="C751" s="211" t="s">
        <v>145</v>
      </c>
      <c r="D751" s="210" t="s">
        <v>349</v>
      </c>
      <c r="E751" s="219" t="s">
        <v>206</v>
      </c>
      <c r="F751" s="223" t="s">
        <v>714</v>
      </c>
      <c r="G751" s="216" t="str">
        <f>IF('Template 5'!$AI$18=0,"",1)</f>
        <v/>
      </c>
    </row>
    <row r="752" spans="2:7" customFormat="1" ht="30" x14ac:dyDescent="0.25">
      <c r="B752" s="271">
        <f t="shared" si="11"/>
        <v>747</v>
      </c>
      <c r="C752" s="211" t="s">
        <v>145</v>
      </c>
      <c r="D752" s="210" t="s">
        <v>349</v>
      </c>
      <c r="E752" s="219" t="s">
        <v>159</v>
      </c>
      <c r="F752" s="223" t="s">
        <v>714</v>
      </c>
      <c r="G752" s="216" t="str">
        <f>IF('Template 5'!$AI$19=0,"",1)</f>
        <v/>
      </c>
    </row>
    <row r="753" spans="2:7" customFormat="1" ht="30" x14ac:dyDescent="0.25">
      <c r="B753" s="271">
        <f t="shared" si="11"/>
        <v>748</v>
      </c>
      <c r="C753" s="211" t="s">
        <v>145</v>
      </c>
      <c r="D753" s="210" t="s">
        <v>349</v>
      </c>
      <c r="E753" s="219" t="s">
        <v>794</v>
      </c>
      <c r="F753" s="223" t="s">
        <v>715</v>
      </c>
      <c r="G753" s="216" t="str">
        <f>IF('Template 5'!$AI$21=0,"",1)</f>
        <v/>
      </c>
    </row>
    <row r="754" spans="2:7" customFormat="1" ht="30" x14ac:dyDescent="0.25">
      <c r="B754" s="271">
        <f t="shared" si="11"/>
        <v>749</v>
      </c>
      <c r="C754" s="211" t="s">
        <v>145</v>
      </c>
      <c r="D754" s="210" t="s">
        <v>349</v>
      </c>
      <c r="E754" s="219" t="s">
        <v>163</v>
      </c>
      <c r="F754" s="223" t="s">
        <v>715</v>
      </c>
      <c r="G754" s="216" t="str">
        <f>IF('Template 5'!$AI$22=0,"",1)</f>
        <v/>
      </c>
    </row>
    <row r="755" spans="2:7" customFormat="1" ht="30" x14ac:dyDescent="0.25">
      <c r="B755" s="271">
        <f t="shared" si="11"/>
        <v>750</v>
      </c>
      <c r="C755" s="211" t="s">
        <v>145</v>
      </c>
      <c r="D755" s="210" t="s">
        <v>349</v>
      </c>
      <c r="E755" s="219" t="s">
        <v>164</v>
      </c>
      <c r="F755" s="223" t="s">
        <v>715</v>
      </c>
      <c r="G755" s="216" t="str">
        <f>IF('Template 5'!$AI$23=0,"",1)</f>
        <v/>
      </c>
    </row>
    <row r="756" spans="2:7" customFormat="1" ht="30" x14ac:dyDescent="0.25">
      <c r="B756" s="271">
        <f t="shared" si="11"/>
        <v>751</v>
      </c>
      <c r="C756" s="211" t="s">
        <v>145</v>
      </c>
      <c r="D756" s="210" t="s">
        <v>349</v>
      </c>
      <c r="E756" s="219" t="s">
        <v>335</v>
      </c>
      <c r="F756" s="223" t="s">
        <v>715</v>
      </c>
      <c r="G756" s="216" t="str">
        <f>IF('Template 5'!$AI$25=0,"",1)</f>
        <v/>
      </c>
    </row>
    <row r="757" spans="2:7" customFormat="1" ht="30" x14ac:dyDescent="0.25">
      <c r="B757" s="271">
        <f t="shared" si="11"/>
        <v>752</v>
      </c>
      <c r="C757" s="211" t="s">
        <v>145</v>
      </c>
      <c r="D757" s="210" t="s">
        <v>349</v>
      </c>
      <c r="E757" s="219" t="s">
        <v>163</v>
      </c>
      <c r="F757" s="223" t="s">
        <v>715</v>
      </c>
      <c r="G757" s="216" t="str">
        <f>IF('Template 5'!$AI$26=0,"",1)</f>
        <v/>
      </c>
    </row>
    <row r="758" spans="2:7" customFormat="1" ht="30" x14ac:dyDescent="0.25">
      <c r="B758" s="271">
        <f t="shared" si="11"/>
        <v>753</v>
      </c>
      <c r="C758" s="211" t="s">
        <v>145</v>
      </c>
      <c r="D758" s="210" t="s">
        <v>349</v>
      </c>
      <c r="E758" s="219" t="s">
        <v>164</v>
      </c>
      <c r="F758" s="223" t="s">
        <v>715</v>
      </c>
      <c r="G758" s="216" t="str">
        <f>IF('Template 5'!$AI$27=0,"",1)</f>
        <v/>
      </c>
    </row>
    <row r="759" spans="2:7" customFormat="1" ht="30" x14ac:dyDescent="0.25">
      <c r="B759" s="271">
        <f t="shared" si="11"/>
        <v>754</v>
      </c>
      <c r="C759" s="211" t="s">
        <v>145</v>
      </c>
      <c r="D759" s="210" t="s">
        <v>349</v>
      </c>
      <c r="E759" s="219" t="s">
        <v>174</v>
      </c>
      <c r="F759" s="223" t="s">
        <v>715</v>
      </c>
      <c r="G759" s="216" t="str">
        <f>IF('Template 5'!$AI$29=0,"",1)</f>
        <v/>
      </c>
    </row>
    <row r="760" spans="2:7" customFormat="1" ht="30" x14ac:dyDescent="0.25">
      <c r="B760" s="271">
        <f t="shared" si="11"/>
        <v>755</v>
      </c>
      <c r="C760" s="211" t="s">
        <v>145</v>
      </c>
      <c r="D760" s="210" t="s">
        <v>349</v>
      </c>
      <c r="E760" s="219" t="s">
        <v>701</v>
      </c>
      <c r="F760" s="223" t="s">
        <v>715</v>
      </c>
      <c r="G760" s="216" t="str">
        <f>IF('Template 5'!$AI$30=0,"",1)</f>
        <v/>
      </c>
    </row>
    <row r="761" spans="2:7" customFormat="1" ht="30" x14ac:dyDescent="0.25">
      <c r="B761" s="271">
        <f t="shared" si="11"/>
        <v>756</v>
      </c>
      <c r="C761" s="211" t="s">
        <v>145</v>
      </c>
      <c r="D761" s="210" t="s">
        <v>349</v>
      </c>
      <c r="E761" s="219" t="s">
        <v>185</v>
      </c>
      <c r="F761" s="223" t="s">
        <v>715</v>
      </c>
      <c r="G761" s="216" t="str">
        <f>IF('Template 5'!$AI$31=0,"",1)</f>
        <v/>
      </c>
    </row>
    <row r="762" spans="2:7" customFormat="1" ht="30" x14ac:dyDescent="0.25">
      <c r="B762" s="271">
        <f t="shared" si="11"/>
        <v>757</v>
      </c>
      <c r="C762" s="211" t="s">
        <v>145</v>
      </c>
      <c r="D762" s="210" t="s">
        <v>349</v>
      </c>
      <c r="E762" s="219" t="s">
        <v>702</v>
      </c>
      <c r="F762" s="223" t="s">
        <v>715</v>
      </c>
      <c r="G762" s="216" t="str">
        <f>IF('Template 5'!$AI$32=0,"",1)</f>
        <v/>
      </c>
    </row>
    <row r="763" spans="2:7" customFormat="1" ht="60" x14ac:dyDescent="0.25">
      <c r="B763" s="271">
        <f t="shared" si="11"/>
        <v>758</v>
      </c>
      <c r="C763" s="211" t="s">
        <v>145</v>
      </c>
      <c r="D763" s="210" t="s">
        <v>349</v>
      </c>
      <c r="E763" s="219" t="s">
        <v>147</v>
      </c>
      <c r="F763" s="223" t="s">
        <v>715</v>
      </c>
      <c r="G763" s="216" t="str">
        <f>IF('Template 5'!$AI$33=0,"",1)</f>
        <v/>
      </c>
    </row>
    <row r="764" spans="2:7" customFormat="1" ht="30" x14ac:dyDescent="0.25">
      <c r="B764" s="271">
        <f t="shared" si="11"/>
        <v>759</v>
      </c>
      <c r="C764" s="211" t="s">
        <v>145</v>
      </c>
      <c r="D764" s="210" t="s">
        <v>349</v>
      </c>
      <c r="E764" s="219" t="s">
        <v>148</v>
      </c>
      <c r="F764" s="223" t="s">
        <v>715</v>
      </c>
      <c r="G764" s="216" t="str">
        <f>IF('Template 5'!$AI$34=0,"",1)</f>
        <v/>
      </c>
    </row>
    <row r="765" spans="2:7" customFormat="1" ht="30" x14ac:dyDescent="0.25">
      <c r="B765" s="271">
        <f t="shared" si="11"/>
        <v>760</v>
      </c>
      <c r="C765" s="211" t="s">
        <v>145</v>
      </c>
      <c r="D765" s="210" t="s">
        <v>349</v>
      </c>
      <c r="E765" s="219" t="s">
        <v>149</v>
      </c>
      <c r="F765" s="223" t="s">
        <v>715</v>
      </c>
      <c r="G765" s="216" t="str">
        <f>IF('Template 5'!$AI$35=0,"",1)</f>
        <v/>
      </c>
    </row>
    <row r="766" spans="2:7" customFormat="1" ht="30" x14ac:dyDescent="0.25">
      <c r="B766" s="271">
        <f t="shared" si="11"/>
        <v>761</v>
      </c>
      <c r="C766" s="211" t="s">
        <v>145</v>
      </c>
      <c r="D766" s="210" t="s">
        <v>349</v>
      </c>
      <c r="E766" s="219" t="s">
        <v>150</v>
      </c>
      <c r="F766" s="223" t="s">
        <v>715</v>
      </c>
      <c r="G766" s="216" t="str">
        <f>IF('Template 5'!$AI$36=0,"",1)</f>
        <v/>
      </c>
    </row>
    <row r="767" spans="2:7" customFormat="1" ht="30" x14ac:dyDescent="0.25">
      <c r="B767" s="271">
        <f t="shared" si="11"/>
        <v>762</v>
      </c>
      <c r="C767" s="211" t="s">
        <v>145</v>
      </c>
      <c r="D767" s="210" t="s">
        <v>349</v>
      </c>
      <c r="E767" s="219" t="s">
        <v>151</v>
      </c>
      <c r="F767" s="223" t="s">
        <v>715</v>
      </c>
      <c r="G767" s="216" t="str">
        <f>IF('Template 5'!$AI$37=0,"",1)</f>
        <v/>
      </c>
    </row>
    <row r="768" spans="2:7" customFormat="1" ht="30" x14ac:dyDescent="0.25">
      <c r="B768" s="271">
        <f t="shared" si="11"/>
        <v>763</v>
      </c>
      <c r="C768" s="211" t="s">
        <v>145</v>
      </c>
      <c r="D768" s="210" t="s">
        <v>349</v>
      </c>
      <c r="E768" s="219" t="s">
        <v>155</v>
      </c>
      <c r="F768" s="223" t="s">
        <v>715</v>
      </c>
      <c r="G768" s="216" t="str">
        <f>IF('Template 5'!$AI$38=0,"",1)</f>
        <v/>
      </c>
    </row>
    <row r="769" spans="2:7" customFormat="1" ht="45" x14ac:dyDescent="0.25">
      <c r="B769" s="271">
        <f t="shared" si="11"/>
        <v>764</v>
      </c>
      <c r="C769" s="211" t="s">
        <v>145</v>
      </c>
      <c r="D769" s="210" t="s">
        <v>349</v>
      </c>
      <c r="E769" s="219" t="s">
        <v>168</v>
      </c>
      <c r="F769" s="223" t="s">
        <v>715</v>
      </c>
      <c r="G769" s="216" t="str">
        <f>IF('Template 5'!$AI$40=0,"",1)</f>
        <v/>
      </c>
    </row>
    <row r="770" spans="2:7" customFormat="1" ht="30" x14ac:dyDescent="0.25">
      <c r="B770" s="271">
        <f t="shared" si="11"/>
        <v>765</v>
      </c>
      <c r="C770" s="211" t="s">
        <v>145</v>
      </c>
      <c r="D770" s="210" t="s">
        <v>349</v>
      </c>
      <c r="E770" s="219" t="s">
        <v>701</v>
      </c>
      <c r="F770" s="223" t="s">
        <v>715</v>
      </c>
      <c r="G770" s="216" t="str">
        <f>IF('Template 5'!$AI$41=0,"",1)</f>
        <v/>
      </c>
    </row>
    <row r="771" spans="2:7" customFormat="1" ht="30" x14ac:dyDescent="0.25">
      <c r="B771" s="271">
        <f t="shared" si="11"/>
        <v>766</v>
      </c>
      <c r="C771" s="211" t="s">
        <v>145</v>
      </c>
      <c r="D771" s="210" t="s">
        <v>349</v>
      </c>
      <c r="E771" s="219" t="s">
        <v>185</v>
      </c>
      <c r="F771" s="223" t="s">
        <v>715</v>
      </c>
      <c r="G771" s="216" t="str">
        <f>IF('Template 5'!$AI$42=0,"",1)</f>
        <v/>
      </c>
    </row>
    <row r="772" spans="2:7" customFormat="1" ht="30" x14ac:dyDescent="0.25">
      <c r="B772" s="271">
        <f t="shared" si="11"/>
        <v>767</v>
      </c>
      <c r="C772" s="211" t="s">
        <v>145</v>
      </c>
      <c r="D772" s="210" t="s">
        <v>349</v>
      </c>
      <c r="E772" s="219" t="s">
        <v>702</v>
      </c>
      <c r="F772" s="223" t="s">
        <v>715</v>
      </c>
      <c r="G772" s="216" t="str">
        <f>IF('Template 5'!$AI$43=0,"",1)</f>
        <v/>
      </c>
    </row>
    <row r="773" spans="2:7" customFormat="1" ht="60" x14ac:dyDescent="0.25">
      <c r="B773" s="271">
        <f t="shared" si="11"/>
        <v>768</v>
      </c>
      <c r="C773" s="211" t="s">
        <v>145</v>
      </c>
      <c r="D773" s="210" t="s">
        <v>349</v>
      </c>
      <c r="E773" s="219" t="s">
        <v>147</v>
      </c>
      <c r="F773" s="223" t="s">
        <v>715</v>
      </c>
      <c r="G773" s="216" t="str">
        <f>IF('Template 5'!$AI$44=0,"",1)</f>
        <v/>
      </c>
    </row>
    <row r="774" spans="2:7" customFormat="1" ht="30" x14ac:dyDescent="0.25">
      <c r="B774" s="271">
        <f t="shared" si="11"/>
        <v>769</v>
      </c>
      <c r="C774" s="211" t="s">
        <v>145</v>
      </c>
      <c r="D774" s="210" t="s">
        <v>349</v>
      </c>
      <c r="E774" s="219" t="s">
        <v>148</v>
      </c>
      <c r="F774" s="223" t="s">
        <v>715</v>
      </c>
      <c r="G774" s="216" t="str">
        <f>IF('Template 5'!$AI$45=0,"",1)</f>
        <v/>
      </c>
    </row>
    <row r="775" spans="2:7" customFormat="1" ht="30" x14ac:dyDescent="0.25">
      <c r="B775" s="271">
        <f t="shared" si="11"/>
        <v>770</v>
      </c>
      <c r="C775" s="211" t="s">
        <v>145</v>
      </c>
      <c r="D775" s="210" t="s">
        <v>349</v>
      </c>
      <c r="E775" s="219" t="s">
        <v>149</v>
      </c>
      <c r="F775" s="223" t="s">
        <v>715</v>
      </c>
      <c r="G775" s="216" t="str">
        <f>IF('Template 5'!$AI$46=0,"",1)</f>
        <v/>
      </c>
    </row>
    <row r="776" spans="2:7" customFormat="1" ht="30" x14ac:dyDescent="0.25">
      <c r="B776" s="271">
        <f t="shared" ref="B776:B839" si="12">B775+1</f>
        <v>771</v>
      </c>
      <c r="C776" s="211" t="s">
        <v>145</v>
      </c>
      <c r="D776" s="210" t="s">
        <v>349</v>
      </c>
      <c r="E776" s="219" t="s">
        <v>150</v>
      </c>
      <c r="F776" s="223" t="s">
        <v>715</v>
      </c>
      <c r="G776" s="216" t="str">
        <f>IF('Template 5'!$AI$47=0,"",1)</f>
        <v/>
      </c>
    </row>
    <row r="777" spans="2:7" customFormat="1" ht="30" x14ac:dyDescent="0.25">
      <c r="B777" s="271">
        <f t="shared" si="12"/>
        <v>772</v>
      </c>
      <c r="C777" s="211" t="s">
        <v>145</v>
      </c>
      <c r="D777" s="210" t="s">
        <v>349</v>
      </c>
      <c r="E777" s="219" t="s">
        <v>151</v>
      </c>
      <c r="F777" s="223" t="s">
        <v>715</v>
      </c>
      <c r="G777" s="216" t="str">
        <f>IF('Template 5'!$AI$48=0,"",1)</f>
        <v/>
      </c>
    </row>
    <row r="778" spans="2:7" customFormat="1" ht="30" x14ac:dyDescent="0.25">
      <c r="B778" s="271">
        <f t="shared" si="12"/>
        <v>773</v>
      </c>
      <c r="C778" s="211" t="s">
        <v>145</v>
      </c>
      <c r="D778" s="210" t="s">
        <v>349</v>
      </c>
      <c r="E778" s="219" t="s">
        <v>155</v>
      </c>
      <c r="F778" s="223" t="s">
        <v>715</v>
      </c>
      <c r="G778" s="216" t="str">
        <f>IF('Template 5'!$AI$49=0,"",1)</f>
        <v/>
      </c>
    </row>
    <row r="779" spans="2:7" customFormat="1" ht="30" x14ac:dyDescent="0.25">
      <c r="B779" s="271">
        <f t="shared" si="12"/>
        <v>774</v>
      </c>
      <c r="C779" s="211" t="s">
        <v>145</v>
      </c>
      <c r="D779" s="210" t="s">
        <v>349</v>
      </c>
      <c r="E779" s="219" t="s">
        <v>326</v>
      </c>
      <c r="F779" s="223" t="s">
        <v>715</v>
      </c>
      <c r="G779" s="216" t="str">
        <f>IF('Template 5'!$AI$51=0,"",1)</f>
        <v/>
      </c>
    </row>
    <row r="780" spans="2:7" customFormat="1" ht="30" x14ac:dyDescent="0.25">
      <c r="B780" s="271">
        <f t="shared" si="12"/>
        <v>775</v>
      </c>
      <c r="C780" s="211" t="s">
        <v>145</v>
      </c>
      <c r="D780" s="210" t="s">
        <v>349</v>
      </c>
      <c r="E780" s="219" t="s">
        <v>701</v>
      </c>
      <c r="F780" s="223" t="s">
        <v>715</v>
      </c>
      <c r="G780" s="216" t="str">
        <f>IF('Template 5'!$AI$52=0,"",1)</f>
        <v/>
      </c>
    </row>
    <row r="781" spans="2:7" customFormat="1" ht="30" x14ac:dyDescent="0.25">
      <c r="B781" s="271">
        <f t="shared" si="12"/>
        <v>776</v>
      </c>
      <c r="C781" s="211" t="s">
        <v>145</v>
      </c>
      <c r="D781" s="210" t="s">
        <v>349</v>
      </c>
      <c r="E781" s="219" t="s">
        <v>185</v>
      </c>
      <c r="F781" s="223" t="s">
        <v>715</v>
      </c>
      <c r="G781" s="216" t="str">
        <f>IF('Template 5'!$AI$53=0,"",1)</f>
        <v/>
      </c>
    </row>
    <row r="782" spans="2:7" customFormat="1" ht="30" x14ac:dyDescent="0.25">
      <c r="B782" s="271">
        <f t="shared" si="12"/>
        <v>777</v>
      </c>
      <c r="C782" s="211" t="s">
        <v>145</v>
      </c>
      <c r="D782" s="210" t="s">
        <v>349</v>
      </c>
      <c r="E782" s="219" t="s">
        <v>702</v>
      </c>
      <c r="F782" s="223" t="s">
        <v>715</v>
      </c>
      <c r="G782" s="216" t="str">
        <f>IF('Template 5'!$AI$54=0,"",1)</f>
        <v/>
      </c>
    </row>
    <row r="783" spans="2:7" customFormat="1" ht="60" x14ac:dyDescent="0.25">
      <c r="B783" s="271">
        <f t="shared" si="12"/>
        <v>778</v>
      </c>
      <c r="C783" s="211" t="s">
        <v>145</v>
      </c>
      <c r="D783" s="210" t="s">
        <v>349</v>
      </c>
      <c r="E783" s="219" t="s">
        <v>147</v>
      </c>
      <c r="F783" s="223" t="s">
        <v>715</v>
      </c>
      <c r="G783" s="216" t="str">
        <f>IF('Template 5'!$AI$55=0,"",1)</f>
        <v/>
      </c>
    </row>
    <row r="784" spans="2:7" customFormat="1" ht="30" x14ac:dyDescent="0.25">
      <c r="B784" s="271">
        <f t="shared" si="12"/>
        <v>779</v>
      </c>
      <c r="C784" s="211" t="s">
        <v>145</v>
      </c>
      <c r="D784" s="210" t="s">
        <v>349</v>
      </c>
      <c r="E784" s="219" t="s">
        <v>148</v>
      </c>
      <c r="F784" s="223" t="s">
        <v>715</v>
      </c>
      <c r="G784" s="216" t="str">
        <f>IF('Template 5'!$AI$56=0,"",1)</f>
        <v/>
      </c>
    </row>
    <row r="785" spans="2:7" customFormat="1" ht="30" x14ac:dyDescent="0.25">
      <c r="B785" s="271">
        <f t="shared" si="12"/>
        <v>780</v>
      </c>
      <c r="C785" s="211" t="s">
        <v>145</v>
      </c>
      <c r="D785" s="210" t="s">
        <v>349</v>
      </c>
      <c r="E785" s="219" t="s">
        <v>149</v>
      </c>
      <c r="F785" s="223" t="s">
        <v>715</v>
      </c>
      <c r="G785" s="216" t="str">
        <f>IF('Template 5'!$AI$57=0,"",1)</f>
        <v/>
      </c>
    </row>
    <row r="786" spans="2:7" customFormat="1" ht="30" x14ac:dyDescent="0.25">
      <c r="B786" s="271">
        <f t="shared" si="12"/>
        <v>781</v>
      </c>
      <c r="C786" s="211" t="s">
        <v>145</v>
      </c>
      <c r="D786" s="210" t="s">
        <v>349</v>
      </c>
      <c r="E786" s="219" t="s">
        <v>150</v>
      </c>
      <c r="F786" s="223" t="s">
        <v>715</v>
      </c>
      <c r="G786" s="216" t="str">
        <f>IF('Template 5'!$AI$58=0,"",1)</f>
        <v/>
      </c>
    </row>
    <row r="787" spans="2:7" customFormat="1" ht="30" x14ac:dyDescent="0.25">
      <c r="B787" s="271">
        <f t="shared" si="12"/>
        <v>782</v>
      </c>
      <c r="C787" s="211" t="s">
        <v>145</v>
      </c>
      <c r="D787" s="210" t="s">
        <v>349</v>
      </c>
      <c r="E787" s="219" t="s">
        <v>151</v>
      </c>
      <c r="F787" s="223" t="s">
        <v>715</v>
      </c>
      <c r="G787" s="216" t="str">
        <f>IF('Template 5'!$AI$59=0,"",1)</f>
        <v/>
      </c>
    </row>
    <row r="788" spans="2:7" customFormat="1" ht="30" x14ac:dyDescent="0.25">
      <c r="B788" s="271">
        <f t="shared" si="12"/>
        <v>783</v>
      </c>
      <c r="C788" s="211" t="s">
        <v>145</v>
      </c>
      <c r="D788" s="210" t="s">
        <v>349</v>
      </c>
      <c r="E788" s="219" t="s">
        <v>155</v>
      </c>
      <c r="F788" s="223" t="s">
        <v>715</v>
      </c>
      <c r="G788" s="216" t="str">
        <f>IF('Template 5'!$AI$60=0,"",1)</f>
        <v/>
      </c>
    </row>
    <row r="789" spans="2:7" customFormat="1" ht="30" x14ac:dyDescent="0.25">
      <c r="B789" s="271">
        <f t="shared" si="12"/>
        <v>784</v>
      </c>
      <c r="C789" s="211" t="s">
        <v>145</v>
      </c>
      <c r="D789" s="210" t="s">
        <v>349</v>
      </c>
      <c r="E789" s="219" t="s">
        <v>215</v>
      </c>
      <c r="F789" s="223" t="s">
        <v>715</v>
      </c>
      <c r="G789" s="216" t="str">
        <f>IF('Template 5'!$AI$62=0,"",1)</f>
        <v/>
      </c>
    </row>
    <row r="790" spans="2:7" customFormat="1" ht="30" x14ac:dyDescent="0.25">
      <c r="B790" s="271">
        <f t="shared" si="12"/>
        <v>785</v>
      </c>
      <c r="C790" s="211" t="s">
        <v>145</v>
      </c>
      <c r="D790" s="210" t="s">
        <v>349</v>
      </c>
      <c r="E790" s="219" t="s">
        <v>701</v>
      </c>
      <c r="F790" s="223" t="s">
        <v>715</v>
      </c>
      <c r="G790" s="216" t="str">
        <f>IF('Template 5'!$AI$63=0,"",1)</f>
        <v/>
      </c>
    </row>
    <row r="791" spans="2:7" customFormat="1" ht="30" x14ac:dyDescent="0.25">
      <c r="B791" s="271">
        <f t="shared" si="12"/>
        <v>786</v>
      </c>
      <c r="C791" s="211" t="s">
        <v>145</v>
      </c>
      <c r="D791" s="210" t="s">
        <v>349</v>
      </c>
      <c r="E791" s="219" t="s">
        <v>185</v>
      </c>
      <c r="F791" s="223" t="s">
        <v>715</v>
      </c>
      <c r="G791" s="216" t="str">
        <f>IF('Template 5'!$AI$64=0,"",1)</f>
        <v/>
      </c>
    </row>
    <row r="792" spans="2:7" customFormat="1" ht="30" x14ac:dyDescent="0.25">
      <c r="B792" s="271">
        <f t="shared" si="12"/>
        <v>787</v>
      </c>
      <c r="C792" s="211" t="s">
        <v>145</v>
      </c>
      <c r="D792" s="210" t="s">
        <v>349</v>
      </c>
      <c r="E792" s="219" t="s">
        <v>702</v>
      </c>
      <c r="F792" s="223" t="s">
        <v>715</v>
      </c>
      <c r="G792" s="216" t="str">
        <f>IF('Template 5'!$AI$65=0,"",1)</f>
        <v/>
      </c>
    </row>
    <row r="793" spans="2:7" customFormat="1" ht="30" x14ac:dyDescent="0.25">
      <c r="B793" s="271">
        <f t="shared" si="12"/>
        <v>788</v>
      </c>
      <c r="C793" s="211" t="s">
        <v>145</v>
      </c>
      <c r="D793" s="210" t="s">
        <v>349</v>
      </c>
      <c r="E793" s="219" t="s">
        <v>155</v>
      </c>
      <c r="F793" s="223" t="s">
        <v>715</v>
      </c>
      <c r="G793" s="216" t="str">
        <f>IF('Template 5'!$AI$66=0,"",1)</f>
        <v/>
      </c>
    </row>
    <row r="794" spans="2:7" customFormat="1" ht="37.5" customHeight="1" x14ac:dyDescent="0.25">
      <c r="B794" s="271">
        <f t="shared" si="12"/>
        <v>789</v>
      </c>
      <c r="C794" s="211" t="s">
        <v>145</v>
      </c>
      <c r="D794" s="210" t="s">
        <v>350</v>
      </c>
      <c r="E794" s="219" t="s">
        <v>390</v>
      </c>
      <c r="F794" s="223" t="s">
        <v>716</v>
      </c>
      <c r="G794" s="216" t="str">
        <f>IF('Template 5'!$AJ$12=0,"",1)</f>
        <v/>
      </c>
    </row>
    <row r="795" spans="2:7" customFormat="1" ht="30" x14ac:dyDescent="0.25">
      <c r="B795" s="271">
        <f t="shared" si="12"/>
        <v>790</v>
      </c>
      <c r="C795" s="211" t="s">
        <v>145</v>
      </c>
      <c r="D795" s="210" t="s">
        <v>350</v>
      </c>
      <c r="E795" s="219" t="s">
        <v>207</v>
      </c>
      <c r="F795" s="223" t="s">
        <v>716</v>
      </c>
      <c r="G795" s="216" t="str">
        <f>IF('Template 5'!$AJ$13=0,"",1)</f>
        <v/>
      </c>
    </row>
    <row r="796" spans="2:7" customFormat="1" ht="45" x14ac:dyDescent="0.25">
      <c r="B796" s="271">
        <f t="shared" si="12"/>
        <v>791</v>
      </c>
      <c r="C796" s="211" t="s">
        <v>145</v>
      </c>
      <c r="D796" s="210" t="s">
        <v>350</v>
      </c>
      <c r="E796" s="219" t="s">
        <v>759</v>
      </c>
      <c r="F796" s="223" t="s">
        <v>716</v>
      </c>
      <c r="G796" s="216" t="str">
        <f>IF('Template 5'!$AJ$14=0,"",1)</f>
        <v/>
      </c>
    </row>
    <row r="797" spans="2:7" customFormat="1" ht="45" x14ac:dyDescent="0.25">
      <c r="B797" s="271">
        <f t="shared" si="12"/>
        <v>792</v>
      </c>
      <c r="C797" s="211" t="s">
        <v>145</v>
      </c>
      <c r="D797" s="210" t="s">
        <v>350</v>
      </c>
      <c r="E797" s="219" t="s">
        <v>760</v>
      </c>
      <c r="F797" s="223" t="s">
        <v>716</v>
      </c>
      <c r="G797" s="216" t="str">
        <f>IF('Template 5'!$AJ$15=0,"",1)</f>
        <v/>
      </c>
    </row>
    <row r="798" spans="2:7" customFormat="1" ht="30" x14ac:dyDescent="0.25">
      <c r="B798" s="271">
        <f t="shared" si="12"/>
        <v>793</v>
      </c>
      <c r="C798" s="211" t="s">
        <v>145</v>
      </c>
      <c r="D798" s="210" t="s">
        <v>350</v>
      </c>
      <c r="E798" s="219" t="s">
        <v>204</v>
      </c>
      <c r="F798" s="223" t="s">
        <v>716</v>
      </c>
      <c r="G798" s="216" t="str">
        <f>IF('Template 5'!$AJ$16=0,"",1)</f>
        <v/>
      </c>
    </row>
    <row r="799" spans="2:7" customFormat="1" ht="45" x14ac:dyDescent="0.25">
      <c r="B799" s="271">
        <f t="shared" si="12"/>
        <v>794</v>
      </c>
      <c r="C799" s="211" t="s">
        <v>145</v>
      </c>
      <c r="D799" s="210" t="s">
        <v>350</v>
      </c>
      <c r="E799" s="219" t="s">
        <v>205</v>
      </c>
      <c r="F799" s="223" t="s">
        <v>716</v>
      </c>
      <c r="G799" s="216" t="str">
        <f>IF('Template 5'!$AJ$17=0,"",1)</f>
        <v/>
      </c>
    </row>
    <row r="800" spans="2:7" customFormat="1" ht="30" x14ac:dyDescent="0.25">
      <c r="B800" s="271">
        <f t="shared" si="12"/>
        <v>795</v>
      </c>
      <c r="C800" s="211" t="s">
        <v>145</v>
      </c>
      <c r="D800" s="210" t="s">
        <v>350</v>
      </c>
      <c r="E800" s="219" t="s">
        <v>206</v>
      </c>
      <c r="F800" s="223" t="s">
        <v>716</v>
      </c>
      <c r="G800" s="216" t="str">
        <f>IF('Template 5'!$AJ$18=0,"",1)</f>
        <v/>
      </c>
    </row>
    <row r="801" spans="2:7" customFormat="1" ht="30" x14ac:dyDescent="0.25">
      <c r="B801" s="271">
        <f t="shared" si="12"/>
        <v>796</v>
      </c>
      <c r="C801" s="211" t="s">
        <v>145</v>
      </c>
      <c r="D801" s="210" t="s">
        <v>350</v>
      </c>
      <c r="E801" s="219" t="s">
        <v>159</v>
      </c>
      <c r="F801" s="223" t="s">
        <v>716</v>
      </c>
      <c r="G801" s="216" t="str">
        <f>IF('Template 5'!$AJ$19=0,"",1)</f>
        <v/>
      </c>
    </row>
    <row r="802" spans="2:7" customFormat="1" ht="30" x14ac:dyDescent="0.25">
      <c r="B802" s="271">
        <f t="shared" si="12"/>
        <v>797</v>
      </c>
      <c r="C802" s="211" t="s">
        <v>145</v>
      </c>
      <c r="D802" s="210" t="s">
        <v>350</v>
      </c>
      <c r="E802" s="219" t="s">
        <v>794</v>
      </c>
      <c r="F802" s="223" t="s">
        <v>717</v>
      </c>
      <c r="G802" s="216" t="str">
        <f>IF('Template 5'!$AJ$21=0,"",1)</f>
        <v/>
      </c>
    </row>
    <row r="803" spans="2:7" customFormat="1" ht="30" x14ac:dyDescent="0.25">
      <c r="B803" s="271">
        <f t="shared" si="12"/>
        <v>798</v>
      </c>
      <c r="C803" s="211" t="s">
        <v>145</v>
      </c>
      <c r="D803" s="210" t="s">
        <v>350</v>
      </c>
      <c r="E803" s="219" t="s">
        <v>163</v>
      </c>
      <c r="F803" s="223" t="s">
        <v>717</v>
      </c>
      <c r="G803" s="216" t="str">
        <f>IF('Template 5'!$AJ$22=0,"",1)</f>
        <v/>
      </c>
    </row>
    <row r="804" spans="2:7" customFormat="1" ht="30" x14ac:dyDescent="0.25">
      <c r="B804" s="271">
        <f t="shared" si="12"/>
        <v>799</v>
      </c>
      <c r="C804" s="211" t="s">
        <v>145</v>
      </c>
      <c r="D804" s="210" t="s">
        <v>350</v>
      </c>
      <c r="E804" s="219" t="s">
        <v>164</v>
      </c>
      <c r="F804" s="223" t="s">
        <v>717</v>
      </c>
      <c r="G804" s="216" t="str">
        <f>IF('Template 5'!$AJ$23=0,"",1)</f>
        <v/>
      </c>
    </row>
    <row r="805" spans="2:7" customFormat="1" ht="30" x14ac:dyDescent="0.25">
      <c r="B805" s="271">
        <f t="shared" si="12"/>
        <v>800</v>
      </c>
      <c r="C805" s="211" t="s">
        <v>145</v>
      </c>
      <c r="D805" s="210" t="s">
        <v>350</v>
      </c>
      <c r="E805" s="219" t="s">
        <v>335</v>
      </c>
      <c r="F805" s="223" t="s">
        <v>717</v>
      </c>
      <c r="G805" s="216" t="str">
        <f>IF('Template 5'!$AJ$25=0,"",1)</f>
        <v/>
      </c>
    </row>
    <row r="806" spans="2:7" customFormat="1" ht="30" x14ac:dyDescent="0.25">
      <c r="B806" s="271">
        <f t="shared" si="12"/>
        <v>801</v>
      </c>
      <c r="C806" s="211" t="s">
        <v>145</v>
      </c>
      <c r="D806" s="210" t="s">
        <v>350</v>
      </c>
      <c r="E806" s="219" t="s">
        <v>163</v>
      </c>
      <c r="F806" s="223" t="s">
        <v>717</v>
      </c>
      <c r="G806" s="216" t="str">
        <f>IF('Template 5'!$AJ$26=0,"",1)</f>
        <v/>
      </c>
    </row>
    <row r="807" spans="2:7" customFormat="1" ht="30" x14ac:dyDescent="0.25">
      <c r="B807" s="271">
        <f t="shared" si="12"/>
        <v>802</v>
      </c>
      <c r="C807" s="211" t="s">
        <v>145</v>
      </c>
      <c r="D807" s="210" t="s">
        <v>350</v>
      </c>
      <c r="E807" s="219" t="s">
        <v>164</v>
      </c>
      <c r="F807" s="223" t="s">
        <v>717</v>
      </c>
      <c r="G807" s="216" t="str">
        <f>IF('Template 5'!$AJ$27=0,"",1)</f>
        <v/>
      </c>
    </row>
    <row r="808" spans="2:7" customFormat="1" ht="30" x14ac:dyDescent="0.25">
      <c r="B808" s="271">
        <f t="shared" si="12"/>
        <v>803</v>
      </c>
      <c r="C808" s="211" t="s">
        <v>145</v>
      </c>
      <c r="D808" s="210" t="s">
        <v>350</v>
      </c>
      <c r="E808" s="219" t="s">
        <v>174</v>
      </c>
      <c r="F808" s="223" t="s">
        <v>717</v>
      </c>
      <c r="G808" s="216" t="str">
        <f>IF('Template 5'!$AJ$29=0,"",1)</f>
        <v/>
      </c>
    </row>
    <row r="809" spans="2:7" customFormat="1" ht="30" x14ac:dyDescent="0.25">
      <c r="B809" s="271">
        <f t="shared" si="12"/>
        <v>804</v>
      </c>
      <c r="C809" s="211" t="s">
        <v>145</v>
      </c>
      <c r="D809" s="210" t="s">
        <v>350</v>
      </c>
      <c r="E809" s="219" t="s">
        <v>701</v>
      </c>
      <c r="F809" s="223" t="s">
        <v>717</v>
      </c>
      <c r="G809" s="216" t="str">
        <f>IF('Template 5'!$AJ$30=0,"",1)</f>
        <v/>
      </c>
    </row>
    <row r="810" spans="2:7" customFormat="1" ht="30" x14ac:dyDescent="0.25">
      <c r="B810" s="271">
        <f t="shared" si="12"/>
        <v>805</v>
      </c>
      <c r="C810" s="211" t="s">
        <v>145</v>
      </c>
      <c r="D810" s="210" t="s">
        <v>350</v>
      </c>
      <c r="E810" s="219" t="s">
        <v>185</v>
      </c>
      <c r="F810" s="223" t="s">
        <v>717</v>
      </c>
      <c r="G810" s="216" t="str">
        <f>IF('Template 5'!$AJ$31=0,"",1)</f>
        <v/>
      </c>
    </row>
    <row r="811" spans="2:7" customFormat="1" ht="30" x14ac:dyDescent="0.25">
      <c r="B811" s="271">
        <f t="shared" si="12"/>
        <v>806</v>
      </c>
      <c r="C811" s="211" t="s">
        <v>145</v>
      </c>
      <c r="D811" s="210" t="s">
        <v>350</v>
      </c>
      <c r="E811" s="219" t="s">
        <v>702</v>
      </c>
      <c r="F811" s="223" t="s">
        <v>717</v>
      </c>
      <c r="G811" s="216" t="str">
        <f>IF('Template 5'!$AJ$32=0,"",1)</f>
        <v/>
      </c>
    </row>
    <row r="812" spans="2:7" customFormat="1" ht="60" x14ac:dyDescent="0.25">
      <c r="B812" s="271">
        <f t="shared" si="12"/>
        <v>807</v>
      </c>
      <c r="C812" s="211" t="s">
        <v>145</v>
      </c>
      <c r="D812" s="210" t="s">
        <v>350</v>
      </c>
      <c r="E812" s="219" t="s">
        <v>147</v>
      </c>
      <c r="F812" s="223" t="s">
        <v>717</v>
      </c>
      <c r="G812" s="216" t="str">
        <f>IF('Template 5'!$AJ$33=0,"",1)</f>
        <v/>
      </c>
    </row>
    <row r="813" spans="2:7" customFormat="1" ht="30" x14ac:dyDescent="0.25">
      <c r="B813" s="271">
        <f t="shared" si="12"/>
        <v>808</v>
      </c>
      <c r="C813" s="211" t="s">
        <v>145</v>
      </c>
      <c r="D813" s="210" t="s">
        <v>350</v>
      </c>
      <c r="E813" s="219" t="s">
        <v>148</v>
      </c>
      <c r="F813" s="223" t="s">
        <v>717</v>
      </c>
      <c r="G813" s="216" t="str">
        <f>IF('Template 5'!$AJ$34=0,"",1)</f>
        <v/>
      </c>
    </row>
    <row r="814" spans="2:7" customFormat="1" ht="30" x14ac:dyDescent="0.25">
      <c r="B814" s="271">
        <f t="shared" si="12"/>
        <v>809</v>
      </c>
      <c r="C814" s="211" t="s">
        <v>145</v>
      </c>
      <c r="D814" s="210" t="s">
        <v>350</v>
      </c>
      <c r="E814" s="219" t="s">
        <v>149</v>
      </c>
      <c r="F814" s="223" t="s">
        <v>717</v>
      </c>
      <c r="G814" s="216" t="str">
        <f>IF('Template 5'!$AJ$35=0,"",1)</f>
        <v/>
      </c>
    </row>
    <row r="815" spans="2:7" customFormat="1" ht="30" x14ac:dyDescent="0.25">
      <c r="B815" s="271">
        <f t="shared" si="12"/>
        <v>810</v>
      </c>
      <c r="C815" s="211" t="s">
        <v>145</v>
      </c>
      <c r="D815" s="210" t="s">
        <v>350</v>
      </c>
      <c r="E815" s="219" t="s">
        <v>150</v>
      </c>
      <c r="F815" s="223" t="s">
        <v>717</v>
      </c>
      <c r="G815" s="216" t="str">
        <f>IF('Template 5'!$AJ$36=0,"",1)</f>
        <v/>
      </c>
    </row>
    <row r="816" spans="2:7" customFormat="1" ht="30" x14ac:dyDescent="0.25">
      <c r="B816" s="271">
        <f t="shared" si="12"/>
        <v>811</v>
      </c>
      <c r="C816" s="211" t="s">
        <v>145</v>
      </c>
      <c r="D816" s="210" t="s">
        <v>350</v>
      </c>
      <c r="E816" s="219" t="s">
        <v>151</v>
      </c>
      <c r="F816" s="223" t="s">
        <v>717</v>
      </c>
      <c r="G816" s="216" t="str">
        <f>IF('Template 5'!$AJ$37=0,"",1)</f>
        <v/>
      </c>
    </row>
    <row r="817" spans="2:7" customFormat="1" ht="30" x14ac:dyDescent="0.25">
      <c r="B817" s="271">
        <f t="shared" si="12"/>
        <v>812</v>
      </c>
      <c r="C817" s="211" t="s">
        <v>145</v>
      </c>
      <c r="D817" s="210" t="s">
        <v>350</v>
      </c>
      <c r="E817" s="219" t="s">
        <v>155</v>
      </c>
      <c r="F817" s="223" t="s">
        <v>717</v>
      </c>
      <c r="G817" s="216" t="str">
        <f>IF('Template 5'!$AJ$38=0,"",1)</f>
        <v/>
      </c>
    </row>
    <row r="818" spans="2:7" customFormat="1" ht="67.5" customHeight="1" x14ac:dyDescent="0.25">
      <c r="B818" s="271">
        <f t="shared" si="12"/>
        <v>813</v>
      </c>
      <c r="C818" s="211" t="s">
        <v>145</v>
      </c>
      <c r="D818" s="210" t="s">
        <v>350</v>
      </c>
      <c r="E818" s="219" t="s">
        <v>168</v>
      </c>
      <c r="F818" s="223" t="s">
        <v>717</v>
      </c>
      <c r="G818" s="216" t="str">
        <f>IF('Template 5'!$AJ$40=0,"",1)</f>
        <v/>
      </c>
    </row>
    <row r="819" spans="2:7" customFormat="1" ht="30" x14ac:dyDescent="0.25">
      <c r="B819" s="271">
        <f t="shared" si="12"/>
        <v>814</v>
      </c>
      <c r="C819" s="211" t="s">
        <v>145</v>
      </c>
      <c r="D819" s="210" t="s">
        <v>350</v>
      </c>
      <c r="E819" s="219" t="s">
        <v>701</v>
      </c>
      <c r="F819" s="223" t="s">
        <v>717</v>
      </c>
      <c r="G819" s="216" t="str">
        <f>IF('Template 5'!$AJ$41=0,"",1)</f>
        <v/>
      </c>
    </row>
    <row r="820" spans="2:7" customFormat="1" ht="30" x14ac:dyDescent="0.25">
      <c r="B820" s="271">
        <f t="shared" si="12"/>
        <v>815</v>
      </c>
      <c r="C820" s="211" t="s">
        <v>145</v>
      </c>
      <c r="D820" s="210" t="s">
        <v>350</v>
      </c>
      <c r="E820" s="219" t="s">
        <v>185</v>
      </c>
      <c r="F820" s="223" t="s">
        <v>717</v>
      </c>
      <c r="G820" s="216" t="str">
        <f>IF('Template 5'!$AJ$42=0,"",1)</f>
        <v/>
      </c>
    </row>
    <row r="821" spans="2:7" customFormat="1" ht="30" x14ac:dyDescent="0.25">
      <c r="B821" s="271">
        <f t="shared" si="12"/>
        <v>816</v>
      </c>
      <c r="C821" s="211" t="s">
        <v>145</v>
      </c>
      <c r="D821" s="210" t="s">
        <v>350</v>
      </c>
      <c r="E821" s="219" t="s">
        <v>702</v>
      </c>
      <c r="F821" s="223" t="s">
        <v>717</v>
      </c>
      <c r="G821" s="216" t="str">
        <f>IF('Template 5'!$AJ$43=0,"",1)</f>
        <v/>
      </c>
    </row>
    <row r="822" spans="2:7" customFormat="1" ht="60" x14ac:dyDescent="0.25">
      <c r="B822" s="271">
        <f t="shared" si="12"/>
        <v>817</v>
      </c>
      <c r="C822" s="211" t="s">
        <v>145</v>
      </c>
      <c r="D822" s="210" t="s">
        <v>350</v>
      </c>
      <c r="E822" s="219" t="s">
        <v>147</v>
      </c>
      <c r="F822" s="223" t="s">
        <v>717</v>
      </c>
      <c r="G822" s="216" t="str">
        <f>IF('Template 5'!$AJ$44=0,"",1)</f>
        <v/>
      </c>
    </row>
    <row r="823" spans="2:7" customFormat="1" ht="30" x14ac:dyDescent="0.25">
      <c r="B823" s="271">
        <f t="shared" si="12"/>
        <v>818</v>
      </c>
      <c r="C823" s="211" t="s">
        <v>145</v>
      </c>
      <c r="D823" s="210" t="s">
        <v>350</v>
      </c>
      <c r="E823" s="219" t="s">
        <v>148</v>
      </c>
      <c r="F823" s="223" t="s">
        <v>717</v>
      </c>
      <c r="G823" s="216" t="str">
        <f>IF('Template 5'!$AJ$45=0,"",1)</f>
        <v/>
      </c>
    </row>
    <row r="824" spans="2:7" customFormat="1" ht="30" x14ac:dyDescent="0.25">
      <c r="B824" s="271">
        <f t="shared" si="12"/>
        <v>819</v>
      </c>
      <c r="C824" s="211" t="s">
        <v>145</v>
      </c>
      <c r="D824" s="210" t="s">
        <v>350</v>
      </c>
      <c r="E824" s="219" t="s">
        <v>149</v>
      </c>
      <c r="F824" s="223" t="s">
        <v>717</v>
      </c>
      <c r="G824" s="216" t="str">
        <f>IF('Template 5'!$AJ$46=0,"",1)</f>
        <v/>
      </c>
    </row>
    <row r="825" spans="2:7" customFormat="1" ht="30" x14ac:dyDescent="0.25">
      <c r="B825" s="271">
        <f t="shared" si="12"/>
        <v>820</v>
      </c>
      <c r="C825" s="211" t="s">
        <v>145</v>
      </c>
      <c r="D825" s="210" t="s">
        <v>350</v>
      </c>
      <c r="E825" s="219" t="s">
        <v>150</v>
      </c>
      <c r="F825" s="223" t="s">
        <v>717</v>
      </c>
      <c r="G825" s="216" t="str">
        <f>IF('Template 5'!$AJ$47=0,"",1)</f>
        <v/>
      </c>
    </row>
    <row r="826" spans="2:7" customFormat="1" ht="30" x14ac:dyDescent="0.25">
      <c r="B826" s="271">
        <f t="shared" si="12"/>
        <v>821</v>
      </c>
      <c r="C826" s="211" t="s">
        <v>145</v>
      </c>
      <c r="D826" s="210" t="s">
        <v>350</v>
      </c>
      <c r="E826" s="219" t="s">
        <v>151</v>
      </c>
      <c r="F826" s="223" t="s">
        <v>717</v>
      </c>
      <c r="G826" s="216" t="str">
        <f>IF('Template 5'!$AJ$48=0,"",1)</f>
        <v/>
      </c>
    </row>
    <row r="827" spans="2:7" customFormat="1" ht="30" x14ac:dyDescent="0.25">
      <c r="B827" s="271">
        <f t="shared" si="12"/>
        <v>822</v>
      </c>
      <c r="C827" s="211" t="s">
        <v>145</v>
      </c>
      <c r="D827" s="210" t="s">
        <v>350</v>
      </c>
      <c r="E827" s="219" t="s">
        <v>155</v>
      </c>
      <c r="F827" s="223" t="s">
        <v>717</v>
      </c>
      <c r="G827" s="216" t="str">
        <f>IF('Template 5'!$AJ$49=0,"",1)</f>
        <v/>
      </c>
    </row>
    <row r="828" spans="2:7" customFormat="1" ht="54" customHeight="1" x14ac:dyDescent="0.25">
      <c r="B828" s="271">
        <f t="shared" si="12"/>
        <v>823</v>
      </c>
      <c r="C828" s="211" t="s">
        <v>145</v>
      </c>
      <c r="D828" s="210" t="s">
        <v>350</v>
      </c>
      <c r="E828" s="219" t="s">
        <v>326</v>
      </c>
      <c r="F828" s="223" t="s">
        <v>717</v>
      </c>
      <c r="G828" s="216" t="str">
        <f>IF('Template 5'!$AJ$51=0,"",1)</f>
        <v/>
      </c>
    </row>
    <row r="829" spans="2:7" customFormat="1" ht="30" x14ac:dyDescent="0.25">
      <c r="B829" s="271">
        <f t="shared" si="12"/>
        <v>824</v>
      </c>
      <c r="C829" s="211" t="s">
        <v>145</v>
      </c>
      <c r="D829" s="210" t="s">
        <v>350</v>
      </c>
      <c r="E829" s="219" t="s">
        <v>701</v>
      </c>
      <c r="F829" s="223" t="s">
        <v>717</v>
      </c>
      <c r="G829" s="216" t="str">
        <f>IF('Template 5'!$AJ$52=0,"",1)</f>
        <v/>
      </c>
    </row>
    <row r="830" spans="2:7" customFormat="1" ht="30" x14ac:dyDescent="0.25">
      <c r="B830" s="271">
        <f t="shared" si="12"/>
        <v>825</v>
      </c>
      <c r="C830" s="211" t="s">
        <v>145</v>
      </c>
      <c r="D830" s="210" t="s">
        <v>350</v>
      </c>
      <c r="E830" s="219" t="s">
        <v>185</v>
      </c>
      <c r="F830" s="223" t="s">
        <v>717</v>
      </c>
      <c r="G830" s="216" t="str">
        <f>IF('Template 5'!$AJ$53=0,"",1)</f>
        <v/>
      </c>
    </row>
    <row r="831" spans="2:7" customFormat="1" ht="30" x14ac:dyDescent="0.25">
      <c r="B831" s="271">
        <f t="shared" si="12"/>
        <v>826</v>
      </c>
      <c r="C831" s="211" t="s">
        <v>145</v>
      </c>
      <c r="D831" s="210" t="s">
        <v>350</v>
      </c>
      <c r="E831" s="219" t="s">
        <v>702</v>
      </c>
      <c r="F831" s="223" t="s">
        <v>717</v>
      </c>
      <c r="G831" s="216" t="str">
        <f>IF('Template 5'!$AJ$54=0,"",1)</f>
        <v/>
      </c>
    </row>
    <row r="832" spans="2:7" customFormat="1" ht="60" x14ac:dyDescent="0.25">
      <c r="B832" s="271">
        <f t="shared" si="12"/>
        <v>827</v>
      </c>
      <c r="C832" s="211" t="s">
        <v>145</v>
      </c>
      <c r="D832" s="210" t="s">
        <v>350</v>
      </c>
      <c r="E832" s="219" t="s">
        <v>147</v>
      </c>
      <c r="F832" s="223" t="s">
        <v>717</v>
      </c>
      <c r="G832" s="216" t="str">
        <f>IF('Template 5'!$AJ$55=0,"",1)</f>
        <v/>
      </c>
    </row>
    <row r="833" spans="2:7" customFormat="1" ht="30" x14ac:dyDescent="0.25">
      <c r="B833" s="271">
        <f t="shared" si="12"/>
        <v>828</v>
      </c>
      <c r="C833" s="211" t="s">
        <v>145</v>
      </c>
      <c r="D833" s="210" t="s">
        <v>350</v>
      </c>
      <c r="E833" s="219" t="s">
        <v>148</v>
      </c>
      <c r="F833" s="223" t="s">
        <v>717</v>
      </c>
      <c r="G833" s="216" t="str">
        <f>IF('Template 5'!$AJ$56=0,"",1)</f>
        <v/>
      </c>
    </row>
    <row r="834" spans="2:7" customFormat="1" ht="30" x14ac:dyDescent="0.25">
      <c r="B834" s="271">
        <f t="shared" si="12"/>
        <v>829</v>
      </c>
      <c r="C834" s="211" t="s">
        <v>145</v>
      </c>
      <c r="D834" s="210" t="s">
        <v>350</v>
      </c>
      <c r="E834" s="219" t="s">
        <v>149</v>
      </c>
      <c r="F834" s="223" t="s">
        <v>717</v>
      </c>
      <c r="G834" s="216" t="str">
        <f>IF('Template 5'!$AJ$57=0,"",1)</f>
        <v/>
      </c>
    </row>
    <row r="835" spans="2:7" customFormat="1" ht="30" x14ac:dyDescent="0.25">
      <c r="B835" s="271">
        <f t="shared" si="12"/>
        <v>830</v>
      </c>
      <c r="C835" s="211" t="s">
        <v>145</v>
      </c>
      <c r="D835" s="210" t="s">
        <v>350</v>
      </c>
      <c r="E835" s="219" t="s">
        <v>150</v>
      </c>
      <c r="F835" s="223" t="s">
        <v>717</v>
      </c>
      <c r="G835" s="216" t="str">
        <f>IF('Template 5'!$AJ$58=0,"",1)</f>
        <v/>
      </c>
    </row>
    <row r="836" spans="2:7" customFormat="1" ht="30" x14ac:dyDescent="0.25">
      <c r="B836" s="271">
        <f t="shared" si="12"/>
        <v>831</v>
      </c>
      <c r="C836" s="211" t="s">
        <v>145</v>
      </c>
      <c r="D836" s="210" t="s">
        <v>350</v>
      </c>
      <c r="E836" s="219" t="s">
        <v>151</v>
      </c>
      <c r="F836" s="223" t="s">
        <v>717</v>
      </c>
      <c r="G836" s="216" t="str">
        <f>IF('Template 5'!$AJ$59=0,"",1)</f>
        <v/>
      </c>
    </row>
    <row r="837" spans="2:7" customFormat="1" ht="30" x14ac:dyDescent="0.25">
      <c r="B837" s="271">
        <f t="shared" si="12"/>
        <v>832</v>
      </c>
      <c r="C837" s="211" t="s">
        <v>145</v>
      </c>
      <c r="D837" s="210" t="s">
        <v>350</v>
      </c>
      <c r="E837" s="219" t="s">
        <v>155</v>
      </c>
      <c r="F837" s="223" t="s">
        <v>717</v>
      </c>
      <c r="G837" s="216" t="str">
        <f>IF('Template 5'!$AJ$60=0,"",1)</f>
        <v/>
      </c>
    </row>
    <row r="838" spans="2:7" customFormat="1" ht="41.25" customHeight="1" x14ac:dyDescent="0.25">
      <c r="B838" s="271">
        <f t="shared" si="12"/>
        <v>833</v>
      </c>
      <c r="C838" s="211" t="s">
        <v>145</v>
      </c>
      <c r="D838" s="210" t="s">
        <v>350</v>
      </c>
      <c r="E838" s="219" t="s">
        <v>215</v>
      </c>
      <c r="F838" s="223" t="s">
        <v>717</v>
      </c>
      <c r="G838" s="216" t="str">
        <f>IF('Template 5'!$AJ$62=0,"",1)</f>
        <v/>
      </c>
    </row>
    <row r="839" spans="2:7" customFormat="1" ht="30" x14ac:dyDescent="0.25">
      <c r="B839" s="271">
        <f t="shared" si="12"/>
        <v>834</v>
      </c>
      <c r="C839" s="211" t="s">
        <v>145</v>
      </c>
      <c r="D839" s="210" t="s">
        <v>350</v>
      </c>
      <c r="E839" s="219" t="s">
        <v>701</v>
      </c>
      <c r="F839" s="223" t="s">
        <v>717</v>
      </c>
      <c r="G839" s="216" t="str">
        <f>IF('Template 5'!$AJ$63=0,"",1)</f>
        <v/>
      </c>
    </row>
    <row r="840" spans="2:7" customFormat="1" ht="30" x14ac:dyDescent="0.25">
      <c r="B840" s="271">
        <f t="shared" ref="B840:B903" si="13">B839+1</f>
        <v>835</v>
      </c>
      <c r="C840" s="211" t="s">
        <v>145</v>
      </c>
      <c r="D840" s="210" t="s">
        <v>350</v>
      </c>
      <c r="E840" s="219" t="s">
        <v>185</v>
      </c>
      <c r="F840" s="223" t="s">
        <v>717</v>
      </c>
      <c r="G840" s="216" t="str">
        <f>IF('Template 5'!$AJ$64=0,"",1)</f>
        <v/>
      </c>
    </row>
    <row r="841" spans="2:7" customFormat="1" ht="30" x14ac:dyDescent="0.25">
      <c r="B841" s="271">
        <f t="shared" si="13"/>
        <v>836</v>
      </c>
      <c r="C841" s="211" t="s">
        <v>145</v>
      </c>
      <c r="D841" s="210" t="s">
        <v>350</v>
      </c>
      <c r="E841" s="219" t="s">
        <v>702</v>
      </c>
      <c r="F841" s="223" t="s">
        <v>717</v>
      </c>
      <c r="G841" s="216" t="str">
        <f>IF('Template 5'!$AJ$65=0,"",1)</f>
        <v/>
      </c>
    </row>
    <row r="842" spans="2:7" customFormat="1" ht="30" x14ac:dyDescent="0.25">
      <c r="B842" s="271">
        <f t="shared" si="13"/>
        <v>837</v>
      </c>
      <c r="C842" s="211" t="s">
        <v>145</v>
      </c>
      <c r="D842" s="210" t="s">
        <v>350</v>
      </c>
      <c r="E842" s="219" t="s">
        <v>155</v>
      </c>
      <c r="F842" s="223" t="s">
        <v>717</v>
      </c>
      <c r="G842" s="216" t="str">
        <f>IF('Template 5'!$AJ$66=0,"",1)</f>
        <v/>
      </c>
    </row>
    <row r="843" spans="2:7" customFormat="1" ht="30" x14ac:dyDescent="0.25">
      <c r="B843" s="271">
        <f t="shared" si="13"/>
        <v>838</v>
      </c>
      <c r="C843" s="211" t="s">
        <v>145</v>
      </c>
      <c r="D843" s="210" t="s">
        <v>527</v>
      </c>
      <c r="E843" s="219" t="s">
        <v>390</v>
      </c>
      <c r="F843" s="223" t="s">
        <v>718</v>
      </c>
      <c r="G843" s="216" t="str">
        <f>IF('Template 5'!$AK$12=0,"",1)</f>
        <v/>
      </c>
    </row>
    <row r="844" spans="2:7" customFormat="1" ht="30" x14ac:dyDescent="0.25">
      <c r="B844" s="271">
        <f t="shared" si="13"/>
        <v>839</v>
      </c>
      <c r="C844" s="211" t="s">
        <v>145</v>
      </c>
      <c r="D844" s="210" t="s">
        <v>527</v>
      </c>
      <c r="E844" s="219" t="s">
        <v>207</v>
      </c>
      <c r="F844" s="223" t="s">
        <v>718</v>
      </c>
      <c r="G844" s="216" t="str">
        <f>IF('Template 5'!$AK$13=0,"",1)</f>
        <v/>
      </c>
    </row>
    <row r="845" spans="2:7" customFormat="1" ht="45" x14ac:dyDescent="0.25">
      <c r="B845" s="271">
        <f t="shared" si="13"/>
        <v>840</v>
      </c>
      <c r="C845" s="211" t="s">
        <v>145</v>
      </c>
      <c r="D845" s="210" t="s">
        <v>527</v>
      </c>
      <c r="E845" s="219" t="s">
        <v>759</v>
      </c>
      <c r="F845" s="223" t="s">
        <v>718</v>
      </c>
      <c r="G845" s="216" t="str">
        <f>IF('Template 5'!$AK$14=0,"",1)</f>
        <v/>
      </c>
    </row>
    <row r="846" spans="2:7" customFormat="1" ht="45" x14ac:dyDescent="0.25">
      <c r="B846" s="271">
        <f t="shared" si="13"/>
        <v>841</v>
      </c>
      <c r="C846" s="211" t="s">
        <v>145</v>
      </c>
      <c r="D846" s="210" t="s">
        <v>527</v>
      </c>
      <c r="E846" s="219" t="s">
        <v>760</v>
      </c>
      <c r="F846" s="223" t="s">
        <v>718</v>
      </c>
      <c r="G846" s="216" t="str">
        <f>IF('Template 5'!$AK$15=0,"",1)</f>
        <v/>
      </c>
    </row>
    <row r="847" spans="2:7" customFormat="1" ht="30" x14ac:dyDescent="0.25">
      <c r="B847" s="271">
        <f t="shared" si="13"/>
        <v>842</v>
      </c>
      <c r="C847" s="211" t="s">
        <v>145</v>
      </c>
      <c r="D847" s="210" t="s">
        <v>527</v>
      </c>
      <c r="E847" s="219" t="s">
        <v>204</v>
      </c>
      <c r="F847" s="223" t="s">
        <v>718</v>
      </c>
      <c r="G847" s="216" t="str">
        <f>IF('Template 5'!$AK$16=0,"",1)</f>
        <v/>
      </c>
    </row>
    <row r="848" spans="2:7" customFormat="1" ht="45" x14ac:dyDescent="0.25">
      <c r="B848" s="271">
        <f t="shared" si="13"/>
        <v>843</v>
      </c>
      <c r="C848" s="211" t="s">
        <v>145</v>
      </c>
      <c r="D848" s="210" t="s">
        <v>527</v>
      </c>
      <c r="E848" s="219" t="s">
        <v>205</v>
      </c>
      <c r="F848" s="223" t="s">
        <v>718</v>
      </c>
      <c r="G848" s="216" t="str">
        <f>IF('Template 5'!$AK$17=0,"",1)</f>
        <v/>
      </c>
    </row>
    <row r="849" spans="2:7" customFormat="1" ht="30" x14ac:dyDescent="0.25">
      <c r="B849" s="271">
        <f t="shared" si="13"/>
        <v>844</v>
      </c>
      <c r="C849" s="211" t="s">
        <v>145</v>
      </c>
      <c r="D849" s="210" t="s">
        <v>527</v>
      </c>
      <c r="E849" s="219" t="s">
        <v>206</v>
      </c>
      <c r="F849" s="223" t="s">
        <v>718</v>
      </c>
      <c r="G849" s="216" t="str">
        <f>IF('Template 5'!$AK$18=0,"",1)</f>
        <v/>
      </c>
    </row>
    <row r="850" spans="2:7" customFormat="1" ht="30" x14ac:dyDescent="0.25">
      <c r="B850" s="271">
        <f t="shared" si="13"/>
        <v>845</v>
      </c>
      <c r="C850" s="211" t="s">
        <v>145</v>
      </c>
      <c r="D850" s="210" t="s">
        <v>527</v>
      </c>
      <c r="E850" s="219" t="s">
        <v>159</v>
      </c>
      <c r="F850" s="223" t="s">
        <v>718</v>
      </c>
      <c r="G850" s="216" t="str">
        <f>IF('Template 5'!$AK$19=0,"",1)</f>
        <v/>
      </c>
    </row>
    <row r="851" spans="2:7" customFormat="1" ht="30" x14ac:dyDescent="0.25">
      <c r="B851" s="271">
        <f t="shared" si="13"/>
        <v>846</v>
      </c>
      <c r="C851" s="211" t="s">
        <v>145</v>
      </c>
      <c r="D851" s="210" t="s">
        <v>527</v>
      </c>
      <c r="E851" s="219" t="s">
        <v>794</v>
      </c>
      <c r="F851" s="223" t="s">
        <v>719</v>
      </c>
      <c r="G851" s="216" t="str">
        <f>IF('Template 5'!$AK$21=0,"",1)</f>
        <v/>
      </c>
    </row>
    <row r="852" spans="2:7" customFormat="1" ht="30" x14ac:dyDescent="0.25">
      <c r="B852" s="271">
        <f t="shared" si="13"/>
        <v>847</v>
      </c>
      <c r="C852" s="211" t="s">
        <v>145</v>
      </c>
      <c r="D852" s="210" t="s">
        <v>527</v>
      </c>
      <c r="E852" s="219" t="s">
        <v>163</v>
      </c>
      <c r="F852" s="223" t="s">
        <v>719</v>
      </c>
      <c r="G852" s="216" t="str">
        <f>IF('Template 5'!$AK$22=0,"",1)</f>
        <v/>
      </c>
    </row>
    <row r="853" spans="2:7" customFormat="1" ht="30" x14ac:dyDescent="0.25">
      <c r="B853" s="271">
        <f t="shared" si="13"/>
        <v>848</v>
      </c>
      <c r="C853" s="211" t="s">
        <v>145</v>
      </c>
      <c r="D853" s="210" t="s">
        <v>527</v>
      </c>
      <c r="E853" s="219" t="s">
        <v>164</v>
      </c>
      <c r="F853" s="223" t="s">
        <v>719</v>
      </c>
      <c r="G853" s="216" t="str">
        <f>IF('Template 5'!$AK$23=0,"",1)</f>
        <v/>
      </c>
    </row>
    <row r="854" spans="2:7" customFormat="1" ht="38.25" customHeight="1" x14ac:dyDescent="0.25">
      <c r="B854" s="271">
        <f t="shared" si="13"/>
        <v>849</v>
      </c>
      <c r="C854" s="211" t="s">
        <v>145</v>
      </c>
      <c r="D854" s="210" t="s">
        <v>527</v>
      </c>
      <c r="E854" s="219" t="s">
        <v>335</v>
      </c>
      <c r="F854" s="223" t="s">
        <v>719</v>
      </c>
      <c r="G854" s="216" t="str">
        <f>IF('Template 5'!$AK$25=0,"",1)</f>
        <v/>
      </c>
    </row>
    <row r="855" spans="2:7" customFormat="1" ht="30" x14ac:dyDescent="0.25">
      <c r="B855" s="271">
        <f t="shared" si="13"/>
        <v>850</v>
      </c>
      <c r="C855" s="211" t="s">
        <v>145</v>
      </c>
      <c r="D855" s="210" t="s">
        <v>527</v>
      </c>
      <c r="E855" s="219" t="s">
        <v>163</v>
      </c>
      <c r="F855" s="223" t="s">
        <v>719</v>
      </c>
      <c r="G855" s="216" t="str">
        <f>IF('Template 5'!$AK$26=0,"",1)</f>
        <v/>
      </c>
    </row>
    <row r="856" spans="2:7" customFormat="1" ht="30" x14ac:dyDescent="0.25">
      <c r="B856" s="271">
        <f t="shared" si="13"/>
        <v>851</v>
      </c>
      <c r="C856" s="211" t="s">
        <v>145</v>
      </c>
      <c r="D856" s="210" t="s">
        <v>527</v>
      </c>
      <c r="E856" s="219" t="s">
        <v>164</v>
      </c>
      <c r="F856" s="223" t="s">
        <v>719</v>
      </c>
      <c r="G856" s="216" t="str">
        <f>IF('Template 5'!$AK$27=0,"",1)</f>
        <v/>
      </c>
    </row>
    <row r="857" spans="2:7" customFormat="1" ht="30" x14ac:dyDescent="0.25">
      <c r="B857" s="271">
        <f t="shared" si="13"/>
        <v>852</v>
      </c>
      <c r="C857" s="211" t="s">
        <v>145</v>
      </c>
      <c r="D857" s="210" t="s">
        <v>527</v>
      </c>
      <c r="E857" s="219" t="s">
        <v>174</v>
      </c>
      <c r="F857" s="223" t="s">
        <v>719</v>
      </c>
      <c r="G857" s="216" t="str">
        <f>IF('Template 5'!$AK$29=0,"",1)</f>
        <v/>
      </c>
    </row>
    <row r="858" spans="2:7" customFormat="1" ht="30" x14ac:dyDescent="0.25">
      <c r="B858" s="271">
        <f t="shared" si="13"/>
        <v>853</v>
      </c>
      <c r="C858" s="211" t="s">
        <v>145</v>
      </c>
      <c r="D858" s="210" t="s">
        <v>527</v>
      </c>
      <c r="E858" s="219" t="s">
        <v>701</v>
      </c>
      <c r="F858" s="223" t="s">
        <v>719</v>
      </c>
      <c r="G858" s="216" t="str">
        <f>IF('Template 5'!$AK$30=0,"",1)</f>
        <v/>
      </c>
    </row>
    <row r="859" spans="2:7" customFormat="1" ht="30" x14ac:dyDescent="0.25">
      <c r="B859" s="271">
        <f t="shared" si="13"/>
        <v>854</v>
      </c>
      <c r="C859" s="211" t="s">
        <v>145</v>
      </c>
      <c r="D859" s="210" t="s">
        <v>527</v>
      </c>
      <c r="E859" s="219" t="s">
        <v>185</v>
      </c>
      <c r="F859" s="223" t="s">
        <v>719</v>
      </c>
      <c r="G859" s="216" t="str">
        <f>IF('Template 5'!$AK$31=0,"",1)</f>
        <v/>
      </c>
    </row>
    <row r="860" spans="2:7" customFormat="1" ht="30" x14ac:dyDescent="0.25">
      <c r="B860" s="271">
        <f t="shared" si="13"/>
        <v>855</v>
      </c>
      <c r="C860" s="211" t="s">
        <v>145</v>
      </c>
      <c r="D860" s="210" t="s">
        <v>527</v>
      </c>
      <c r="E860" s="219" t="s">
        <v>702</v>
      </c>
      <c r="F860" s="223" t="s">
        <v>719</v>
      </c>
      <c r="G860" s="216" t="str">
        <f>IF('Template 5'!$AK$32=0,"",1)</f>
        <v/>
      </c>
    </row>
    <row r="861" spans="2:7" customFormat="1" ht="60" x14ac:dyDescent="0.25">
      <c r="B861" s="271">
        <f t="shared" si="13"/>
        <v>856</v>
      </c>
      <c r="C861" s="211" t="s">
        <v>145</v>
      </c>
      <c r="D861" s="210" t="s">
        <v>527</v>
      </c>
      <c r="E861" s="219" t="s">
        <v>147</v>
      </c>
      <c r="F861" s="223" t="s">
        <v>719</v>
      </c>
      <c r="G861" s="216" t="str">
        <f>IF('Template 5'!$AK$33=0,"",1)</f>
        <v/>
      </c>
    </row>
    <row r="862" spans="2:7" customFormat="1" ht="30" x14ac:dyDescent="0.25">
      <c r="B862" s="271">
        <f t="shared" si="13"/>
        <v>857</v>
      </c>
      <c r="C862" s="211" t="s">
        <v>145</v>
      </c>
      <c r="D862" s="210" t="s">
        <v>527</v>
      </c>
      <c r="E862" s="219" t="s">
        <v>148</v>
      </c>
      <c r="F862" s="223" t="s">
        <v>719</v>
      </c>
      <c r="G862" s="216" t="str">
        <f>IF('Template 5'!$AK$34=0,"",1)</f>
        <v/>
      </c>
    </row>
    <row r="863" spans="2:7" customFormat="1" ht="30" x14ac:dyDescent="0.25">
      <c r="B863" s="271">
        <f t="shared" si="13"/>
        <v>858</v>
      </c>
      <c r="C863" s="211" t="s">
        <v>145</v>
      </c>
      <c r="D863" s="210" t="s">
        <v>527</v>
      </c>
      <c r="E863" s="219" t="s">
        <v>149</v>
      </c>
      <c r="F863" s="223" t="s">
        <v>719</v>
      </c>
      <c r="G863" s="216" t="str">
        <f>IF('Template 5'!$AK$35=0,"",1)</f>
        <v/>
      </c>
    </row>
    <row r="864" spans="2:7" customFormat="1" ht="30" x14ac:dyDescent="0.25">
      <c r="B864" s="271">
        <f t="shared" si="13"/>
        <v>859</v>
      </c>
      <c r="C864" s="211" t="s">
        <v>145</v>
      </c>
      <c r="D864" s="210" t="s">
        <v>527</v>
      </c>
      <c r="E864" s="219" t="s">
        <v>150</v>
      </c>
      <c r="F864" s="223" t="s">
        <v>719</v>
      </c>
      <c r="G864" s="216" t="str">
        <f>IF('Template 5'!$AK$36=0,"",1)</f>
        <v/>
      </c>
    </row>
    <row r="865" spans="2:7" customFormat="1" ht="30" x14ac:dyDescent="0.25">
      <c r="B865" s="271">
        <f t="shared" si="13"/>
        <v>860</v>
      </c>
      <c r="C865" s="211" t="s">
        <v>145</v>
      </c>
      <c r="D865" s="210" t="s">
        <v>527</v>
      </c>
      <c r="E865" s="219" t="s">
        <v>151</v>
      </c>
      <c r="F865" s="223" t="s">
        <v>719</v>
      </c>
      <c r="G865" s="216" t="str">
        <f>IF('Template 5'!$AK$37=0,"",1)</f>
        <v/>
      </c>
    </row>
    <row r="866" spans="2:7" customFormat="1" ht="30" x14ac:dyDescent="0.25">
      <c r="B866" s="271">
        <f t="shared" si="13"/>
        <v>861</v>
      </c>
      <c r="C866" s="211" t="s">
        <v>145</v>
      </c>
      <c r="D866" s="210" t="s">
        <v>527</v>
      </c>
      <c r="E866" s="219" t="s">
        <v>155</v>
      </c>
      <c r="F866" s="223" t="s">
        <v>719</v>
      </c>
      <c r="G866" s="216" t="str">
        <f>IF('Template 5'!$AK$38=0,"",1)</f>
        <v/>
      </c>
    </row>
    <row r="867" spans="2:7" customFormat="1" ht="45" x14ac:dyDescent="0.25">
      <c r="B867" s="271">
        <f t="shared" si="13"/>
        <v>862</v>
      </c>
      <c r="C867" s="211" t="s">
        <v>145</v>
      </c>
      <c r="D867" s="210" t="s">
        <v>527</v>
      </c>
      <c r="E867" s="219" t="s">
        <v>168</v>
      </c>
      <c r="F867" s="223" t="s">
        <v>719</v>
      </c>
      <c r="G867" s="216" t="str">
        <f>IF('Template 5'!$AK$40=0,"",1)</f>
        <v/>
      </c>
    </row>
    <row r="868" spans="2:7" customFormat="1" ht="30" x14ac:dyDescent="0.25">
      <c r="B868" s="271">
        <f t="shared" si="13"/>
        <v>863</v>
      </c>
      <c r="C868" s="211" t="s">
        <v>145</v>
      </c>
      <c r="D868" s="210" t="s">
        <v>527</v>
      </c>
      <c r="E868" s="219" t="s">
        <v>701</v>
      </c>
      <c r="F868" s="223" t="s">
        <v>719</v>
      </c>
      <c r="G868" s="216" t="str">
        <f>IF('Template 5'!$AK$41=0,"",1)</f>
        <v/>
      </c>
    </row>
    <row r="869" spans="2:7" customFormat="1" ht="30" x14ac:dyDescent="0.25">
      <c r="B869" s="271">
        <f t="shared" si="13"/>
        <v>864</v>
      </c>
      <c r="C869" s="211" t="s">
        <v>145</v>
      </c>
      <c r="D869" s="210" t="s">
        <v>527</v>
      </c>
      <c r="E869" s="219" t="s">
        <v>185</v>
      </c>
      <c r="F869" s="223" t="s">
        <v>719</v>
      </c>
      <c r="G869" s="216" t="str">
        <f>IF('Template 5'!$AK$42=0,"",1)</f>
        <v/>
      </c>
    </row>
    <row r="870" spans="2:7" customFormat="1" ht="30" x14ac:dyDescent="0.25">
      <c r="B870" s="271">
        <f t="shared" si="13"/>
        <v>865</v>
      </c>
      <c r="C870" s="211" t="s">
        <v>145</v>
      </c>
      <c r="D870" s="210" t="s">
        <v>527</v>
      </c>
      <c r="E870" s="219" t="s">
        <v>702</v>
      </c>
      <c r="F870" s="223" t="s">
        <v>719</v>
      </c>
      <c r="G870" s="216" t="str">
        <f>IF('Template 5'!$AK$43=0,"",1)</f>
        <v/>
      </c>
    </row>
    <row r="871" spans="2:7" customFormat="1" ht="60" x14ac:dyDescent="0.25">
      <c r="B871" s="271">
        <f t="shared" si="13"/>
        <v>866</v>
      </c>
      <c r="C871" s="211" t="s">
        <v>145</v>
      </c>
      <c r="D871" s="210" t="s">
        <v>527</v>
      </c>
      <c r="E871" s="219" t="s">
        <v>147</v>
      </c>
      <c r="F871" s="223" t="s">
        <v>719</v>
      </c>
      <c r="G871" s="216" t="str">
        <f>IF('Template 5'!$AK$44=0,"",1)</f>
        <v/>
      </c>
    </row>
    <row r="872" spans="2:7" customFormat="1" ht="30" x14ac:dyDescent="0.25">
      <c r="B872" s="271">
        <f t="shared" si="13"/>
        <v>867</v>
      </c>
      <c r="C872" s="211" t="s">
        <v>145</v>
      </c>
      <c r="D872" s="210" t="s">
        <v>527</v>
      </c>
      <c r="E872" s="219" t="s">
        <v>148</v>
      </c>
      <c r="F872" s="223" t="s">
        <v>719</v>
      </c>
      <c r="G872" s="216" t="str">
        <f>IF('Template 5'!$AK$45=0,"",1)</f>
        <v/>
      </c>
    </row>
    <row r="873" spans="2:7" customFormat="1" ht="30" x14ac:dyDescent="0.25">
      <c r="B873" s="271">
        <f t="shared" si="13"/>
        <v>868</v>
      </c>
      <c r="C873" s="211" t="s">
        <v>145</v>
      </c>
      <c r="D873" s="210" t="s">
        <v>527</v>
      </c>
      <c r="E873" s="219" t="s">
        <v>149</v>
      </c>
      <c r="F873" s="223" t="s">
        <v>719</v>
      </c>
      <c r="G873" s="216" t="str">
        <f>IF('Template 5'!$AK$46=0,"",1)</f>
        <v/>
      </c>
    </row>
    <row r="874" spans="2:7" customFormat="1" ht="30" x14ac:dyDescent="0.25">
      <c r="B874" s="271">
        <f t="shared" si="13"/>
        <v>869</v>
      </c>
      <c r="C874" s="211" t="s">
        <v>145</v>
      </c>
      <c r="D874" s="210" t="s">
        <v>527</v>
      </c>
      <c r="E874" s="219" t="s">
        <v>150</v>
      </c>
      <c r="F874" s="223" t="s">
        <v>719</v>
      </c>
      <c r="G874" s="216" t="str">
        <f>IF('Template 5'!$AK$47=0,"",1)</f>
        <v/>
      </c>
    </row>
    <row r="875" spans="2:7" customFormat="1" ht="30" x14ac:dyDescent="0.25">
      <c r="B875" s="271">
        <f t="shared" si="13"/>
        <v>870</v>
      </c>
      <c r="C875" s="211" t="s">
        <v>145</v>
      </c>
      <c r="D875" s="210" t="s">
        <v>527</v>
      </c>
      <c r="E875" s="219" t="s">
        <v>151</v>
      </c>
      <c r="F875" s="223" t="s">
        <v>719</v>
      </c>
      <c r="G875" s="216" t="str">
        <f>IF('Template 5'!$AK$48=0,"",1)</f>
        <v/>
      </c>
    </row>
    <row r="876" spans="2:7" customFormat="1" ht="30" x14ac:dyDescent="0.25">
      <c r="B876" s="271">
        <f t="shared" si="13"/>
        <v>871</v>
      </c>
      <c r="C876" s="211" t="s">
        <v>145</v>
      </c>
      <c r="D876" s="210" t="s">
        <v>527</v>
      </c>
      <c r="E876" s="219" t="s">
        <v>155</v>
      </c>
      <c r="F876" s="223" t="s">
        <v>719</v>
      </c>
      <c r="G876" s="216" t="str">
        <f>IF('Template 5'!$AK$49=0,"",1)</f>
        <v/>
      </c>
    </row>
    <row r="877" spans="2:7" customFormat="1" ht="53.25" customHeight="1" x14ac:dyDescent="0.25">
      <c r="B877" s="271">
        <f t="shared" si="13"/>
        <v>872</v>
      </c>
      <c r="C877" s="211" t="s">
        <v>145</v>
      </c>
      <c r="D877" s="210" t="s">
        <v>527</v>
      </c>
      <c r="E877" s="219" t="s">
        <v>326</v>
      </c>
      <c r="F877" s="223" t="s">
        <v>719</v>
      </c>
      <c r="G877" s="216" t="str">
        <f>IF('Template 5'!$AK$51=0,"",1)</f>
        <v/>
      </c>
    </row>
    <row r="878" spans="2:7" customFormat="1" ht="30" x14ac:dyDescent="0.25">
      <c r="B878" s="271">
        <f t="shared" si="13"/>
        <v>873</v>
      </c>
      <c r="C878" s="211" t="s">
        <v>145</v>
      </c>
      <c r="D878" s="210" t="s">
        <v>527</v>
      </c>
      <c r="E878" s="219" t="s">
        <v>701</v>
      </c>
      <c r="F878" s="223" t="s">
        <v>719</v>
      </c>
      <c r="G878" s="216" t="str">
        <f>IF('Template 5'!$AK$52=0,"",1)</f>
        <v/>
      </c>
    </row>
    <row r="879" spans="2:7" customFormat="1" ht="30" x14ac:dyDescent="0.25">
      <c r="B879" s="271">
        <f t="shared" si="13"/>
        <v>874</v>
      </c>
      <c r="C879" s="211" t="s">
        <v>145</v>
      </c>
      <c r="D879" s="210" t="s">
        <v>527</v>
      </c>
      <c r="E879" s="219" t="s">
        <v>185</v>
      </c>
      <c r="F879" s="223" t="s">
        <v>719</v>
      </c>
      <c r="G879" s="216" t="str">
        <f>IF('Template 5'!$AK$53=0,"",1)</f>
        <v/>
      </c>
    </row>
    <row r="880" spans="2:7" customFormat="1" ht="30" x14ac:dyDescent="0.25">
      <c r="B880" s="271">
        <f t="shared" si="13"/>
        <v>875</v>
      </c>
      <c r="C880" s="211" t="s">
        <v>145</v>
      </c>
      <c r="D880" s="210" t="s">
        <v>527</v>
      </c>
      <c r="E880" s="219" t="s">
        <v>702</v>
      </c>
      <c r="F880" s="223" t="s">
        <v>719</v>
      </c>
      <c r="G880" s="216" t="str">
        <f>IF('Template 5'!$AK$54=0,"",1)</f>
        <v/>
      </c>
    </row>
    <row r="881" spans="2:7" customFormat="1" ht="60" x14ac:dyDescent="0.25">
      <c r="B881" s="271">
        <f t="shared" si="13"/>
        <v>876</v>
      </c>
      <c r="C881" s="211" t="s">
        <v>145</v>
      </c>
      <c r="D881" s="210" t="s">
        <v>527</v>
      </c>
      <c r="E881" s="219" t="s">
        <v>147</v>
      </c>
      <c r="F881" s="223" t="s">
        <v>719</v>
      </c>
      <c r="G881" s="216" t="str">
        <f>IF('Template 5'!$AK$55=0,"",1)</f>
        <v/>
      </c>
    </row>
    <row r="882" spans="2:7" customFormat="1" ht="30" x14ac:dyDescent="0.25">
      <c r="B882" s="271">
        <f t="shared" si="13"/>
        <v>877</v>
      </c>
      <c r="C882" s="211" t="s">
        <v>145</v>
      </c>
      <c r="D882" s="210" t="s">
        <v>527</v>
      </c>
      <c r="E882" s="219" t="s">
        <v>148</v>
      </c>
      <c r="F882" s="223" t="s">
        <v>719</v>
      </c>
      <c r="G882" s="216" t="str">
        <f>IF('Template 5'!$AK$56=0,"",1)</f>
        <v/>
      </c>
    </row>
    <row r="883" spans="2:7" customFormat="1" ht="30" x14ac:dyDescent="0.25">
      <c r="B883" s="271">
        <f t="shared" si="13"/>
        <v>878</v>
      </c>
      <c r="C883" s="211" t="s">
        <v>145</v>
      </c>
      <c r="D883" s="210" t="s">
        <v>527</v>
      </c>
      <c r="E883" s="219" t="s">
        <v>149</v>
      </c>
      <c r="F883" s="223" t="s">
        <v>719</v>
      </c>
      <c r="G883" s="216" t="str">
        <f>IF('Template 5'!$AK$57=0,"",1)</f>
        <v/>
      </c>
    </row>
    <row r="884" spans="2:7" customFormat="1" ht="30" x14ac:dyDescent="0.25">
      <c r="B884" s="271">
        <f t="shared" si="13"/>
        <v>879</v>
      </c>
      <c r="C884" s="211" t="s">
        <v>145</v>
      </c>
      <c r="D884" s="210" t="s">
        <v>527</v>
      </c>
      <c r="E884" s="219" t="s">
        <v>150</v>
      </c>
      <c r="F884" s="223" t="s">
        <v>719</v>
      </c>
      <c r="G884" s="216" t="str">
        <f>IF('Template 5'!$AK$58=0,"",1)</f>
        <v/>
      </c>
    </row>
    <row r="885" spans="2:7" customFormat="1" ht="30" x14ac:dyDescent="0.25">
      <c r="B885" s="271">
        <f t="shared" si="13"/>
        <v>880</v>
      </c>
      <c r="C885" s="211" t="s">
        <v>145</v>
      </c>
      <c r="D885" s="210" t="s">
        <v>527</v>
      </c>
      <c r="E885" s="219" t="s">
        <v>151</v>
      </c>
      <c r="F885" s="223" t="s">
        <v>719</v>
      </c>
      <c r="G885" s="216" t="str">
        <f>IF('Template 5'!$AK$59=0,"",1)</f>
        <v/>
      </c>
    </row>
    <row r="886" spans="2:7" customFormat="1" ht="30" x14ac:dyDescent="0.25">
      <c r="B886" s="271">
        <f t="shared" si="13"/>
        <v>881</v>
      </c>
      <c r="C886" s="211" t="s">
        <v>145</v>
      </c>
      <c r="D886" s="210" t="s">
        <v>527</v>
      </c>
      <c r="E886" s="219" t="s">
        <v>155</v>
      </c>
      <c r="F886" s="223" t="s">
        <v>719</v>
      </c>
      <c r="G886" s="216" t="str">
        <f>IF('Template 5'!$AK$60=0,"",1)</f>
        <v/>
      </c>
    </row>
    <row r="887" spans="2:7" customFormat="1" ht="38.25" customHeight="1" x14ac:dyDescent="0.25">
      <c r="B887" s="271">
        <f t="shared" si="13"/>
        <v>882</v>
      </c>
      <c r="C887" s="211" t="s">
        <v>145</v>
      </c>
      <c r="D887" s="210" t="s">
        <v>527</v>
      </c>
      <c r="E887" s="219" t="s">
        <v>215</v>
      </c>
      <c r="F887" s="223" t="s">
        <v>719</v>
      </c>
      <c r="G887" s="216" t="str">
        <f>IF('Template 5'!$AK$62=0,"",1)</f>
        <v/>
      </c>
    </row>
    <row r="888" spans="2:7" customFormat="1" ht="30" x14ac:dyDescent="0.25">
      <c r="B888" s="271">
        <f t="shared" si="13"/>
        <v>883</v>
      </c>
      <c r="C888" s="211" t="s">
        <v>145</v>
      </c>
      <c r="D888" s="210" t="s">
        <v>527</v>
      </c>
      <c r="E888" s="219" t="s">
        <v>701</v>
      </c>
      <c r="F888" s="223" t="s">
        <v>719</v>
      </c>
      <c r="G888" s="216" t="str">
        <f>IF('Template 5'!$AK$63=0,"",1)</f>
        <v/>
      </c>
    </row>
    <row r="889" spans="2:7" customFormat="1" ht="30" x14ac:dyDescent="0.25">
      <c r="B889" s="271">
        <f t="shared" si="13"/>
        <v>884</v>
      </c>
      <c r="C889" s="211" t="s">
        <v>145</v>
      </c>
      <c r="D889" s="210" t="s">
        <v>527</v>
      </c>
      <c r="E889" s="219" t="s">
        <v>185</v>
      </c>
      <c r="F889" s="223" t="s">
        <v>719</v>
      </c>
      <c r="G889" s="216" t="str">
        <f>IF('Template 5'!$AK$64=0,"",1)</f>
        <v/>
      </c>
    </row>
    <row r="890" spans="2:7" customFormat="1" ht="30" x14ac:dyDescent="0.25">
      <c r="B890" s="271">
        <f t="shared" si="13"/>
        <v>885</v>
      </c>
      <c r="C890" s="211" t="s">
        <v>145</v>
      </c>
      <c r="D890" s="210" t="s">
        <v>527</v>
      </c>
      <c r="E890" s="219" t="s">
        <v>702</v>
      </c>
      <c r="F890" s="223" t="s">
        <v>719</v>
      </c>
      <c r="G890" s="216" t="str">
        <f>IF('Template 5'!$AK$65=0,"",1)</f>
        <v/>
      </c>
    </row>
    <row r="891" spans="2:7" customFormat="1" ht="34.5" customHeight="1" x14ac:dyDescent="0.25">
      <c r="B891" s="271">
        <f t="shared" si="13"/>
        <v>886</v>
      </c>
      <c r="C891" s="211" t="s">
        <v>145</v>
      </c>
      <c r="D891" s="210" t="s">
        <v>527</v>
      </c>
      <c r="E891" s="219" t="s">
        <v>155</v>
      </c>
      <c r="F891" s="223" t="s">
        <v>719</v>
      </c>
      <c r="G891" s="216" t="str">
        <f>IF('Template 5'!$AK$66=0,"",1)</f>
        <v/>
      </c>
    </row>
    <row r="892" spans="2:7" customFormat="1" ht="39" customHeight="1" x14ac:dyDescent="0.25">
      <c r="B892" s="271">
        <f t="shared" si="13"/>
        <v>887</v>
      </c>
      <c r="C892" s="211" t="s">
        <v>145</v>
      </c>
      <c r="D892" s="210" t="s">
        <v>528</v>
      </c>
      <c r="E892" s="219" t="s">
        <v>390</v>
      </c>
      <c r="F892" s="224" t="s">
        <v>720</v>
      </c>
      <c r="G892" s="216" t="str">
        <f>IF('Template 5'!$AL$12=0,"",1)</f>
        <v/>
      </c>
    </row>
    <row r="893" spans="2:7" customFormat="1" ht="30" x14ac:dyDescent="0.25">
      <c r="B893" s="271">
        <f t="shared" si="13"/>
        <v>888</v>
      </c>
      <c r="C893" s="211" t="s">
        <v>145</v>
      </c>
      <c r="D893" s="210" t="s">
        <v>528</v>
      </c>
      <c r="E893" s="219" t="s">
        <v>207</v>
      </c>
      <c r="F893" s="224" t="s">
        <v>720</v>
      </c>
      <c r="G893" s="216" t="str">
        <f>IF('Template 5'!$AL$13=0,"",1)</f>
        <v/>
      </c>
    </row>
    <row r="894" spans="2:7" customFormat="1" ht="45" x14ac:dyDescent="0.25">
      <c r="B894" s="271">
        <f t="shared" si="13"/>
        <v>889</v>
      </c>
      <c r="C894" s="211" t="s">
        <v>145</v>
      </c>
      <c r="D894" s="210" t="s">
        <v>528</v>
      </c>
      <c r="E894" s="219" t="s">
        <v>759</v>
      </c>
      <c r="F894" s="224" t="s">
        <v>720</v>
      </c>
      <c r="G894" s="216" t="str">
        <f>IF('Template 5'!$AL$14=0,"",1)</f>
        <v/>
      </c>
    </row>
    <row r="895" spans="2:7" customFormat="1" ht="45" x14ac:dyDescent="0.25">
      <c r="B895" s="271">
        <f t="shared" si="13"/>
        <v>890</v>
      </c>
      <c r="C895" s="211" t="s">
        <v>145</v>
      </c>
      <c r="D895" s="210" t="s">
        <v>528</v>
      </c>
      <c r="E895" s="219" t="s">
        <v>760</v>
      </c>
      <c r="F895" s="224" t="s">
        <v>720</v>
      </c>
      <c r="G895" s="216" t="str">
        <f>IF('Template 5'!$AL$15=0,"",1)</f>
        <v/>
      </c>
    </row>
    <row r="896" spans="2:7" customFormat="1" ht="30" x14ac:dyDescent="0.25">
      <c r="B896" s="271">
        <f t="shared" si="13"/>
        <v>891</v>
      </c>
      <c r="C896" s="211" t="s">
        <v>145</v>
      </c>
      <c r="D896" s="210" t="s">
        <v>528</v>
      </c>
      <c r="E896" s="219" t="s">
        <v>204</v>
      </c>
      <c r="F896" s="224" t="s">
        <v>720</v>
      </c>
      <c r="G896" s="216" t="str">
        <f>IF('Template 5'!$AL$16=0,"",1)</f>
        <v/>
      </c>
    </row>
    <row r="897" spans="2:7" customFormat="1" ht="45" x14ac:dyDescent="0.25">
      <c r="B897" s="271">
        <f t="shared" si="13"/>
        <v>892</v>
      </c>
      <c r="C897" s="211" t="s">
        <v>145</v>
      </c>
      <c r="D897" s="210" t="s">
        <v>528</v>
      </c>
      <c r="E897" s="219" t="s">
        <v>205</v>
      </c>
      <c r="F897" s="224" t="s">
        <v>720</v>
      </c>
      <c r="G897" s="216" t="str">
        <f>IF('Template 5'!$AL$17=0,"",1)</f>
        <v/>
      </c>
    </row>
    <row r="898" spans="2:7" customFormat="1" ht="30" x14ac:dyDescent="0.25">
      <c r="B898" s="271">
        <f t="shared" si="13"/>
        <v>893</v>
      </c>
      <c r="C898" s="211" t="s">
        <v>145</v>
      </c>
      <c r="D898" s="210" t="s">
        <v>528</v>
      </c>
      <c r="E898" s="219" t="s">
        <v>206</v>
      </c>
      <c r="F898" s="224" t="s">
        <v>720</v>
      </c>
      <c r="G898" s="216" t="str">
        <f>IF('Template 5'!$AL$18=0,"",1)</f>
        <v/>
      </c>
    </row>
    <row r="899" spans="2:7" customFormat="1" ht="30" x14ac:dyDescent="0.25">
      <c r="B899" s="271">
        <f t="shared" si="13"/>
        <v>894</v>
      </c>
      <c r="C899" s="211" t="s">
        <v>145</v>
      </c>
      <c r="D899" s="210" t="s">
        <v>528</v>
      </c>
      <c r="E899" s="219" t="s">
        <v>159</v>
      </c>
      <c r="F899" s="224" t="s">
        <v>720</v>
      </c>
      <c r="G899" s="216" t="str">
        <f>IF('Template 5'!$AL$19=0,"",1)</f>
        <v/>
      </c>
    </row>
    <row r="900" spans="2:7" customFormat="1" ht="30" x14ac:dyDescent="0.25">
      <c r="B900" s="271">
        <f t="shared" si="13"/>
        <v>895</v>
      </c>
      <c r="C900" s="211" t="s">
        <v>145</v>
      </c>
      <c r="D900" s="210" t="s">
        <v>528</v>
      </c>
      <c r="E900" s="219" t="s">
        <v>794</v>
      </c>
      <c r="F900" s="224" t="s">
        <v>721</v>
      </c>
      <c r="G900" s="216" t="str">
        <f>IF('Template 5'!$AL$21=0,"",1)</f>
        <v/>
      </c>
    </row>
    <row r="901" spans="2:7" customFormat="1" ht="30" x14ac:dyDescent="0.25">
      <c r="B901" s="271">
        <f t="shared" si="13"/>
        <v>896</v>
      </c>
      <c r="C901" s="211" t="s">
        <v>145</v>
      </c>
      <c r="D901" s="210" t="s">
        <v>528</v>
      </c>
      <c r="E901" s="219" t="s">
        <v>163</v>
      </c>
      <c r="F901" s="224" t="s">
        <v>721</v>
      </c>
      <c r="G901" s="216" t="str">
        <f>IF('Template 5'!$AL$22=0,"",1)</f>
        <v/>
      </c>
    </row>
    <row r="902" spans="2:7" customFormat="1" ht="30" x14ac:dyDescent="0.25">
      <c r="B902" s="271">
        <f t="shared" si="13"/>
        <v>897</v>
      </c>
      <c r="C902" s="211" t="s">
        <v>145</v>
      </c>
      <c r="D902" s="210" t="s">
        <v>528</v>
      </c>
      <c r="E902" s="219" t="s">
        <v>164</v>
      </c>
      <c r="F902" s="224" t="s">
        <v>721</v>
      </c>
      <c r="G902" s="216" t="str">
        <f>IF('Template 5'!$AL$23=0,"",1)</f>
        <v/>
      </c>
    </row>
    <row r="903" spans="2:7" customFormat="1" ht="30" x14ac:dyDescent="0.25">
      <c r="B903" s="271">
        <f t="shared" si="13"/>
        <v>898</v>
      </c>
      <c r="C903" s="211" t="s">
        <v>145</v>
      </c>
      <c r="D903" s="210" t="s">
        <v>528</v>
      </c>
      <c r="E903" s="219" t="s">
        <v>335</v>
      </c>
      <c r="F903" s="224" t="s">
        <v>721</v>
      </c>
      <c r="G903" s="216" t="str">
        <f>IF('Template 5'!$AL$25=0,"",1)</f>
        <v/>
      </c>
    </row>
    <row r="904" spans="2:7" customFormat="1" ht="30" x14ac:dyDescent="0.25">
      <c r="B904" s="271">
        <f t="shared" ref="B904:B967" si="14">B903+1</f>
        <v>899</v>
      </c>
      <c r="C904" s="211" t="s">
        <v>145</v>
      </c>
      <c r="D904" s="210" t="s">
        <v>528</v>
      </c>
      <c r="E904" s="219" t="s">
        <v>163</v>
      </c>
      <c r="F904" s="224" t="s">
        <v>721</v>
      </c>
      <c r="G904" s="216" t="str">
        <f>IF('Template 5'!$AL$26=0,"",1)</f>
        <v/>
      </c>
    </row>
    <row r="905" spans="2:7" customFormat="1" ht="30" x14ac:dyDescent="0.25">
      <c r="B905" s="271">
        <f t="shared" si="14"/>
        <v>900</v>
      </c>
      <c r="C905" s="211" t="s">
        <v>145</v>
      </c>
      <c r="D905" s="210" t="s">
        <v>528</v>
      </c>
      <c r="E905" s="219" t="s">
        <v>164</v>
      </c>
      <c r="F905" s="224" t="s">
        <v>721</v>
      </c>
      <c r="G905" s="216" t="str">
        <f>IF('Template 5'!$AL$27=0,"",1)</f>
        <v/>
      </c>
    </row>
    <row r="906" spans="2:7" customFormat="1" ht="45.75" customHeight="1" x14ac:dyDescent="0.25">
      <c r="B906" s="271">
        <f t="shared" si="14"/>
        <v>901</v>
      </c>
      <c r="C906" s="211" t="s">
        <v>145</v>
      </c>
      <c r="D906" s="210" t="s">
        <v>528</v>
      </c>
      <c r="E906" s="219" t="s">
        <v>174</v>
      </c>
      <c r="F906" s="224" t="s">
        <v>721</v>
      </c>
      <c r="G906" s="216" t="str">
        <f>IF('Template 5'!$AL$29=0,"",1)</f>
        <v/>
      </c>
    </row>
    <row r="907" spans="2:7" customFormat="1" ht="30" x14ac:dyDescent="0.25">
      <c r="B907" s="271">
        <f t="shared" si="14"/>
        <v>902</v>
      </c>
      <c r="C907" s="211" t="s">
        <v>145</v>
      </c>
      <c r="D907" s="210" t="s">
        <v>528</v>
      </c>
      <c r="E907" s="219" t="s">
        <v>701</v>
      </c>
      <c r="F907" s="224" t="s">
        <v>721</v>
      </c>
      <c r="G907" s="216" t="str">
        <f>IF('Template 5'!$AL$30=0,"",1)</f>
        <v/>
      </c>
    </row>
    <row r="908" spans="2:7" customFormat="1" ht="30" x14ac:dyDescent="0.25">
      <c r="B908" s="271">
        <f t="shared" si="14"/>
        <v>903</v>
      </c>
      <c r="C908" s="211" t="s">
        <v>145</v>
      </c>
      <c r="D908" s="210" t="s">
        <v>528</v>
      </c>
      <c r="E908" s="219" t="s">
        <v>185</v>
      </c>
      <c r="F908" s="224" t="s">
        <v>721</v>
      </c>
      <c r="G908" s="216" t="str">
        <f>IF('Template 5'!$AL$31=0,"",1)</f>
        <v/>
      </c>
    </row>
    <row r="909" spans="2:7" customFormat="1" ht="30" x14ac:dyDescent="0.25">
      <c r="B909" s="271">
        <f t="shared" si="14"/>
        <v>904</v>
      </c>
      <c r="C909" s="211" t="s">
        <v>145</v>
      </c>
      <c r="D909" s="210" t="s">
        <v>528</v>
      </c>
      <c r="E909" s="219" t="s">
        <v>702</v>
      </c>
      <c r="F909" s="224" t="s">
        <v>721</v>
      </c>
      <c r="G909" s="216" t="str">
        <f>IF('Template 5'!$AL$32=0,"",1)</f>
        <v/>
      </c>
    </row>
    <row r="910" spans="2:7" customFormat="1" ht="60" x14ac:dyDescent="0.25">
      <c r="B910" s="271">
        <f t="shared" si="14"/>
        <v>905</v>
      </c>
      <c r="C910" s="211" t="s">
        <v>145</v>
      </c>
      <c r="D910" s="210" t="s">
        <v>528</v>
      </c>
      <c r="E910" s="219" t="s">
        <v>147</v>
      </c>
      <c r="F910" s="224" t="s">
        <v>721</v>
      </c>
      <c r="G910" s="216" t="str">
        <f>IF('Template 5'!$AL$33=0,"",1)</f>
        <v/>
      </c>
    </row>
    <row r="911" spans="2:7" customFormat="1" ht="30" x14ac:dyDescent="0.25">
      <c r="B911" s="271">
        <f t="shared" si="14"/>
        <v>906</v>
      </c>
      <c r="C911" s="211" t="s">
        <v>145</v>
      </c>
      <c r="D911" s="210" t="s">
        <v>528</v>
      </c>
      <c r="E911" s="219" t="s">
        <v>148</v>
      </c>
      <c r="F911" s="224" t="s">
        <v>721</v>
      </c>
      <c r="G911" s="216" t="str">
        <f>IF('Template 5'!$AL$34=0,"",1)</f>
        <v/>
      </c>
    </row>
    <row r="912" spans="2:7" customFormat="1" ht="30" x14ac:dyDescent="0.25">
      <c r="B912" s="271">
        <f t="shared" si="14"/>
        <v>907</v>
      </c>
      <c r="C912" s="211" t="s">
        <v>145</v>
      </c>
      <c r="D912" s="210" t="s">
        <v>528</v>
      </c>
      <c r="E912" s="219" t="s">
        <v>149</v>
      </c>
      <c r="F912" s="224" t="s">
        <v>721</v>
      </c>
      <c r="G912" s="216" t="str">
        <f>IF('Template 5'!$AL$35=0,"",1)</f>
        <v/>
      </c>
    </row>
    <row r="913" spans="2:7" customFormat="1" ht="30" x14ac:dyDescent="0.25">
      <c r="B913" s="271">
        <f t="shared" si="14"/>
        <v>908</v>
      </c>
      <c r="C913" s="211" t="s">
        <v>145</v>
      </c>
      <c r="D913" s="210" t="s">
        <v>528</v>
      </c>
      <c r="E913" s="219" t="s">
        <v>150</v>
      </c>
      <c r="F913" s="224" t="s">
        <v>721</v>
      </c>
      <c r="G913" s="216" t="str">
        <f>IF('Template 5'!$AL$36=0,"",1)</f>
        <v/>
      </c>
    </row>
    <row r="914" spans="2:7" customFormat="1" ht="30" x14ac:dyDescent="0.25">
      <c r="B914" s="271">
        <f t="shared" si="14"/>
        <v>909</v>
      </c>
      <c r="C914" s="211" t="s">
        <v>145</v>
      </c>
      <c r="D914" s="210" t="s">
        <v>528</v>
      </c>
      <c r="E914" s="219" t="s">
        <v>151</v>
      </c>
      <c r="F914" s="224" t="s">
        <v>721</v>
      </c>
      <c r="G914" s="216" t="str">
        <f>IF('Template 5'!$AL$37=0,"",1)</f>
        <v/>
      </c>
    </row>
    <row r="915" spans="2:7" customFormat="1" ht="30" x14ac:dyDescent="0.25">
      <c r="B915" s="271">
        <f t="shared" si="14"/>
        <v>910</v>
      </c>
      <c r="C915" s="211" t="s">
        <v>145</v>
      </c>
      <c r="D915" s="210" t="s">
        <v>528</v>
      </c>
      <c r="E915" s="219" t="s">
        <v>155</v>
      </c>
      <c r="F915" s="224" t="s">
        <v>721</v>
      </c>
      <c r="G915" s="216" t="str">
        <f>IF('Template 5'!$AL$38=0,"",1)</f>
        <v/>
      </c>
    </row>
    <row r="916" spans="2:7" customFormat="1" ht="49.5" customHeight="1" x14ac:dyDescent="0.25">
      <c r="B916" s="271">
        <f t="shared" si="14"/>
        <v>911</v>
      </c>
      <c r="C916" s="211" t="s">
        <v>145</v>
      </c>
      <c r="D916" s="210" t="s">
        <v>528</v>
      </c>
      <c r="E916" s="219" t="s">
        <v>168</v>
      </c>
      <c r="F916" s="224" t="s">
        <v>721</v>
      </c>
      <c r="G916" s="216" t="str">
        <f>IF('Template 5'!$AL$40=0,"",1)</f>
        <v/>
      </c>
    </row>
    <row r="917" spans="2:7" customFormat="1" ht="30" x14ac:dyDescent="0.25">
      <c r="B917" s="271">
        <f t="shared" si="14"/>
        <v>912</v>
      </c>
      <c r="C917" s="211" t="s">
        <v>145</v>
      </c>
      <c r="D917" s="210" t="s">
        <v>528</v>
      </c>
      <c r="E917" s="219" t="s">
        <v>701</v>
      </c>
      <c r="F917" s="224" t="s">
        <v>721</v>
      </c>
      <c r="G917" s="216" t="str">
        <f>IF('Template 5'!$AL$41=0,"",1)</f>
        <v/>
      </c>
    </row>
    <row r="918" spans="2:7" customFormat="1" ht="30" x14ac:dyDescent="0.25">
      <c r="B918" s="271">
        <f t="shared" si="14"/>
        <v>913</v>
      </c>
      <c r="C918" s="211" t="s">
        <v>145</v>
      </c>
      <c r="D918" s="210" t="s">
        <v>528</v>
      </c>
      <c r="E918" s="219" t="s">
        <v>185</v>
      </c>
      <c r="F918" s="224" t="s">
        <v>721</v>
      </c>
      <c r="G918" s="216" t="str">
        <f>IF('Template 5'!$AL$42=0,"",1)</f>
        <v/>
      </c>
    </row>
    <row r="919" spans="2:7" customFormat="1" ht="30" x14ac:dyDescent="0.25">
      <c r="B919" s="271">
        <f t="shared" si="14"/>
        <v>914</v>
      </c>
      <c r="C919" s="211" t="s">
        <v>145</v>
      </c>
      <c r="D919" s="210" t="s">
        <v>528</v>
      </c>
      <c r="E919" s="219" t="s">
        <v>702</v>
      </c>
      <c r="F919" s="224" t="s">
        <v>721</v>
      </c>
      <c r="G919" s="216" t="str">
        <f>IF('Template 5'!$AL$43=0,"",1)</f>
        <v/>
      </c>
    </row>
    <row r="920" spans="2:7" customFormat="1" ht="60" x14ac:dyDescent="0.25">
      <c r="B920" s="271">
        <f t="shared" si="14"/>
        <v>915</v>
      </c>
      <c r="C920" s="211" t="s">
        <v>145</v>
      </c>
      <c r="D920" s="210" t="s">
        <v>528</v>
      </c>
      <c r="E920" s="219" t="s">
        <v>147</v>
      </c>
      <c r="F920" s="224" t="s">
        <v>721</v>
      </c>
      <c r="G920" s="216" t="str">
        <f>IF('Template 5'!$AL$44=0,"",1)</f>
        <v/>
      </c>
    </row>
    <row r="921" spans="2:7" customFormat="1" ht="30" x14ac:dyDescent="0.25">
      <c r="B921" s="271">
        <f t="shared" si="14"/>
        <v>916</v>
      </c>
      <c r="C921" s="211" t="s">
        <v>145</v>
      </c>
      <c r="D921" s="210" t="s">
        <v>528</v>
      </c>
      <c r="E921" s="219" t="s">
        <v>148</v>
      </c>
      <c r="F921" s="224" t="s">
        <v>721</v>
      </c>
      <c r="G921" s="216" t="str">
        <f>IF('Template 5'!$AL$45=0,"",1)</f>
        <v/>
      </c>
    </row>
    <row r="922" spans="2:7" customFormat="1" ht="30" x14ac:dyDescent="0.25">
      <c r="B922" s="271">
        <f t="shared" si="14"/>
        <v>917</v>
      </c>
      <c r="C922" s="211" t="s">
        <v>145</v>
      </c>
      <c r="D922" s="210" t="s">
        <v>528</v>
      </c>
      <c r="E922" s="219" t="s">
        <v>149</v>
      </c>
      <c r="F922" s="224" t="s">
        <v>721</v>
      </c>
      <c r="G922" s="216" t="str">
        <f>IF('Template 5'!$AL$46=0,"",1)</f>
        <v/>
      </c>
    </row>
    <row r="923" spans="2:7" customFormat="1" ht="30" x14ac:dyDescent="0.25">
      <c r="B923" s="271">
        <f t="shared" si="14"/>
        <v>918</v>
      </c>
      <c r="C923" s="211" t="s">
        <v>145</v>
      </c>
      <c r="D923" s="210" t="s">
        <v>528</v>
      </c>
      <c r="E923" s="219" t="s">
        <v>150</v>
      </c>
      <c r="F923" s="224" t="s">
        <v>721</v>
      </c>
      <c r="G923" s="216" t="str">
        <f>IF('Template 5'!$AL$47=0,"",1)</f>
        <v/>
      </c>
    </row>
    <row r="924" spans="2:7" customFormat="1" ht="30" x14ac:dyDescent="0.25">
      <c r="B924" s="271">
        <f t="shared" si="14"/>
        <v>919</v>
      </c>
      <c r="C924" s="211" t="s">
        <v>145</v>
      </c>
      <c r="D924" s="210" t="s">
        <v>528</v>
      </c>
      <c r="E924" s="219" t="s">
        <v>151</v>
      </c>
      <c r="F924" s="224" t="s">
        <v>721</v>
      </c>
      <c r="G924" s="216" t="str">
        <f>IF('Template 5'!$AL$48=0,"",1)</f>
        <v/>
      </c>
    </row>
    <row r="925" spans="2:7" customFormat="1" ht="30" x14ac:dyDescent="0.25">
      <c r="B925" s="271">
        <f t="shared" si="14"/>
        <v>920</v>
      </c>
      <c r="C925" s="211" t="s">
        <v>145</v>
      </c>
      <c r="D925" s="210" t="s">
        <v>528</v>
      </c>
      <c r="E925" s="219" t="s">
        <v>155</v>
      </c>
      <c r="F925" s="224" t="s">
        <v>721</v>
      </c>
      <c r="G925" s="216" t="str">
        <f>IF('Template 5'!$AL$49=0,"",1)</f>
        <v/>
      </c>
    </row>
    <row r="926" spans="2:7" customFormat="1" ht="42" customHeight="1" x14ac:dyDescent="0.25">
      <c r="B926" s="271">
        <f t="shared" si="14"/>
        <v>921</v>
      </c>
      <c r="C926" s="211" t="s">
        <v>145</v>
      </c>
      <c r="D926" s="210" t="s">
        <v>528</v>
      </c>
      <c r="E926" s="219" t="s">
        <v>326</v>
      </c>
      <c r="F926" s="224" t="s">
        <v>721</v>
      </c>
      <c r="G926" s="216" t="str">
        <f>IF('Template 5'!$AL$51=0,"",1)</f>
        <v/>
      </c>
    </row>
    <row r="927" spans="2:7" customFormat="1" ht="30" x14ac:dyDescent="0.25">
      <c r="B927" s="271">
        <f t="shared" si="14"/>
        <v>922</v>
      </c>
      <c r="C927" s="211" t="s">
        <v>145</v>
      </c>
      <c r="D927" s="210" t="s">
        <v>528</v>
      </c>
      <c r="E927" s="219" t="s">
        <v>701</v>
      </c>
      <c r="F927" s="224" t="s">
        <v>721</v>
      </c>
      <c r="G927" s="216" t="str">
        <f>IF('Template 5'!$AL$52=0,"",1)</f>
        <v/>
      </c>
    </row>
    <row r="928" spans="2:7" customFormat="1" ht="30" x14ac:dyDescent="0.25">
      <c r="B928" s="271">
        <f t="shared" si="14"/>
        <v>923</v>
      </c>
      <c r="C928" s="211" t="s">
        <v>145</v>
      </c>
      <c r="D928" s="210" t="s">
        <v>528</v>
      </c>
      <c r="E928" s="219" t="s">
        <v>185</v>
      </c>
      <c r="F928" s="224" t="s">
        <v>721</v>
      </c>
      <c r="G928" s="216" t="str">
        <f>IF('Template 5'!$AL$53=0,"",1)</f>
        <v/>
      </c>
    </row>
    <row r="929" spans="2:7" customFormat="1" ht="30" x14ac:dyDescent="0.25">
      <c r="B929" s="271">
        <f t="shared" si="14"/>
        <v>924</v>
      </c>
      <c r="C929" s="211" t="s">
        <v>145</v>
      </c>
      <c r="D929" s="210" t="s">
        <v>528</v>
      </c>
      <c r="E929" s="219" t="s">
        <v>702</v>
      </c>
      <c r="F929" s="224" t="s">
        <v>721</v>
      </c>
      <c r="G929" s="216" t="str">
        <f>IF('Template 5'!$AL$54=0,"",1)</f>
        <v/>
      </c>
    </row>
    <row r="930" spans="2:7" customFormat="1" ht="60" x14ac:dyDescent="0.25">
      <c r="B930" s="271">
        <f t="shared" si="14"/>
        <v>925</v>
      </c>
      <c r="C930" s="211" t="s">
        <v>145</v>
      </c>
      <c r="D930" s="210" t="s">
        <v>528</v>
      </c>
      <c r="E930" s="219" t="s">
        <v>147</v>
      </c>
      <c r="F930" s="224" t="s">
        <v>721</v>
      </c>
      <c r="G930" s="216" t="str">
        <f>IF('Template 5'!$AL$55=0,"",1)</f>
        <v/>
      </c>
    </row>
    <row r="931" spans="2:7" customFormat="1" ht="30" x14ac:dyDescent="0.25">
      <c r="B931" s="271">
        <f t="shared" si="14"/>
        <v>926</v>
      </c>
      <c r="C931" s="211" t="s">
        <v>145</v>
      </c>
      <c r="D931" s="210" t="s">
        <v>528</v>
      </c>
      <c r="E931" s="219" t="s">
        <v>148</v>
      </c>
      <c r="F931" s="224" t="s">
        <v>721</v>
      </c>
      <c r="G931" s="216" t="str">
        <f>IF('Template 5'!$AL$56=0,"",1)</f>
        <v/>
      </c>
    </row>
    <row r="932" spans="2:7" customFormat="1" ht="30" x14ac:dyDescent="0.25">
      <c r="B932" s="271">
        <f t="shared" si="14"/>
        <v>927</v>
      </c>
      <c r="C932" s="211" t="s">
        <v>145</v>
      </c>
      <c r="D932" s="210" t="s">
        <v>528</v>
      </c>
      <c r="E932" s="219" t="s">
        <v>149</v>
      </c>
      <c r="F932" s="224" t="s">
        <v>721</v>
      </c>
      <c r="G932" s="216" t="str">
        <f>IF('Template 5'!$AL$57=0,"",1)</f>
        <v/>
      </c>
    </row>
    <row r="933" spans="2:7" customFormat="1" ht="30" x14ac:dyDescent="0.25">
      <c r="B933" s="271">
        <f t="shared" si="14"/>
        <v>928</v>
      </c>
      <c r="C933" s="211" t="s">
        <v>145</v>
      </c>
      <c r="D933" s="210" t="s">
        <v>528</v>
      </c>
      <c r="E933" s="219" t="s">
        <v>150</v>
      </c>
      <c r="F933" s="224" t="s">
        <v>721</v>
      </c>
      <c r="G933" s="216" t="str">
        <f>IF('Template 5'!$AL$58=0,"",1)</f>
        <v/>
      </c>
    </row>
    <row r="934" spans="2:7" customFormat="1" ht="30" x14ac:dyDescent="0.25">
      <c r="B934" s="271">
        <f t="shared" si="14"/>
        <v>929</v>
      </c>
      <c r="C934" s="211" t="s">
        <v>145</v>
      </c>
      <c r="D934" s="210" t="s">
        <v>528</v>
      </c>
      <c r="E934" s="219" t="s">
        <v>151</v>
      </c>
      <c r="F934" s="224" t="s">
        <v>721</v>
      </c>
      <c r="G934" s="216" t="str">
        <f>IF('Template 5'!$AL$59=0,"",1)</f>
        <v/>
      </c>
    </row>
    <row r="935" spans="2:7" customFormat="1" ht="30" x14ac:dyDescent="0.25">
      <c r="B935" s="271">
        <f t="shared" si="14"/>
        <v>930</v>
      </c>
      <c r="C935" s="211" t="s">
        <v>145</v>
      </c>
      <c r="D935" s="210" t="s">
        <v>528</v>
      </c>
      <c r="E935" s="219" t="s">
        <v>155</v>
      </c>
      <c r="F935" s="224" t="s">
        <v>721</v>
      </c>
      <c r="G935" s="216" t="str">
        <f>IF('Template 5'!$AL$60=0,"",1)</f>
        <v/>
      </c>
    </row>
    <row r="936" spans="2:7" customFormat="1" ht="36.75" customHeight="1" x14ac:dyDescent="0.25">
      <c r="B936" s="271">
        <f t="shared" si="14"/>
        <v>931</v>
      </c>
      <c r="C936" s="211" t="s">
        <v>145</v>
      </c>
      <c r="D936" s="210" t="s">
        <v>528</v>
      </c>
      <c r="E936" s="219" t="s">
        <v>215</v>
      </c>
      <c r="F936" s="224" t="s">
        <v>721</v>
      </c>
      <c r="G936" s="216" t="str">
        <f>IF('Template 5'!$AL$62=0,"",1)</f>
        <v/>
      </c>
    </row>
    <row r="937" spans="2:7" customFormat="1" ht="30" x14ac:dyDescent="0.25">
      <c r="B937" s="271">
        <f t="shared" si="14"/>
        <v>932</v>
      </c>
      <c r="C937" s="211" t="s">
        <v>145</v>
      </c>
      <c r="D937" s="210" t="s">
        <v>528</v>
      </c>
      <c r="E937" s="219" t="s">
        <v>701</v>
      </c>
      <c r="F937" s="224" t="s">
        <v>721</v>
      </c>
      <c r="G937" s="216" t="str">
        <f>IF('Template 5'!$AL$63=0,"",1)</f>
        <v/>
      </c>
    </row>
    <row r="938" spans="2:7" customFormat="1" ht="30" x14ac:dyDescent="0.25">
      <c r="B938" s="271">
        <f t="shared" si="14"/>
        <v>933</v>
      </c>
      <c r="C938" s="211" t="s">
        <v>145</v>
      </c>
      <c r="D938" s="210" t="s">
        <v>528</v>
      </c>
      <c r="E938" s="219" t="s">
        <v>185</v>
      </c>
      <c r="F938" s="224" t="s">
        <v>721</v>
      </c>
      <c r="G938" s="216" t="str">
        <f>IF('Template 5'!$AL$64=0,"",1)</f>
        <v/>
      </c>
    </row>
    <row r="939" spans="2:7" customFormat="1" ht="30" x14ac:dyDescent="0.25">
      <c r="B939" s="271">
        <f t="shared" si="14"/>
        <v>934</v>
      </c>
      <c r="C939" s="211" t="s">
        <v>145</v>
      </c>
      <c r="D939" s="210" t="s">
        <v>528</v>
      </c>
      <c r="E939" s="219" t="s">
        <v>702</v>
      </c>
      <c r="F939" s="224" t="s">
        <v>721</v>
      </c>
      <c r="G939" s="216" t="str">
        <f>IF('Template 5'!$AL$65=0,"",1)</f>
        <v/>
      </c>
    </row>
    <row r="940" spans="2:7" customFormat="1" ht="30" x14ac:dyDescent="0.25">
      <c r="B940" s="271">
        <f t="shared" si="14"/>
        <v>935</v>
      </c>
      <c r="C940" s="211" t="s">
        <v>145</v>
      </c>
      <c r="D940" s="210" t="s">
        <v>528</v>
      </c>
      <c r="E940" s="219" t="s">
        <v>155</v>
      </c>
      <c r="F940" s="224" t="s">
        <v>721</v>
      </c>
      <c r="G940" s="216" t="str">
        <f>IF('Template 5'!$AL$66=0,"",1)</f>
        <v/>
      </c>
    </row>
    <row r="941" spans="2:7" customFormat="1" ht="38.25" customHeight="1" x14ac:dyDescent="0.25">
      <c r="B941" s="271">
        <f t="shared" si="14"/>
        <v>936</v>
      </c>
      <c r="C941" s="211" t="s">
        <v>145</v>
      </c>
      <c r="D941" s="210" t="s">
        <v>529</v>
      </c>
      <c r="E941" s="219" t="s">
        <v>390</v>
      </c>
      <c r="F941" s="223" t="s">
        <v>722</v>
      </c>
      <c r="G941" s="216" t="str">
        <f>IF('Template 5'!$AM$12=0,"",1)</f>
        <v/>
      </c>
    </row>
    <row r="942" spans="2:7" customFormat="1" ht="30" x14ac:dyDescent="0.25">
      <c r="B942" s="271">
        <f t="shared" si="14"/>
        <v>937</v>
      </c>
      <c r="C942" s="211" t="s">
        <v>145</v>
      </c>
      <c r="D942" s="210" t="s">
        <v>529</v>
      </c>
      <c r="E942" s="219" t="s">
        <v>207</v>
      </c>
      <c r="F942" s="223" t="s">
        <v>722</v>
      </c>
      <c r="G942" s="216" t="str">
        <f>IF('Template 5'!$AM$13=0,"",1)</f>
        <v/>
      </c>
    </row>
    <row r="943" spans="2:7" customFormat="1" ht="45" x14ac:dyDescent="0.25">
      <c r="B943" s="271">
        <f t="shared" si="14"/>
        <v>938</v>
      </c>
      <c r="C943" s="211" t="s">
        <v>145</v>
      </c>
      <c r="D943" s="210" t="s">
        <v>529</v>
      </c>
      <c r="E943" s="219" t="s">
        <v>759</v>
      </c>
      <c r="F943" s="223" t="s">
        <v>722</v>
      </c>
      <c r="G943" s="216" t="str">
        <f>IF('Template 5'!$AM$14=0,"",1)</f>
        <v/>
      </c>
    </row>
    <row r="944" spans="2:7" customFormat="1" ht="45" x14ac:dyDescent="0.25">
      <c r="B944" s="271">
        <f t="shared" si="14"/>
        <v>939</v>
      </c>
      <c r="C944" s="211" t="s">
        <v>145</v>
      </c>
      <c r="D944" s="210" t="s">
        <v>529</v>
      </c>
      <c r="E944" s="219" t="s">
        <v>760</v>
      </c>
      <c r="F944" s="223" t="s">
        <v>722</v>
      </c>
      <c r="G944" s="216" t="str">
        <f>IF('Template 5'!$AM$15=0,"",1)</f>
        <v/>
      </c>
    </row>
    <row r="945" spans="2:7" customFormat="1" ht="30" x14ac:dyDescent="0.25">
      <c r="B945" s="271">
        <f t="shared" si="14"/>
        <v>940</v>
      </c>
      <c r="C945" s="211" t="s">
        <v>145</v>
      </c>
      <c r="D945" s="210" t="s">
        <v>529</v>
      </c>
      <c r="E945" s="219" t="s">
        <v>204</v>
      </c>
      <c r="F945" s="223" t="s">
        <v>722</v>
      </c>
      <c r="G945" s="216" t="str">
        <f>IF('Template 5'!$AM$16=0,"",1)</f>
        <v/>
      </c>
    </row>
    <row r="946" spans="2:7" customFormat="1" ht="45" x14ac:dyDescent="0.25">
      <c r="B946" s="271">
        <f t="shared" si="14"/>
        <v>941</v>
      </c>
      <c r="C946" s="211" t="s">
        <v>145</v>
      </c>
      <c r="D946" s="210" t="s">
        <v>529</v>
      </c>
      <c r="E946" s="219" t="s">
        <v>205</v>
      </c>
      <c r="F946" s="223" t="s">
        <v>722</v>
      </c>
      <c r="G946" s="216" t="str">
        <f>IF('Template 5'!$AM$17=0,"",1)</f>
        <v/>
      </c>
    </row>
    <row r="947" spans="2:7" customFormat="1" ht="30" x14ac:dyDescent="0.25">
      <c r="B947" s="271">
        <f t="shared" si="14"/>
        <v>942</v>
      </c>
      <c r="C947" s="211" t="s">
        <v>145</v>
      </c>
      <c r="D947" s="210" t="s">
        <v>529</v>
      </c>
      <c r="E947" s="219" t="s">
        <v>206</v>
      </c>
      <c r="F947" s="223" t="s">
        <v>722</v>
      </c>
      <c r="G947" s="216" t="str">
        <f>IF('Template 5'!$AM$18=0,"",1)</f>
        <v/>
      </c>
    </row>
    <row r="948" spans="2:7" customFormat="1" ht="30" x14ac:dyDescent="0.25">
      <c r="B948" s="271">
        <f t="shared" si="14"/>
        <v>943</v>
      </c>
      <c r="C948" s="211" t="s">
        <v>145</v>
      </c>
      <c r="D948" s="210" t="s">
        <v>529</v>
      </c>
      <c r="E948" s="219" t="s">
        <v>159</v>
      </c>
      <c r="F948" s="223" t="s">
        <v>722</v>
      </c>
      <c r="G948" s="216" t="str">
        <f>IF('Template 5'!$AM$19=0,"",1)</f>
        <v/>
      </c>
    </row>
    <row r="949" spans="2:7" customFormat="1" ht="30" x14ac:dyDescent="0.25">
      <c r="B949" s="271">
        <f t="shared" si="14"/>
        <v>944</v>
      </c>
      <c r="C949" s="211" t="s">
        <v>145</v>
      </c>
      <c r="D949" s="210" t="s">
        <v>529</v>
      </c>
      <c r="E949" s="219" t="s">
        <v>794</v>
      </c>
      <c r="F949" s="223" t="s">
        <v>723</v>
      </c>
      <c r="G949" s="216" t="str">
        <f>IF('Template 5'!$AM$21=0,"",1)</f>
        <v/>
      </c>
    </row>
    <row r="950" spans="2:7" customFormat="1" ht="30" x14ac:dyDescent="0.25">
      <c r="B950" s="271">
        <f t="shared" si="14"/>
        <v>945</v>
      </c>
      <c r="C950" s="211" t="s">
        <v>145</v>
      </c>
      <c r="D950" s="210" t="s">
        <v>529</v>
      </c>
      <c r="E950" s="219" t="s">
        <v>163</v>
      </c>
      <c r="F950" s="223" t="s">
        <v>723</v>
      </c>
      <c r="G950" s="216" t="str">
        <f>IF('Template 5'!$AM$22=0,"",1)</f>
        <v/>
      </c>
    </row>
    <row r="951" spans="2:7" customFormat="1" ht="30" x14ac:dyDescent="0.25">
      <c r="B951" s="271">
        <f t="shared" si="14"/>
        <v>946</v>
      </c>
      <c r="C951" s="211" t="s">
        <v>145</v>
      </c>
      <c r="D951" s="210" t="s">
        <v>529</v>
      </c>
      <c r="E951" s="219" t="s">
        <v>164</v>
      </c>
      <c r="F951" s="223" t="s">
        <v>723</v>
      </c>
      <c r="G951" s="216" t="str">
        <f>IF('Template 5'!$AM$23=0,"",1)</f>
        <v/>
      </c>
    </row>
    <row r="952" spans="2:7" customFormat="1" ht="30" x14ac:dyDescent="0.25">
      <c r="B952" s="271">
        <f t="shared" si="14"/>
        <v>947</v>
      </c>
      <c r="C952" s="211" t="s">
        <v>145</v>
      </c>
      <c r="D952" s="210" t="s">
        <v>529</v>
      </c>
      <c r="E952" s="219" t="s">
        <v>335</v>
      </c>
      <c r="F952" s="223" t="s">
        <v>723</v>
      </c>
      <c r="G952" s="216" t="str">
        <f>IF('Template 5'!$AM$25=0,"",1)</f>
        <v/>
      </c>
    </row>
    <row r="953" spans="2:7" customFormat="1" ht="30" x14ac:dyDescent="0.25">
      <c r="B953" s="271">
        <f t="shared" si="14"/>
        <v>948</v>
      </c>
      <c r="C953" s="211" t="s">
        <v>145</v>
      </c>
      <c r="D953" s="210" t="s">
        <v>529</v>
      </c>
      <c r="E953" s="219" t="s">
        <v>163</v>
      </c>
      <c r="F953" s="223" t="s">
        <v>723</v>
      </c>
      <c r="G953" s="216" t="str">
        <f>IF('Template 5'!$AM$26=0,"",1)</f>
        <v/>
      </c>
    </row>
    <row r="954" spans="2:7" customFormat="1" ht="30" x14ac:dyDescent="0.25">
      <c r="B954" s="271">
        <f t="shared" si="14"/>
        <v>949</v>
      </c>
      <c r="C954" s="211" t="s">
        <v>145</v>
      </c>
      <c r="D954" s="210" t="s">
        <v>529</v>
      </c>
      <c r="E954" s="219" t="s">
        <v>164</v>
      </c>
      <c r="F954" s="223" t="s">
        <v>723</v>
      </c>
      <c r="G954" s="216" t="str">
        <f>IF('Template 5'!$AM$27=0,"",1)</f>
        <v/>
      </c>
    </row>
    <row r="955" spans="2:7" customFormat="1" ht="46.5" customHeight="1" x14ac:dyDescent="0.25">
      <c r="B955" s="271">
        <f t="shared" si="14"/>
        <v>950</v>
      </c>
      <c r="C955" s="211" t="s">
        <v>145</v>
      </c>
      <c r="D955" s="210" t="s">
        <v>529</v>
      </c>
      <c r="E955" s="219" t="s">
        <v>174</v>
      </c>
      <c r="F955" s="223" t="s">
        <v>723</v>
      </c>
      <c r="G955" s="216" t="str">
        <f>IF('Template 5'!$AM$29=0,"",1)</f>
        <v/>
      </c>
    </row>
    <row r="956" spans="2:7" customFormat="1" ht="30" x14ac:dyDescent="0.25">
      <c r="B956" s="271">
        <f t="shared" si="14"/>
        <v>951</v>
      </c>
      <c r="C956" s="211" t="s">
        <v>145</v>
      </c>
      <c r="D956" s="210" t="s">
        <v>529</v>
      </c>
      <c r="E956" s="219" t="s">
        <v>701</v>
      </c>
      <c r="F956" s="223" t="s">
        <v>723</v>
      </c>
      <c r="G956" s="216" t="str">
        <f>IF('Template 5'!$AM$30=0,"",1)</f>
        <v/>
      </c>
    </row>
    <row r="957" spans="2:7" customFormat="1" ht="30" x14ac:dyDescent="0.25">
      <c r="B957" s="271">
        <f t="shared" si="14"/>
        <v>952</v>
      </c>
      <c r="C957" s="211" t="s">
        <v>145</v>
      </c>
      <c r="D957" s="210" t="s">
        <v>529</v>
      </c>
      <c r="E957" s="219" t="s">
        <v>185</v>
      </c>
      <c r="F957" s="223" t="s">
        <v>723</v>
      </c>
      <c r="G957" s="216" t="str">
        <f>IF('Template 5'!$AM$31=0,"",1)</f>
        <v/>
      </c>
    </row>
    <row r="958" spans="2:7" customFormat="1" ht="30" x14ac:dyDescent="0.25">
      <c r="B958" s="271">
        <f t="shared" si="14"/>
        <v>953</v>
      </c>
      <c r="C958" s="211" t="s">
        <v>145</v>
      </c>
      <c r="D958" s="210" t="s">
        <v>529</v>
      </c>
      <c r="E958" s="219" t="s">
        <v>702</v>
      </c>
      <c r="F958" s="223" t="s">
        <v>723</v>
      </c>
      <c r="G958" s="216" t="str">
        <f>IF('Template 5'!$AM$32=0,"",1)</f>
        <v/>
      </c>
    </row>
    <row r="959" spans="2:7" customFormat="1" ht="60" x14ac:dyDescent="0.25">
      <c r="B959" s="271">
        <f t="shared" si="14"/>
        <v>954</v>
      </c>
      <c r="C959" s="211" t="s">
        <v>145</v>
      </c>
      <c r="D959" s="210" t="s">
        <v>529</v>
      </c>
      <c r="E959" s="219" t="s">
        <v>147</v>
      </c>
      <c r="F959" s="223" t="s">
        <v>723</v>
      </c>
      <c r="G959" s="216" t="str">
        <f>IF('Template 5'!$AM$33=0,"",1)</f>
        <v/>
      </c>
    </row>
    <row r="960" spans="2:7" customFormat="1" ht="30" x14ac:dyDescent="0.25">
      <c r="B960" s="271">
        <f t="shared" si="14"/>
        <v>955</v>
      </c>
      <c r="C960" s="211" t="s">
        <v>145</v>
      </c>
      <c r="D960" s="210" t="s">
        <v>529</v>
      </c>
      <c r="E960" s="219" t="s">
        <v>148</v>
      </c>
      <c r="F960" s="223" t="s">
        <v>723</v>
      </c>
      <c r="G960" s="216" t="str">
        <f>IF('Template 5'!$AM$34=0,"",1)</f>
        <v/>
      </c>
    </row>
    <row r="961" spans="2:7" customFormat="1" ht="30" x14ac:dyDescent="0.25">
      <c r="B961" s="271">
        <f t="shared" si="14"/>
        <v>956</v>
      </c>
      <c r="C961" s="211" t="s">
        <v>145</v>
      </c>
      <c r="D961" s="210" t="s">
        <v>529</v>
      </c>
      <c r="E961" s="219" t="s">
        <v>149</v>
      </c>
      <c r="F961" s="223" t="s">
        <v>723</v>
      </c>
      <c r="G961" s="216" t="str">
        <f>IF('Template 5'!$AM$35=0,"",1)</f>
        <v/>
      </c>
    </row>
    <row r="962" spans="2:7" customFormat="1" ht="30" x14ac:dyDescent="0.25">
      <c r="B962" s="271">
        <f t="shared" si="14"/>
        <v>957</v>
      </c>
      <c r="C962" s="211" t="s">
        <v>145</v>
      </c>
      <c r="D962" s="210" t="s">
        <v>529</v>
      </c>
      <c r="E962" s="219" t="s">
        <v>150</v>
      </c>
      <c r="F962" s="223" t="s">
        <v>723</v>
      </c>
      <c r="G962" s="216" t="str">
        <f>IF('Template 5'!$AM$36=0,"",1)</f>
        <v/>
      </c>
    </row>
    <row r="963" spans="2:7" customFormat="1" ht="30" x14ac:dyDescent="0.25">
      <c r="B963" s="271">
        <f t="shared" si="14"/>
        <v>958</v>
      </c>
      <c r="C963" s="211" t="s">
        <v>145</v>
      </c>
      <c r="D963" s="210" t="s">
        <v>529</v>
      </c>
      <c r="E963" s="219" t="s">
        <v>151</v>
      </c>
      <c r="F963" s="223" t="s">
        <v>723</v>
      </c>
      <c r="G963" s="216" t="str">
        <f>IF('Template 5'!$AM$37=0,"",1)</f>
        <v/>
      </c>
    </row>
    <row r="964" spans="2:7" customFormat="1" ht="30" x14ac:dyDescent="0.25">
      <c r="B964" s="271">
        <f t="shared" si="14"/>
        <v>959</v>
      </c>
      <c r="C964" s="211" t="s">
        <v>145</v>
      </c>
      <c r="D964" s="210" t="s">
        <v>529</v>
      </c>
      <c r="E964" s="219" t="s">
        <v>155</v>
      </c>
      <c r="F964" s="223" t="s">
        <v>723</v>
      </c>
      <c r="G964" s="216" t="str">
        <f>IF('Template 5'!$AM$38=0,"",1)</f>
        <v/>
      </c>
    </row>
    <row r="965" spans="2:7" customFormat="1" ht="70.5" customHeight="1" x14ac:dyDescent="0.25">
      <c r="B965" s="271">
        <f t="shared" si="14"/>
        <v>960</v>
      </c>
      <c r="C965" s="211" t="s">
        <v>145</v>
      </c>
      <c r="D965" s="210" t="s">
        <v>529</v>
      </c>
      <c r="E965" s="219" t="s">
        <v>168</v>
      </c>
      <c r="F965" s="223" t="s">
        <v>723</v>
      </c>
      <c r="G965" s="216" t="str">
        <f>IF('Template 5'!$AM$40=0,"",1)</f>
        <v/>
      </c>
    </row>
    <row r="966" spans="2:7" customFormat="1" ht="30" x14ac:dyDescent="0.25">
      <c r="B966" s="271">
        <f t="shared" si="14"/>
        <v>961</v>
      </c>
      <c r="C966" s="211" t="s">
        <v>145</v>
      </c>
      <c r="D966" s="210" t="s">
        <v>529</v>
      </c>
      <c r="E966" s="219" t="s">
        <v>701</v>
      </c>
      <c r="F966" s="223" t="s">
        <v>723</v>
      </c>
      <c r="G966" s="216" t="str">
        <f>IF('Template 5'!$AM$41=0,"",1)</f>
        <v/>
      </c>
    </row>
    <row r="967" spans="2:7" customFormat="1" ht="30" x14ac:dyDescent="0.25">
      <c r="B967" s="271">
        <f t="shared" si="14"/>
        <v>962</v>
      </c>
      <c r="C967" s="211" t="s">
        <v>145</v>
      </c>
      <c r="D967" s="210" t="s">
        <v>529</v>
      </c>
      <c r="E967" s="219" t="s">
        <v>185</v>
      </c>
      <c r="F967" s="223" t="s">
        <v>723</v>
      </c>
      <c r="G967" s="216" t="str">
        <f>IF('Template 5'!$AM$42=0,"",1)</f>
        <v/>
      </c>
    </row>
    <row r="968" spans="2:7" customFormat="1" ht="30" x14ac:dyDescent="0.25">
      <c r="B968" s="271">
        <f t="shared" ref="B968:B1017" si="15">B967+1</f>
        <v>963</v>
      </c>
      <c r="C968" s="211" t="s">
        <v>145</v>
      </c>
      <c r="D968" s="210" t="s">
        <v>529</v>
      </c>
      <c r="E968" s="219" t="s">
        <v>702</v>
      </c>
      <c r="F968" s="223" t="s">
        <v>723</v>
      </c>
      <c r="G968" s="216" t="str">
        <f>IF('Template 5'!$AM$43=0,"",1)</f>
        <v/>
      </c>
    </row>
    <row r="969" spans="2:7" customFormat="1" ht="60" x14ac:dyDescent="0.25">
      <c r="B969" s="271">
        <f t="shared" si="15"/>
        <v>964</v>
      </c>
      <c r="C969" s="211" t="s">
        <v>145</v>
      </c>
      <c r="D969" s="210" t="s">
        <v>529</v>
      </c>
      <c r="E969" s="219" t="s">
        <v>147</v>
      </c>
      <c r="F969" s="223" t="s">
        <v>723</v>
      </c>
      <c r="G969" s="216" t="str">
        <f>IF('Template 5'!$AM$44=0,"",1)</f>
        <v/>
      </c>
    </row>
    <row r="970" spans="2:7" customFormat="1" ht="30" x14ac:dyDescent="0.25">
      <c r="B970" s="271">
        <f t="shared" si="15"/>
        <v>965</v>
      </c>
      <c r="C970" s="211" t="s">
        <v>145</v>
      </c>
      <c r="D970" s="210" t="s">
        <v>529</v>
      </c>
      <c r="E970" s="219" t="s">
        <v>148</v>
      </c>
      <c r="F970" s="223" t="s">
        <v>723</v>
      </c>
      <c r="G970" s="216" t="str">
        <f>IF('Template 5'!$AM$45=0,"",1)</f>
        <v/>
      </c>
    </row>
    <row r="971" spans="2:7" customFormat="1" ht="30" x14ac:dyDescent="0.25">
      <c r="B971" s="271">
        <f t="shared" si="15"/>
        <v>966</v>
      </c>
      <c r="C971" s="211" t="s">
        <v>145</v>
      </c>
      <c r="D971" s="210" t="s">
        <v>529</v>
      </c>
      <c r="E971" s="219" t="s">
        <v>149</v>
      </c>
      <c r="F971" s="223" t="s">
        <v>723</v>
      </c>
      <c r="G971" s="216" t="str">
        <f>IF('Template 5'!$AM$46=0,"",1)</f>
        <v/>
      </c>
    </row>
    <row r="972" spans="2:7" customFormat="1" ht="30" x14ac:dyDescent="0.25">
      <c r="B972" s="271">
        <f t="shared" si="15"/>
        <v>967</v>
      </c>
      <c r="C972" s="211" t="s">
        <v>145</v>
      </c>
      <c r="D972" s="210" t="s">
        <v>529</v>
      </c>
      <c r="E972" s="219" t="s">
        <v>150</v>
      </c>
      <c r="F972" s="223" t="s">
        <v>723</v>
      </c>
      <c r="G972" s="216" t="str">
        <f>IF('Template 5'!$AM$47=0,"",1)</f>
        <v/>
      </c>
    </row>
    <row r="973" spans="2:7" customFormat="1" ht="30" x14ac:dyDescent="0.25">
      <c r="B973" s="271">
        <f t="shared" si="15"/>
        <v>968</v>
      </c>
      <c r="C973" s="211" t="s">
        <v>145</v>
      </c>
      <c r="D973" s="210" t="s">
        <v>529</v>
      </c>
      <c r="E973" s="219" t="s">
        <v>151</v>
      </c>
      <c r="F973" s="223" t="s">
        <v>723</v>
      </c>
      <c r="G973" s="216" t="str">
        <f>IF('Template 5'!$AM$48=0,"",1)</f>
        <v/>
      </c>
    </row>
    <row r="974" spans="2:7" customFormat="1" ht="30" x14ac:dyDescent="0.25">
      <c r="B974" s="271">
        <f t="shared" si="15"/>
        <v>969</v>
      </c>
      <c r="C974" s="211" t="s">
        <v>145</v>
      </c>
      <c r="D974" s="210" t="s">
        <v>529</v>
      </c>
      <c r="E974" s="219" t="s">
        <v>155</v>
      </c>
      <c r="F974" s="223" t="s">
        <v>723</v>
      </c>
      <c r="G974" s="216" t="str">
        <f>IF('Template 5'!$AM$49=0,"",1)</f>
        <v/>
      </c>
    </row>
    <row r="975" spans="2:7" customFormat="1" ht="51.75" customHeight="1" x14ac:dyDescent="0.25">
      <c r="B975" s="271">
        <f t="shared" si="15"/>
        <v>970</v>
      </c>
      <c r="C975" s="211" t="s">
        <v>145</v>
      </c>
      <c r="D975" s="210" t="s">
        <v>529</v>
      </c>
      <c r="E975" s="219" t="s">
        <v>326</v>
      </c>
      <c r="F975" s="223" t="s">
        <v>723</v>
      </c>
      <c r="G975" s="216" t="str">
        <f>IF('Template 5'!$AM$51=0,"",1)</f>
        <v/>
      </c>
    </row>
    <row r="976" spans="2:7" customFormat="1" ht="30" x14ac:dyDescent="0.25">
      <c r="B976" s="271">
        <f t="shared" si="15"/>
        <v>971</v>
      </c>
      <c r="C976" s="211" t="s">
        <v>145</v>
      </c>
      <c r="D976" s="210" t="s">
        <v>529</v>
      </c>
      <c r="E976" s="219" t="s">
        <v>701</v>
      </c>
      <c r="F976" s="223" t="s">
        <v>723</v>
      </c>
      <c r="G976" s="216" t="str">
        <f>IF('Template 5'!$AM$52=0,"",1)</f>
        <v/>
      </c>
    </row>
    <row r="977" spans="2:7" customFormat="1" ht="30" x14ac:dyDescent="0.25">
      <c r="B977" s="271">
        <f t="shared" si="15"/>
        <v>972</v>
      </c>
      <c r="C977" s="211" t="s">
        <v>145</v>
      </c>
      <c r="D977" s="210" t="s">
        <v>529</v>
      </c>
      <c r="E977" s="219" t="s">
        <v>185</v>
      </c>
      <c r="F977" s="223" t="s">
        <v>723</v>
      </c>
      <c r="G977" s="216" t="str">
        <f>IF('Template 5'!$AM$53=0,"",1)</f>
        <v/>
      </c>
    </row>
    <row r="978" spans="2:7" customFormat="1" ht="30" x14ac:dyDescent="0.25">
      <c r="B978" s="271">
        <f t="shared" si="15"/>
        <v>973</v>
      </c>
      <c r="C978" s="211" t="s">
        <v>145</v>
      </c>
      <c r="D978" s="210" t="s">
        <v>529</v>
      </c>
      <c r="E978" s="219" t="s">
        <v>702</v>
      </c>
      <c r="F978" s="223" t="s">
        <v>723</v>
      </c>
      <c r="G978" s="216" t="str">
        <f>IF('Template 5'!$AM$54=0,"",1)</f>
        <v/>
      </c>
    </row>
    <row r="979" spans="2:7" customFormat="1" ht="47.25" customHeight="1" x14ac:dyDescent="0.25">
      <c r="B979" s="271">
        <f t="shared" si="15"/>
        <v>974</v>
      </c>
      <c r="C979" s="211" t="s">
        <v>145</v>
      </c>
      <c r="D979" s="210" t="s">
        <v>529</v>
      </c>
      <c r="E979" s="219" t="s">
        <v>147</v>
      </c>
      <c r="F979" s="223" t="s">
        <v>723</v>
      </c>
      <c r="G979" s="216" t="str">
        <f>IF('Template 5'!$AM$55=0,"",1)</f>
        <v/>
      </c>
    </row>
    <row r="980" spans="2:7" customFormat="1" ht="30" x14ac:dyDescent="0.25">
      <c r="B980" s="271">
        <f t="shared" si="15"/>
        <v>975</v>
      </c>
      <c r="C980" s="211" t="s">
        <v>145</v>
      </c>
      <c r="D980" s="210" t="s">
        <v>529</v>
      </c>
      <c r="E980" s="219" t="s">
        <v>148</v>
      </c>
      <c r="F980" s="223" t="s">
        <v>723</v>
      </c>
      <c r="G980" s="216" t="str">
        <f>IF('Template 5'!$AM$56=0,"",1)</f>
        <v/>
      </c>
    </row>
    <row r="981" spans="2:7" customFormat="1" ht="30" x14ac:dyDescent="0.25">
      <c r="B981" s="271">
        <f t="shared" si="15"/>
        <v>976</v>
      </c>
      <c r="C981" s="211" t="s">
        <v>145</v>
      </c>
      <c r="D981" s="210" t="s">
        <v>529</v>
      </c>
      <c r="E981" s="219" t="s">
        <v>149</v>
      </c>
      <c r="F981" s="223" t="s">
        <v>723</v>
      </c>
      <c r="G981" s="216" t="str">
        <f>IF('Template 5'!$AM$57=0,"",1)</f>
        <v/>
      </c>
    </row>
    <row r="982" spans="2:7" customFormat="1" ht="30" x14ac:dyDescent="0.25">
      <c r="B982" s="271">
        <f t="shared" si="15"/>
        <v>977</v>
      </c>
      <c r="C982" s="211" t="s">
        <v>145</v>
      </c>
      <c r="D982" s="210" t="s">
        <v>529</v>
      </c>
      <c r="E982" s="219" t="s">
        <v>150</v>
      </c>
      <c r="F982" s="223" t="s">
        <v>723</v>
      </c>
      <c r="G982" s="216" t="str">
        <f>IF('Template 5'!$AM$58=0,"",1)</f>
        <v/>
      </c>
    </row>
    <row r="983" spans="2:7" customFormat="1" ht="30" x14ac:dyDescent="0.25">
      <c r="B983" s="271">
        <f t="shared" si="15"/>
        <v>978</v>
      </c>
      <c r="C983" s="211" t="s">
        <v>145</v>
      </c>
      <c r="D983" s="210" t="s">
        <v>529</v>
      </c>
      <c r="E983" s="219" t="s">
        <v>151</v>
      </c>
      <c r="F983" s="223" t="s">
        <v>723</v>
      </c>
      <c r="G983" s="216" t="str">
        <f>IF('Template 5'!$AM$59=0,"",1)</f>
        <v/>
      </c>
    </row>
    <row r="984" spans="2:7" customFormat="1" ht="30" x14ac:dyDescent="0.25">
      <c r="B984" s="271">
        <f t="shared" si="15"/>
        <v>979</v>
      </c>
      <c r="C984" s="211" t="s">
        <v>145</v>
      </c>
      <c r="D984" s="210" t="s">
        <v>529</v>
      </c>
      <c r="E984" s="219" t="s">
        <v>155</v>
      </c>
      <c r="F984" s="223" t="s">
        <v>723</v>
      </c>
      <c r="G984" s="216" t="str">
        <f>IF('Template 5'!$AM$60=0,"",1)</f>
        <v/>
      </c>
    </row>
    <row r="985" spans="2:7" customFormat="1" ht="32.25" customHeight="1" x14ac:dyDescent="0.25">
      <c r="B985" s="271">
        <f t="shared" si="15"/>
        <v>980</v>
      </c>
      <c r="C985" s="211" t="s">
        <v>145</v>
      </c>
      <c r="D985" s="210" t="s">
        <v>529</v>
      </c>
      <c r="E985" s="219" t="s">
        <v>215</v>
      </c>
      <c r="F985" s="223" t="s">
        <v>723</v>
      </c>
      <c r="G985" s="216" t="str">
        <f>IF('Template 5'!$AM$62=0,"",1)</f>
        <v/>
      </c>
    </row>
    <row r="986" spans="2:7" customFormat="1" ht="30" x14ac:dyDescent="0.25">
      <c r="B986" s="271">
        <f t="shared" si="15"/>
        <v>981</v>
      </c>
      <c r="C986" s="211" t="s">
        <v>145</v>
      </c>
      <c r="D986" s="210" t="s">
        <v>529</v>
      </c>
      <c r="E986" s="219" t="s">
        <v>701</v>
      </c>
      <c r="F986" s="223" t="s">
        <v>723</v>
      </c>
      <c r="G986" s="216" t="str">
        <f>IF('Template 5'!$AM$63=0,"",1)</f>
        <v/>
      </c>
    </row>
    <row r="987" spans="2:7" customFormat="1" ht="30" x14ac:dyDescent="0.25">
      <c r="B987" s="271">
        <f t="shared" si="15"/>
        <v>982</v>
      </c>
      <c r="C987" s="211" t="s">
        <v>145</v>
      </c>
      <c r="D987" s="210" t="s">
        <v>529</v>
      </c>
      <c r="E987" s="219" t="s">
        <v>185</v>
      </c>
      <c r="F987" s="223" t="s">
        <v>723</v>
      </c>
      <c r="G987" s="216" t="str">
        <f>IF('Template 5'!$AM$64=0,"",1)</f>
        <v/>
      </c>
    </row>
    <row r="988" spans="2:7" customFormat="1" ht="30" x14ac:dyDescent="0.25">
      <c r="B988" s="271">
        <f t="shared" si="15"/>
        <v>983</v>
      </c>
      <c r="C988" s="211" t="s">
        <v>145</v>
      </c>
      <c r="D988" s="210" t="s">
        <v>529</v>
      </c>
      <c r="E988" s="219" t="s">
        <v>702</v>
      </c>
      <c r="F988" s="223" t="s">
        <v>723</v>
      </c>
      <c r="G988" s="216" t="str">
        <f>IF('Template 5'!$AM$65=0,"",1)</f>
        <v/>
      </c>
    </row>
    <row r="989" spans="2:7" customFormat="1" ht="30" x14ac:dyDescent="0.25">
      <c r="B989" s="271">
        <f t="shared" si="15"/>
        <v>984</v>
      </c>
      <c r="C989" s="211" t="s">
        <v>145</v>
      </c>
      <c r="D989" s="210" t="s">
        <v>529</v>
      </c>
      <c r="E989" s="219" t="s">
        <v>155</v>
      </c>
      <c r="F989" s="223" t="s">
        <v>723</v>
      </c>
      <c r="G989" s="216" t="str">
        <f>IF('Template 5'!$AM$66=0,"",1)</f>
        <v/>
      </c>
    </row>
    <row r="990" spans="2:7" customFormat="1" ht="45" x14ac:dyDescent="0.25">
      <c r="B990" s="271">
        <f t="shared" si="15"/>
        <v>985</v>
      </c>
      <c r="C990" s="211" t="s">
        <v>287</v>
      </c>
      <c r="D990" s="210" t="s">
        <v>531</v>
      </c>
      <c r="E990" s="212" t="s">
        <v>535</v>
      </c>
      <c r="F990" s="223" t="s">
        <v>546</v>
      </c>
      <c r="G990" s="216" t="str">
        <f>IF('Template 7.1'!E68=0,"",1)</f>
        <v/>
      </c>
    </row>
    <row r="991" spans="2:7" customFormat="1" ht="45" x14ac:dyDescent="0.25">
      <c r="B991" s="271">
        <f t="shared" si="15"/>
        <v>986</v>
      </c>
      <c r="C991" s="211" t="s">
        <v>287</v>
      </c>
      <c r="D991" s="210" t="s">
        <v>531</v>
      </c>
      <c r="E991" s="212" t="s">
        <v>535</v>
      </c>
      <c r="F991" s="223" t="s">
        <v>547</v>
      </c>
      <c r="G991" s="216" t="str">
        <f>IF('Template 7.1'!F68=0,"",1)</f>
        <v/>
      </c>
    </row>
    <row r="992" spans="2:7" customFormat="1" ht="45" x14ac:dyDescent="0.25">
      <c r="B992" s="271">
        <f t="shared" si="15"/>
        <v>987</v>
      </c>
      <c r="C992" s="211" t="s">
        <v>287</v>
      </c>
      <c r="D992" s="210" t="s">
        <v>531</v>
      </c>
      <c r="E992" s="212" t="s">
        <v>535</v>
      </c>
      <c r="F992" s="223" t="s">
        <v>548</v>
      </c>
      <c r="G992" s="216" t="str">
        <f>IF('Template 7.1'!G68=0,"",1)</f>
        <v/>
      </c>
    </row>
    <row r="993" spans="2:7" customFormat="1" ht="45" x14ac:dyDescent="0.25">
      <c r="B993" s="271">
        <f t="shared" si="15"/>
        <v>988</v>
      </c>
      <c r="C993" s="211" t="s">
        <v>287</v>
      </c>
      <c r="D993" s="210" t="s">
        <v>531</v>
      </c>
      <c r="E993" s="212" t="s">
        <v>535</v>
      </c>
      <c r="F993" s="223" t="s">
        <v>549</v>
      </c>
      <c r="G993" s="216" t="str">
        <f>IF('Template 7.1'!H68=0,"",1)</f>
        <v/>
      </c>
    </row>
    <row r="994" spans="2:7" customFormat="1" ht="45" x14ac:dyDescent="0.25">
      <c r="B994" s="271">
        <f t="shared" si="15"/>
        <v>989</v>
      </c>
      <c r="C994" s="211" t="s">
        <v>287</v>
      </c>
      <c r="D994" s="210" t="s">
        <v>530</v>
      </c>
      <c r="E994" s="212" t="s">
        <v>536</v>
      </c>
      <c r="F994" s="223" t="s">
        <v>546</v>
      </c>
      <c r="G994" s="216" t="str">
        <f>IF('Template 7.1'!E69=0,"",1)</f>
        <v/>
      </c>
    </row>
    <row r="995" spans="2:7" customFormat="1" ht="45" x14ac:dyDescent="0.25">
      <c r="B995" s="271">
        <f t="shared" si="15"/>
        <v>990</v>
      </c>
      <c r="C995" s="211" t="s">
        <v>287</v>
      </c>
      <c r="D995" s="210" t="s">
        <v>530</v>
      </c>
      <c r="E995" s="212" t="s">
        <v>536</v>
      </c>
      <c r="F995" s="223" t="s">
        <v>547</v>
      </c>
      <c r="G995" s="216" t="str">
        <f>IF('Template 7.1'!F69=0,"",1)</f>
        <v/>
      </c>
    </row>
    <row r="996" spans="2:7" customFormat="1" ht="45" x14ac:dyDescent="0.25">
      <c r="B996" s="271">
        <f t="shared" si="15"/>
        <v>991</v>
      </c>
      <c r="C996" s="211" t="s">
        <v>287</v>
      </c>
      <c r="D996" s="210" t="s">
        <v>530</v>
      </c>
      <c r="E996" s="212" t="s">
        <v>536</v>
      </c>
      <c r="F996" s="223" t="s">
        <v>548</v>
      </c>
      <c r="G996" s="216" t="str">
        <f>IF('Template 7.1'!G69=0,"",1)</f>
        <v/>
      </c>
    </row>
    <row r="997" spans="2:7" customFormat="1" ht="45" x14ac:dyDescent="0.25">
      <c r="B997" s="271">
        <f t="shared" si="15"/>
        <v>992</v>
      </c>
      <c r="C997" s="211" t="s">
        <v>287</v>
      </c>
      <c r="D997" s="210" t="s">
        <v>530</v>
      </c>
      <c r="E997" s="212" t="s">
        <v>536</v>
      </c>
      <c r="F997" s="223" t="s">
        <v>549</v>
      </c>
      <c r="G997" s="216" t="str">
        <f>IF('Template 7.1'!H69=0,"",1)</f>
        <v/>
      </c>
    </row>
    <row r="998" spans="2:7" customFormat="1" ht="30" x14ac:dyDescent="0.25">
      <c r="B998" s="271">
        <f t="shared" si="15"/>
        <v>993</v>
      </c>
      <c r="C998" s="211" t="s">
        <v>287</v>
      </c>
      <c r="D998" s="210" t="s">
        <v>532</v>
      </c>
      <c r="E998" s="212" t="s">
        <v>537</v>
      </c>
      <c r="F998" s="223" t="s">
        <v>546</v>
      </c>
      <c r="G998" s="216" t="str">
        <f>IF('Template 7.1'!E70=0,"",1)</f>
        <v/>
      </c>
    </row>
    <row r="999" spans="2:7" customFormat="1" ht="33.75" customHeight="1" x14ac:dyDescent="0.25">
      <c r="B999" s="271">
        <f t="shared" si="15"/>
        <v>994</v>
      </c>
      <c r="C999" s="211" t="s">
        <v>287</v>
      </c>
      <c r="D999" s="210" t="s">
        <v>532</v>
      </c>
      <c r="E999" s="212" t="s">
        <v>537</v>
      </c>
      <c r="F999" s="223" t="s">
        <v>547</v>
      </c>
      <c r="G999" s="216" t="str">
        <f>IF('Template 7.1'!F70=0,"",1)</f>
        <v/>
      </c>
    </row>
    <row r="1000" spans="2:7" customFormat="1" ht="36" customHeight="1" x14ac:dyDescent="0.25">
      <c r="B1000" s="271">
        <f t="shared" si="15"/>
        <v>995</v>
      </c>
      <c r="C1000" s="211" t="s">
        <v>287</v>
      </c>
      <c r="D1000" s="210" t="s">
        <v>532</v>
      </c>
      <c r="E1000" s="212" t="s">
        <v>537</v>
      </c>
      <c r="F1000" s="223" t="s">
        <v>548</v>
      </c>
      <c r="G1000" s="216" t="str">
        <f>IF('Template 7.1'!G70=0,"",1)</f>
        <v/>
      </c>
    </row>
    <row r="1001" spans="2:7" customFormat="1" ht="34.5" customHeight="1" x14ac:dyDescent="0.25">
      <c r="B1001" s="271">
        <f t="shared" si="15"/>
        <v>996</v>
      </c>
      <c r="C1001" s="211" t="s">
        <v>287</v>
      </c>
      <c r="D1001" s="210" t="s">
        <v>532</v>
      </c>
      <c r="E1001" s="212" t="s">
        <v>537</v>
      </c>
      <c r="F1001" s="223" t="s">
        <v>549</v>
      </c>
      <c r="G1001" s="216" t="str">
        <f>IF('Template 7.1'!H70=0,"",1)</f>
        <v/>
      </c>
    </row>
    <row r="1002" spans="2:7" customFormat="1" ht="50.25" customHeight="1" x14ac:dyDescent="0.25">
      <c r="B1002" s="271">
        <f t="shared" si="15"/>
        <v>997</v>
      </c>
      <c r="C1002" s="211" t="s">
        <v>287</v>
      </c>
      <c r="D1002" s="210" t="s">
        <v>533</v>
      </c>
      <c r="E1002" s="212" t="s">
        <v>542</v>
      </c>
      <c r="F1002" s="223" t="s">
        <v>546</v>
      </c>
      <c r="G1002" s="216" t="str">
        <f>IF('Template 7.1'!E71=0,"",1)</f>
        <v/>
      </c>
    </row>
    <row r="1003" spans="2:7" customFormat="1" ht="61.5" customHeight="1" x14ac:dyDescent="0.25">
      <c r="B1003" s="271">
        <f t="shared" si="15"/>
        <v>998</v>
      </c>
      <c r="C1003" s="211" t="s">
        <v>287</v>
      </c>
      <c r="D1003" s="210" t="s">
        <v>533</v>
      </c>
      <c r="E1003" s="212" t="s">
        <v>542</v>
      </c>
      <c r="F1003" s="223" t="s">
        <v>547</v>
      </c>
      <c r="G1003" s="216" t="str">
        <f>IF('Template 7.1'!F71=0,"",1)</f>
        <v/>
      </c>
    </row>
    <row r="1004" spans="2:7" customFormat="1" ht="51" customHeight="1" x14ac:dyDescent="0.25">
      <c r="B1004" s="271">
        <f t="shared" si="15"/>
        <v>999</v>
      </c>
      <c r="C1004" s="211" t="s">
        <v>287</v>
      </c>
      <c r="D1004" s="210" t="s">
        <v>533</v>
      </c>
      <c r="E1004" s="212" t="s">
        <v>542</v>
      </c>
      <c r="F1004" s="223" t="s">
        <v>548</v>
      </c>
      <c r="G1004" s="216" t="str">
        <f>IF('Template 7.1'!G71=0,"",1)</f>
        <v/>
      </c>
    </row>
    <row r="1005" spans="2:7" customFormat="1" ht="48.75" customHeight="1" x14ac:dyDescent="0.25">
      <c r="B1005" s="271">
        <f t="shared" si="15"/>
        <v>1000</v>
      </c>
      <c r="C1005" s="211" t="s">
        <v>287</v>
      </c>
      <c r="D1005" s="210" t="s">
        <v>533</v>
      </c>
      <c r="E1005" s="212" t="s">
        <v>542</v>
      </c>
      <c r="F1005" s="223" t="s">
        <v>549</v>
      </c>
      <c r="G1005" s="216" t="str">
        <f>IF('Template 7.1'!H71=0,"",1)</f>
        <v/>
      </c>
    </row>
    <row r="1006" spans="2:7" customFormat="1" ht="48" customHeight="1" x14ac:dyDescent="0.25">
      <c r="B1006" s="271">
        <f t="shared" si="15"/>
        <v>1001</v>
      </c>
      <c r="C1006" s="211" t="s">
        <v>287</v>
      </c>
      <c r="D1006" s="210" t="s">
        <v>534</v>
      </c>
      <c r="E1006" s="212" t="s">
        <v>543</v>
      </c>
      <c r="F1006" s="223" t="s">
        <v>546</v>
      </c>
      <c r="G1006" s="216" t="str">
        <f>IF('Template 7.1'!E72=0,"",1)</f>
        <v/>
      </c>
    </row>
    <row r="1007" spans="2:7" customFormat="1" ht="49.5" customHeight="1" x14ac:dyDescent="0.25">
      <c r="B1007" s="271">
        <f t="shared" si="15"/>
        <v>1002</v>
      </c>
      <c r="C1007" s="211" t="s">
        <v>287</v>
      </c>
      <c r="D1007" s="210" t="s">
        <v>534</v>
      </c>
      <c r="E1007" s="212" t="s">
        <v>543</v>
      </c>
      <c r="F1007" s="223" t="s">
        <v>547</v>
      </c>
      <c r="G1007" s="216" t="str">
        <f>IF('Template 7.1'!F72=0,"",1)</f>
        <v/>
      </c>
    </row>
    <row r="1008" spans="2:7" customFormat="1" ht="48" customHeight="1" x14ac:dyDescent="0.25">
      <c r="B1008" s="271">
        <f t="shared" si="15"/>
        <v>1003</v>
      </c>
      <c r="C1008" s="211" t="s">
        <v>287</v>
      </c>
      <c r="D1008" s="210" t="s">
        <v>534</v>
      </c>
      <c r="E1008" s="212" t="s">
        <v>543</v>
      </c>
      <c r="F1008" s="223" t="s">
        <v>548</v>
      </c>
      <c r="G1008" s="216" t="str">
        <f>IF('Template 7.1'!G72=0,"",1)</f>
        <v/>
      </c>
    </row>
    <row r="1009" spans="2:7" customFormat="1" ht="46.5" customHeight="1" x14ac:dyDescent="0.25">
      <c r="B1009" s="271">
        <f t="shared" si="15"/>
        <v>1004</v>
      </c>
      <c r="C1009" s="211" t="s">
        <v>287</v>
      </c>
      <c r="D1009" s="210" t="s">
        <v>534</v>
      </c>
      <c r="E1009" s="212" t="s">
        <v>543</v>
      </c>
      <c r="F1009" s="223" t="s">
        <v>549</v>
      </c>
      <c r="G1009" s="216" t="str">
        <f>IF('Template 7.1'!H72=0,"",1)</f>
        <v/>
      </c>
    </row>
    <row r="1010" spans="2:7" customFormat="1" ht="33" customHeight="1" x14ac:dyDescent="0.25">
      <c r="B1010" s="271">
        <f t="shared" si="15"/>
        <v>1005</v>
      </c>
      <c r="C1010" s="211" t="s">
        <v>288</v>
      </c>
      <c r="D1010" s="210" t="s">
        <v>359</v>
      </c>
      <c r="E1010" s="212" t="s">
        <v>544</v>
      </c>
      <c r="F1010" s="223" t="s">
        <v>550</v>
      </c>
      <c r="G1010" s="216" t="str">
        <f>IF('Template 7.2'!E36=0,"",1)</f>
        <v/>
      </c>
    </row>
    <row r="1011" spans="2:7" customFormat="1" ht="32.25" customHeight="1" x14ac:dyDescent="0.25">
      <c r="B1011" s="271">
        <f t="shared" si="15"/>
        <v>1006</v>
      </c>
      <c r="C1011" s="211" t="s">
        <v>288</v>
      </c>
      <c r="D1011" s="210" t="s">
        <v>359</v>
      </c>
      <c r="E1011" s="212" t="s">
        <v>544</v>
      </c>
      <c r="F1011" s="223" t="s">
        <v>551</v>
      </c>
      <c r="G1011" s="216" t="str">
        <f>IF('Template 7.2'!F36=0,"",1)</f>
        <v/>
      </c>
    </row>
    <row r="1012" spans="2:7" customFormat="1" ht="33.75" customHeight="1" x14ac:dyDescent="0.25">
      <c r="B1012" s="271">
        <f t="shared" si="15"/>
        <v>1007</v>
      </c>
      <c r="C1012" s="211" t="s">
        <v>288</v>
      </c>
      <c r="D1012" s="210" t="s">
        <v>359</v>
      </c>
      <c r="E1012" s="212" t="s">
        <v>544</v>
      </c>
      <c r="F1012" s="223" t="s">
        <v>552</v>
      </c>
      <c r="G1012" s="216" t="str">
        <f>IF('Template 7.2'!G36=0,"",1)</f>
        <v/>
      </c>
    </row>
    <row r="1013" spans="2:7" customFormat="1" ht="33.75" customHeight="1" x14ac:dyDescent="0.25">
      <c r="B1013" s="271">
        <f t="shared" si="15"/>
        <v>1008</v>
      </c>
      <c r="C1013" s="211" t="s">
        <v>288</v>
      </c>
      <c r="D1013" s="210" t="s">
        <v>359</v>
      </c>
      <c r="E1013" s="212" t="s">
        <v>544</v>
      </c>
      <c r="F1013" s="223" t="s">
        <v>553</v>
      </c>
      <c r="G1013" s="216" t="str">
        <f>IF('Template 7.2'!H36=0,"",1)</f>
        <v/>
      </c>
    </row>
    <row r="1014" spans="2:7" customFormat="1" ht="34.5" customHeight="1" x14ac:dyDescent="0.25">
      <c r="B1014" s="271">
        <f t="shared" si="15"/>
        <v>1009</v>
      </c>
      <c r="C1014" s="211" t="s">
        <v>288</v>
      </c>
      <c r="D1014" s="210" t="s">
        <v>360</v>
      </c>
      <c r="E1014" s="212" t="s">
        <v>538</v>
      </c>
      <c r="F1014" s="223" t="s">
        <v>550</v>
      </c>
      <c r="G1014" s="216" t="str">
        <f>IF('Template 7.2'!E37=0,"",1)</f>
        <v/>
      </c>
    </row>
    <row r="1015" spans="2:7" customFormat="1" ht="36" customHeight="1" x14ac:dyDescent="0.25">
      <c r="B1015" s="271">
        <f t="shared" si="15"/>
        <v>1010</v>
      </c>
      <c r="C1015" s="211" t="s">
        <v>288</v>
      </c>
      <c r="D1015" s="210" t="s">
        <v>360</v>
      </c>
      <c r="E1015" s="212" t="s">
        <v>538</v>
      </c>
      <c r="F1015" s="223" t="s">
        <v>551</v>
      </c>
      <c r="G1015" s="216" t="str">
        <f>IF('Template 7.2'!F37=0,"",1)</f>
        <v/>
      </c>
    </row>
    <row r="1016" spans="2:7" customFormat="1" ht="34.5" customHeight="1" x14ac:dyDescent="0.25">
      <c r="B1016" s="271">
        <f t="shared" si="15"/>
        <v>1011</v>
      </c>
      <c r="C1016" s="211" t="s">
        <v>288</v>
      </c>
      <c r="D1016" s="210" t="s">
        <v>360</v>
      </c>
      <c r="E1016" s="212" t="s">
        <v>538</v>
      </c>
      <c r="F1016" s="223" t="s">
        <v>552</v>
      </c>
      <c r="G1016" s="216" t="str">
        <f>IF('Template 7.2'!G37=0,"",1)</f>
        <v/>
      </c>
    </row>
    <row r="1017" spans="2:7" customFormat="1" ht="33.75" customHeight="1" x14ac:dyDescent="0.25">
      <c r="B1017" s="271">
        <f t="shared" si="15"/>
        <v>1012</v>
      </c>
      <c r="C1017" s="218" t="s">
        <v>288</v>
      </c>
      <c r="D1017" s="215" t="s">
        <v>360</v>
      </c>
      <c r="E1017" s="221" t="s">
        <v>538</v>
      </c>
      <c r="F1017" s="227" t="s">
        <v>553</v>
      </c>
      <c r="G1017" s="272" t="str">
        <f>IF('Template 7.2'!H37=0,"",1)</f>
        <v/>
      </c>
    </row>
  </sheetData>
  <autoFilter ref="B5:G1017" xr:uid="{00000000-0009-0000-0000-000002000000}"/>
  <mergeCells count="1">
    <mergeCell ref="B4:G4"/>
  </mergeCells>
  <phoneticPr fontId="30" type="noConversion"/>
  <pageMargins left="0.7" right="0.7" top="0.75" bottom="0.75" header="0.3" footer="0.3"/>
  <pageSetup paperSize="9" scale="21" orientation="portrait" r:id="rId1"/>
  <rowBreaks count="1" manualBreakCount="1">
    <brk id="82" max="8" man="1"/>
  </rowBreaks>
  <colBreaks count="1" manualBreakCount="1">
    <brk id="9" max="78" man="1"/>
  </colBreaks>
  <ignoredErrors>
    <ignoredError sqref="G171 G95 G105 G207 G233 G417 G217"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List!$B$43:$B$99</xm:f>
          </x14:formula1>
          <xm:sqref>E1965:E1048576 E1:E5</xm:sqref>
        </x14:dataValidation>
        <x14:dataValidation type="list" allowBlank="1" showInputMessage="1" showErrorMessage="1" xr:uid="{00000000-0002-0000-0200-000001000000}">
          <x14:formula1>
            <xm:f>List!$B$9:$B$17</xm:f>
          </x14:formula1>
          <xm:sqref>C6:C1017</xm:sqref>
        </x14:dataValidation>
        <x14:dataValidation type="list" allowBlank="1" showInputMessage="1" showErrorMessage="1" xr:uid="{00000000-0002-0000-0200-000002000000}">
          <x14:formula1>
            <xm:f>List!$B$43:$B$98</xm:f>
          </x14:formula1>
          <xm:sqref>E6:E89 E91:E135 E137:E653 E655:E1017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R15"/>
  <sheetViews>
    <sheetView topLeftCell="B4" zoomScale="110" zoomScaleNormal="110" workbookViewId="0">
      <selection activeCell="F13" sqref="F13"/>
    </sheetView>
  </sheetViews>
  <sheetFormatPr defaultColWidth="9.140625" defaultRowHeight="15" x14ac:dyDescent="0.25"/>
  <cols>
    <col min="1" max="1" width="19" style="353" hidden="1" customWidth="1"/>
    <col min="2" max="2" width="2" style="353" bestFit="1" customWidth="1"/>
    <col min="3" max="3" width="3.5703125" style="363" bestFit="1" customWidth="1"/>
    <col min="4" max="4" width="43.42578125" style="353" customWidth="1"/>
    <col min="5" max="6" width="39.7109375" style="353" bestFit="1" customWidth="1"/>
    <col min="7" max="7" width="5.140625" style="360" bestFit="1" customWidth="1"/>
    <col min="8" max="9" width="0" style="353" hidden="1" customWidth="1"/>
    <col min="10" max="16384" width="9.140625" style="353"/>
  </cols>
  <sheetData>
    <row r="1" spans="1:18" ht="18.75" hidden="1" x14ac:dyDescent="0.25">
      <c r="A1" s="340" t="s">
        <v>838</v>
      </c>
      <c r="B1" s="341">
        <v>2</v>
      </c>
      <c r="C1" s="342">
        <v>1</v>
      </c>
      <c r="D1" s="343">
        <v>8</v>
      </c>
      <c r="E1" s="344">
        <v>5</v>
      </c>
      <c r="F1" s="345">
        <v>3</v>
      </c>
      <c r="G1" s="346">
        <v>4</v>
      </c>
      <c r="H1" s="347">
        <v>4</v>
      </c>
      <c r="I1" s="347">
        <v>4</v>
      </c>
      <c r="J1" s="347"/>
      <c r="K1" s="348"/>
      <c r="L1" s="348"/>
      <c r="M1" s="348">
        <v>5</v>
      </c>
      <c r="N1" s="348"/>
      <c r="O1" s="349">
        <v>4</v>
      </c>
      <c r="P1" s="350">
        <v>6</v>
      </c>
      <c r="Q1" s="351">
        <v>4</v>
      </c>
      <c r="R1" s="352">
        <v>7</v>
      </c>
    </row>
    <row r="2" spans="1:18" hidden="1" x14ac:dyDescent="0.25">
      <c r="A2" s="340" t="str">
        <f>Index!A2</f>
        <v>V20241108</v>
      </c>
      <c r="B2" s="354"/>
      <c r="C2" s="354"/>
      <c r="D2" s="355"/>
      <c r="E2" s="354" t="str">
        <f>$A$1&amp;"_C"&amp;E7</f>
        <v>CRE_0_C010</v>
      </c>
      <c r="F2" s="354" t="str">
        <f>$A$1&amp;"_C"&amp;F7</f>
        <v>CRE_0_C020</v>
      </c>
      <c r="G2" s="354"/>
      <c r="H2" s="354"/>
      <c r="I2" s="354"/>
      <c r="J2" s="354"/>
      <c r="K2" s="354"/>
      <c r="L2" s="354"/>
      <c r="M2" s="354"/>
      <c r="N2" s="354"/>
    </row>
    <row r="3" spans="1:18" hidden="1" x14ac:dyDescent="0.25">
      <c r="A3" s="340" t="str">
        <f>"R:A1:P"&amp;ROW(A15)</f>
        <v>R:A1:P15</v>
      </c>
      <c r="B3" s="354"/>
      <c r="C3" s="354"/>
      <c r="D3" s="354"/>
      <c r="E3" s="354"/>
      <c r="F3" s="354"/>
      <c r="G3" s="354"/>
    </row>
    <row r="4" spans="1:18" x14ac:dyDescent="0.25">
      <c r="A4" s="340" t="s">
        <v>104</v>
      </c>
      <c r="C4" s="356"/>
      <c r="D4" s="357"/>
      <c r="E4" s="357"/>
      <c r="F4" s="357"/>
      <c r="G4" s="357"/>
      <c r="H4" s="357"/>
    </row>
    <row r="5" spans="1:18" x14ac:dyDescent="0.25">
      <c r="A5" s="340" t="s">
        <v>104</v>
      </c>
      <c r="C5" s="357"/>
      <c r="D5" s="357"/>
      <c r="E5" s="357"/>
      <c r="F5" s="357"/>
      <c r="G5" s="357"/>
      <c r="H5" s="357"/>
    </row>
    <row r="6" spans="1:18" x14ac:dyDescent="0.25">
      <c r="A6" s="340" t="s">
        <v>104</v>
      </c>
      <c r="C6" s="358"/>
      <c r="D6" s="359" t="s">
        <v>208</v>
      </c>
      <c r="E6" s="360"/>
      <c r="F6" s="360"/>
    </row>
    <row r="7" spans="1:18" x14ac:dyDescent="0.25">
      <c r="A7" s="340" t="s">
        <v>104</v>
      </c>
      <c r="C7" s="358"/>
      <c r="D7" s="360"/>
      <c r="E7" s="361" t="s">
        <v>95</v>
      </c>
      <c r="F7" s="362" t="s">
        <v>96</v>
      </c>
      <c r="H7" s="363" t="s">
        <v>91</v>
      </c>
      <c r="I7" s="364">
        <f>COUNTIF($E$12:$E$13,"")</f>
        <v>2</v>
      </c>
    </row>
    <row r="8" spans="1:18" x14ac:dyDescent="0.25">
      <c r="A8" s="340" t="str">
        <f>$A$1&amp;"_R"&amp;C8</f>
        <v>CRE_0_R010</v>
      </c>
      <c r="C8" s="382" t="s">
        <v>95</v>
      </c>
      <c r="D8" s="242" t="s">
        <v>33</v>
      </c>
      <c r="E8" s="3" t="str">
        <f>IF(Index!$D$7="","",Index!$D$7)</f>
        <v/>
      </c>
      <c r="F8" s="3" t="str">
        <f>E8</f>
        <v/>
      </c>
    </row>
    <row r="9" spans="1:18" x14ac:dyDescent="0.25">
      <c r="A9" s="340" t="str">
        <f t="shared" ref="A9:A13" si="0">$A$1&amp;"_R"&amp;C9</f>
        <v>CRE_0_R020</v>
      </c>
      <c r="C9" s="383" t="s">
        <v>96</v>
      </c>
      <c r="D9" s="242" t="s">
        <v>658</v>
      </c>
      <c r="E9" s="55"/>
      <c r="F9" s="406">
        <f>IF(E9="Equity funds (IPEQU)","1",IF(E9="Real Estate funds (IPRE)","2",IF(E9="Bond funds (IPBND)","3",IF(E9="Mixed funds (IPMIX)","4",IF(E9="Hedge funds (IPHED)","5",IF(E9="Other funds (IPOTH)","6",0))))))</f>
        <v>0</v>
      </c>
    </row>
    <row r="10" spans="1:18" x14ac:dyDescent="0.25">
      <c r="A10" s="340" t="str">
        <f t="shared" si="0"/>
        <v>CRE_0_R030</v>
      </c>
      <c r="C10" s="383" t="s">
        <v>97</v>
      </c>
      <c r="D10" s="242" t="s">
        <v>320</v>
      </c>
      <c r="E10" s="55"/>
      <c r="F10" s="406">
        <f>IF(E10="Life (L)","1",IF(E10="Non-Life (NL)","2",IF(E10="Composite (C) ","3",IF(E10="Reinsurance (Re)","4",0))))</f>
        <v>0</v>
      </c>
    </row>
    <row r="11" spans="1:18" x14ac:dyDescent="0.25">
      <c r="A11" s="340" t="str">
        <f t="shared" si="0"/>
        <v>CRE_0_R040</v>
      </c>
      <c r="C11" s="383" t="s">
        <v>98</v>
      </c>
      <c r="D11" s="242" t="s">
        <v>325</v>
      </c>
      <c r="E11" s="55"/>
      <c r="F11" s="406">
        <f>IF(E11="Defined benefit (DB)","1",IF(E11="Defined contribution (DC)","2",0))</f>
        <v>0</v>
      </c>
    </row>
    <row r="12" spans="1:18" x14ac:dyDescent="0.25">
      <c r="A12" s="340" t="str">
        <f t="shared" si="0"/>
        <v>CRE_0_R050</v>
      </c>
      <c r="C12" s="383" t="s">
        <v>99</v>
      </c>
      <c r="D12" s="365" t="s">
        <v>324</v>
      </c>
      <c r="E12" s="55"/>
      <c r="F12" s="406">
        <f>E12</f>
        <v>0</v>
      </c>
    </row>
    <row r="13" spans="1:18" x14ac:dyDescent="0.25">
      <c r="A13" s="340" t="str">
        <f t="shared" si="0"/>
        <v>CRE_0_R060</v>
      </c>
      <c r="C13" s="384" t="s">
        <v>100</v>
      </c>
      <c r="D13" s="365" t="s">
        <v>323</v>
      </c>
      <c r="E13" s="55"/>
      <c r="F13" s="406">
        <f>E13</f>
        <v>0</v>
      </c>
    </row>
    <row r="14" spans="1:18" x14ac:dyDescent="0.25">
      <c r="A14" s="340" t="s">
        <v>103</v>
      </c>
      <c r="C14" s="358"/>
      <c r="D14" s="360"/>
      <c r="E14" s="360"/>
      <c r="F14" s="360"/>
    </row>
    <row r="15" spans="1:18" x14ac:dyDescent="0.25">
      <c r="A15" s="340" t="s">
        <v>104</v>
      </c>
      <c r="M15" s="366"/>
    </row>
  </sheetData>
  <sheetProtection algorithmName="SHA-512" hashValue="m401ic6fJBiKifXfpdYVvHxzSSXLoixXIXqieiqkZmbgwS/zW8M3X4XLV+hjlRxEBR2xk9Bq3+bWRJ/cydZznQ==" saltValue="B265BlERTFMeNVKxtSH/dQ==" spinCount="100000" sheet="1" objects="1" scenarios="1"/>
  <protectedRanges>
    <protectedRange sqref="E9:E13" name="Index"/>
  </protectedRanges>
  <dataConsolidate/>
  <phoneticPr fontId="30" type="noConversion"/>
  <dataValidations count="4">
    <dataValidation type="decimal" allowBlank="1" showInputMessage="1" showErrorMessage="1" sqref="E12:E13" xr:uid="{00000000-0002-0000-0300-000000000000}">
      <formula1>0</formula1>
      <formula2>9.99999999999999E+46</formula2>
    </dataValidation>
    <dataValidation type="list" allowBlank="1" showInputMessage="1" showErrorMessage="1" sqref="E10" xr:uid="{00000000-0002-0000-0300-000001000000}">
      <formula1>Insurance_Company</formula1>
    </dataValidation>
    <dataValidation type="list" allowBlank="1" showInputMessage="1" showErrorMessage="1" sqref="E11" xr:uid="{00000000-0002-0000-0300-000002000000}">
      <formula1>Pension_Fund</formula1>
    </dataValidation>
    <dataValidation type="list" allowBlank="1" showInputMessage="1" showErrorMessage="1" sqref="E9" xr:uid="{00000000-0002-0000-0300-000003000000}">
      <formula1>Investment_Fund</formula1>
    </dataValidation>
  </dataValidations>
  <pageMargins left="0.7" right="0.7" top="0.75" bottom="0.75" header="0.3" footer="0.3"/>
  <pageSetup paperSize="9" orientation="landscape" r:id="rId1"/>
  <ignoredErrors>
    <ignoredError sqref="C8:C13 E7:F7" numberStoredAsText="1"/>
    <ignoredError sqref="F12:F13 F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S47"/>
  <sheetViews>
    <sheetView topLeftCell="B12" zoomScale="80" zoomScaleNormal="80" workbookViewId="0">
      <selection activeCell="C28" sqref="C23:D28"/>
    </sheetView>
  </sheetViews>
  <sheetFormatPr defaultColWidth="13.85546875" defaultRowHeight="15" x14ac:dyDescent="0.25"/>
  <cols>
    <col min="1" max="1" width="14.140625" hidden="1" customWidth="1"/>
    <col min="2" max="2" width="5.42578125" customWidth="1"/>
    <col min="4" max="4" width="48.5703125" customWidth="1"/>
  </cols>
  <sheetData>
    <row r="1" spans="1:19" ht="18.75" hidden="1" x14ac:dyDescent="0.25">
      <c r="A1" s="16" t="s">
        <v>106</v>
      </c>
      <c r="B1" s="20">
        <v>2</v>
      </c>
      <c r="C1" s="21">
        <v>1</v>
      </c>
      <c r="D1" s="29">
        <v>10</v>
      </c>
      <c r="E1" s="18">
        <v>5</v>
      </c>
      <c r="F1" s="22">
        <v>3</v>
      </c>
      <c r="G1" s="23">
        <v>4</v>
      </c>
      <c r="H1" s="24">
        <v>4</v>
      </c>
      <c r="I1" s="24">
        <v>4</v>
      </c>
      <c r="J1" s="24"/>
      <c r="K1" s="25"/>
      <c r="L1" s="25"/>
      <c r="M1" s="25">
        <v>5</v>
      </c>
      <c r="N1" s="25"/>
      <c r="O1" s="84">
        <v>4</v>
      </c>
      <c r="P1" s="26">
        <v>6</v>
      </c>
      <c r="Q1" s="27">
        <v>4</v>
      </c>
      <c r="R1" s="28">
        <v>7</v>
      </c>
    </row>
    <row r="2" spans="1:19" hidden="1" x14ac:dyDescent="0.25">
      <c r="A2" s="16" t="str">
        <f>Index!A2</f>
        <v>V20241108</v>
      </c>
      <c r="B2" s="15"/>
      <c r="C2" s="15"/>
      <c r="D2" s="17"/>
      <c r="E2" s="15" t="str">
        <f>$A$1&amp;"_C"&amp;E9</f>
        <v>CRE_1_C010</v>
      </c>
      <c r="F2" s="15" t="str">
        <f t="shared" ref="F2:N2" si="0">$A$1&amp;"_C"&amp;F9</f>
        <v>CRE_1_C011</v>
      </c>
      <c r="G2" s="15" t="str">
        <f t="shared" si="0"/>
        <v>CRE_1_C012</v>
      </c>
      <c r="H2" s="15" t="str">
        <f t="shared" si="0"/>
        <v>CRE_1_C015</v>
      </c>
      <c r="I2" s="15" t="str">
        <f t="shared" si="0"/>
        <v>CRE_1_C020</v>
      </c>
      <c r="J2" s="15" t="str">
        <f t="shared" si="0"/>
        <v>CRE_1_C030</v>
      </c>
      <c r="K2" s="326" t="str">
        <f t="shared" si="0"/>
        <v>CRE_1_C035</v>
      </c>
      <c r="L2" s="326" t="str">
        <f t="shared" si="0"/>
        <v>CRE_1_C036</v>
      </c>
      <c r="M2" s="15" t="str">
        <f t="shared" si="0"/>
        <v>CRE_1_C040</v>
      </c>
      <c r="N2" s="326" t="str">
        <f t="shared" si="0"/>
        <v>CRE_1_C045</v>
      </c>
    </row>
    <row r="3" spans="1:19" hidden="1" x14ac:dyDescent="0.25">
      <c r="A3" s="16" t="str">
        <f>"R:A1:P"&amp;ROW(A40)</f>
        <v>R:A1:P40</v>
      </c>
      <c r="B3" s="15"/>
      <c r="C3" s="15"/>
      <c r="D3" s="15"/>
      <c r="E3" s="15"/>
      <c r="F3" s="15"/>
      <c r="G3" s="15"/>
    </row>
    <row r="4" spans="1:19" x14ac:dyDescent="0.25">
      <c r="A4" s="16" t="s">
        <v>104</v>
      </c>
      <c r="B4" s="31"/>
      <c r="C4" s="31"/>
      <c r="D4" s="31"/>
      <c r="E4" s="31"/>
      <c r="F4" s="31"/>
      <c r="G4" s="31"/>
    </row>
    <row r="5" spans="1:19" x14ac:dyDescent="0.25">
      <c r="A5" s="16" t="s">
        <v>104</v>
      </c>
      <c r="C5" s="142" t="s">
        <v>770</v>
      </c>
      <c r="D5" s="85"/>
      <c r="E5" s="85"/>
      <c r="F5" s="85"/>
      <c r="G5" s="85"/>
      <c r="H5" s="85"/>
      <c r="I5" s="85"/>
      <c r="J5" s="85"/>
      <c r="K5" s="85"/>
      <c r="L5" s="85"/>
      <c r="M5" s="85"/>
      <c r="N5" s="85"/>
    </row>
    <row r="6" spans="1:19" x14ac:dyDescent="0.25">
      <c r="A6" s="16" t="s">
        <v>104</v>
      </c>
      <c r="C6" s="85"/>
      <c r="D6" s="85"/>
      <c r="E6" s="85"/>
      <c r="F6" s="85"/>
      <c r="G6" s="85"/>
      <c r="H6" s="85"/>
      <c r="I6" s="85"/>
      <c r="J6" s="85"/>
      <c r="K6" s="85"/>
      <c r="L6" s="85"/>
      <c r="M6" s="85"/>
      <c r="N6" s="85"/>
    </row>
    <row r="7" spans="1:19" s="1" customFormat="1" ht="90" x14ac:dyDescent="0.25">
      <c r="A7" s="16" t="s">
        <v>104</v>
      </c>
      <c r="B7"/>
      <c r="C7" s="529" t="s">
        <v>555</v>
      </c>
      <c r="D7" s="529"/>
      <c r="E7" s="92" t="s">
        <v>556</v>
      </c>
      <c r="F7" s="92" t="s">
        <v>29</v>
      </c>
      <c r="G7" s="92" t="s">
        <v>30</v>
      </c>
      <c r="H7" s="92" t="s">
        <v>391</v>
      </c>
      <c r="I7" s="92" t="s">
        <v>175</v>
      </c>
      <c r="J7" s="92" t="s">
        <v>177</v>
      </c>
      <c r="K7" s="92" t="s">
        <v>176</v>
      </c>
      <c r="L7" s="92" t="s">
        <v>178</v>
      </c>
      <c r="M7" s="92" t="s">
        <v>179</v>
      </c>
      <c r="N7" s="92" t="s">
        <v>196</v>
      </c>
      <c r="O7" s="146"/>
      <c r="P7" s="531" t="s">
        <v>23</v>
      </c>
      <c r="Q7" s="532"/>
      <c r="R7" s="532"/>
      <c r="S7" s="532"/>
    </row>
    <row r="8" spans="1:19" s="1" customFormat="1" x14ac:dyDescent="0.25">
      <c r="A8" s="16" t="s">
        <v>104</v>
      </c>
      <c r="B8"/>
      <c r="C8" s="529"/>
      <c r="D8" s="529"/>
      <c r="E8" s="143" t="s">
        <v>9</v>
      </c>
      <c r="F8" s="143" t="s">
        <v>9</v>
      </c>
      <c r="G8" s="143" t="s">
        <v>9</v>
      </c>
      <c r="H8" s="143" t="s">
        <v>9</v>
      </c>
      <c r="I8" s="143" t="s">
        <v>9</v>
      </c>
      <c r="J8" s="143" t="s">
        <v>9</v>
      </c>
      <c r="K8" s="143" t="s">
        <v>9</v>
      </c>
      <c r="L8" s="143" t="s">
        <v>9</v>
      </c>
      <c r="M8" s="143" t="s">
        <v>9</v>
      </c>
      <c r="N8" s="143" t="s">
        <v>9</v>
      </c>
      <c r="O8" s="146"/>
      <c r="P8" s="533"/>
      <c r="Q8" s="534"/>
      <c r="R8" s="534"/>
      <c r="S8" s="534"/>
    </row>
    <row r="9" spans="1:19" s="1" customFormat="1" x14ac:dyDescent="0.25">
      <c r="A9" s="16" t="s">
        <v>104</v>
      </c>
      <c r="B9"/>
      <c r="C9" s="529"/>
      <c r="D9" s="529"/>
      <c r="E9" s="144" t="s">
        <v>95</v>
      </c>
      <c r="F9" s="144" t="s">
        <v>107</v>
      </c>
      <c r="G9" s="144" t="s">
        <v>108</v>
      </c>
      <c r="H9" s="144" t="s">
        <v>111</v>
      </c>
      <c r="I9" s="144" t="s">
        <v>96</v>
      </c>
      <c r="J9" s="144" t="s">
        <v>97</v>
      </c>
      <c r="K9" s="147" t="s">
        <v>173</v>
      </c>
      <c r="L9" s="147" t="s">
        <v>180</v>
      </c>
      <c r="M9" s="144" t="s">
        <v>98</v>
      </c>
      <c r="N9" s="144" t="s">
        <v>137</v>
      </c>
      <c r="O9" s="146"/>
      <c r="P9" s="148" t="s">
        <v>129</v>
      </c>
      <c r="Q9" s="149" t="s">
        <v>130</v>
      </c>
      <c r="R9" s="149" t="s">
        <v>131</v>
      </c>
      <c r="S9" s="148" t="s">
        <v>291</v>
      </c>
    </row>
    <row r="10" spans="1:19" s="1" customFormat="1" x14ac:dyDescent="0.25">
      <c r="A10" s="325" t="str">
        <f>$A$1&amp;"_R"&amp;C10</f>
        <v>CRE_1_R005</v>
      </c>
      <c r="B10"/>
      <c r="C10" s="38" t="s">
        <v>117</v>
      </c>
      <c r="D10" s="145" t="s">
        <v>567</v>
      </c>
      <c r="E10" s="86"/>
      <c r="F10" s="86"/>
      <c r="G10" s="86"/>
      <c r="H10" s="86"/>
      <c r="I10" s="68"/>
      <c r="J10" s="68"/>
      <c r="K10" s="68"/>
      <c r="L10" s="68"/>
      <c r="M10" s="68"/>
      <c r="N10" s="68"/>
      <c r="O10" s="85"/>
      <c r="P10" s="101">
        <f>E10-'Template 2'!E12</f>
        <v>0</v>
      </c>
      <c r="Q10" s="68"/>
      <c r="R10" s="68"/>
      <c r="S10" s="68"/>
    </row>
    <row r="11" spans="1:19" s="1" customFormat="1" ht="45" x14ac:dyDescent="0.25">
      <c r="A11" s="16" t="str">
        <f t="shared" ref="A11:A38" si="1">$A$1&amp;"_R"&amp;C11</f>
        <v>CRE_1_R011</v>
      </c>
      <c r="B11"/>
      <c r="C11" s="38" t="s">
        <v>107</v>
      </c>
      <c r="D11" s="172" t="s">
        <v>209</v>
      </c>
      <c r="E11" s="86"/>
      <c r="F11" s="86"/>
      <c r="G11" s="86"/>
      <c r="H11" s="86"/>
      <c r="I11" s="68"/>
      <c r="J11" s="68"/>
      <c r="K11" s="68"/>
      <c r="L11" s="68"/>
      <c r="M11" s="68"/>
      <c r="N11" s="68"/>
      <c r="O11" s="85"/>
      <c r="P11" s="101">
        <f>E11-'Template 2'!E13</f>
        <v>0</v>
      </c>
      <c r="Q11" s="68"/>
      <c r="R11" s="68"/>
      <c r="S11" s="68"/>
    </row>
    <row r="12" spans="1:19" s="1" customFormat="1" ht="45" x14ac:dyDescent="0.25">
      <c r="A12" s="16" t="str">
        <f t="shared" si="1"/>
        <v>CRE_1_R012</v>
      </c>
      <c r="B12"/>
      <c r="C12" s="38" t="s">
        <v>108</v>
      </c>
      <c r="D12" s="172" t="s">
        <v>707</v>
      </c>
      <c r="E12" s="86"/>
      <c r="F12" s="86"/>
      <c r="G12" s="86"/>
      <c r="H12" s="86"/>
      <c r="I12" s="68"/>
      <c r="J12" s="68"/>
      <c r="K12" s="68"/>
      <c r="L12" s="68"/>
      <c r="M12" s="68"/>
      <c r="N12" s="68"/>
      <c r="O12" s="85"/>
      <c r="P12" s="101">
        <f>E12-'Template 2'!E14</f>
        <v>0</v>
      </c>
      <c r="Q12" s="68"/>
      <c r="R12" s="68"/>
      <c r="S12" s="68"/>
    </row>
    <row r="13" spans="1:19" s="1" customFormat="1" ht="45" x14ac:dyDescent="0.25">
      <c r="A13" s="325" t="str">
        <f t="shared" si="1"/>
        <v>CRE_1_R017</v>
      </c>
      <c r="B13"/>
      <c r="C13" s="107" t="s">
        <v>124</v>
      </c>
      <c r="D13" s="172" t="s">
        <v>708</v>
      </c>
      <c r="E13" s="86"/>
      <c r="F13" s="86"/>
      <c r="G13" s="86"/>
      <c r="H13" s="86"/>
      <c r="I13" s="68"/>
      <c r="J13" s="68"/>
      <c r="K13" s="68"/>
      <c r="L13" s="68"/>
      <c r="M13" s="68"/>
      <c r="N13" s="68"/>
      <c r="O13" s="85"/>
      <c r="P13" s="102">
        <f>E13-'Template 2'!E15</f>
        <v>0</v>
      </c>
      <c r="Q13" s="68"/>
      <c r="R13" s="68"/>
      <c r="S13" s="68"/>
    </row>
    <row r="14" spans="1:19" s="1" customFormat="1" ht="45" x14ac:dyDescent="0.25">
      <c r="A14" s="16" t="str">
        <f t="shared" si="1"/>
        <v>CRE_1_R013</v>
      </c>
      <c r="B14"/>
      <c r="C14" s="38" t="s">
        <v>109</v>
      </c>
      <c r="D14" s="172" t="s">
        <v>729</v>
      </c>
      <c r="E14" s="86"/>
      <c r="F14" s="86"/>
      <c r="G14" s="86"/>
      <c r="H14" s="86"/>
      <c r="I14" s="68"/>
      <c r="J14" s="68"/>
      <c r="K14" s="68"/>
      <c r="L14" s="68"/>
      <c r="M14" s="68"/>
      <c r="N14" s="68"/>
      <c r="O14" s="85"/>
      <c r="P14" s="101">
        <f>E14-'Template 2'!E16</f>
        <v>0</v>
      </c>
      <c r="Q14" s="68"/>
      <c r="R14" s="68"/>
      <c r="S14" s="68"/>
    </row>
    <row r="15" spans="1:19" s="1" customFormat="1" ht="45" x14ac:dyDescent="0.25">
      <c r="A15" s="16" t="str">
        <f t="shared" si="1"/>
        <v>CRE_1_R014</v>
      </c>
      <c r="B15"/>
      <c r="C15" s="38" t="s">
        <v>110</v>
      </c>
      <c r="D15" s="172" t="s">
        <v>205</v>
      </c>
      <c r="E15" s="86"/>
      <c r="F15" s="86"/>
      <c r="G15" s="86"/>
      <c r="H15" s="86"/>
      <c r="I15" s="68"/>
      <c r="J15" s="68"/>
      <c r="K15" s="68"/>
      <c r="L15" s="68"/>
      <c r="M15" s="68"/>
      <c r="N15" s="68"/>
      <c r="O15" s="85"/>
      <c r="P15" s="101">
        <f>E15-'Template 2'!E17</f>
        <v>0</v>
      </c>
      <c r="Q15" s="68"/>
      <c r="R15" s="68"/>
      <c r="S15" s="68"/>
    </row>
    <row r="16" spans="1:19" s="1" customFormat="1" x14ac:dyDescent="0.25">
      <c r="A16" s="16" t="str">
        <f t="shared" si="1"/>
        <v>CRE_1_R015</v>
      </c>
      <c r="B16"/>
      <c r="C16" s="38" t="s">
        <v>111</v>
      </c>
      <c r="D16" s="172" t="s">
        <v>206</v>
      </c>
      <c r="E16" s="86"/>
      <c r="F16" s="86"/>
      <c r="G16" s="86"/>
      <c r="H16" s="86"/>
      <c r="I16" s="68"/>
      <c r="J16" s="68"/>
      <c r="K16" s="68"/>
      <c r="L16" s="68"/>
      <c r="M16" s="68"/>
      <c r="N16" s="68"/>
      <c r="O16" s="85"/>
      <c r="P16" s="101">
        <f>E16-'Template 2'!E18</f>
        <v>0</v>
      </c>
      <c r="Q16" s="68"/>
      <c r="R16" s="68"/>
      <c r="S16" s="68"/>
    </row>
    <row r="17" spans="1:19" s="1" customFormat="1" x14ac:dyDescent="0.25">
      <c r="A17" s="325" t="str">
        <f t="shared" si="1"/>
        <v>CRE_1_R016</v>
      </c>
      <c r="B17"/>
      <c r="C17" s="38" t="s">
        <v>123</v>
      </c>
      <c r="D17" s="172" t="s">
        <v>159</v>
      </c>
      <c r="E17" s="86"/>
      <c r="F17" s="86"/>
      <c r="G17" s="86"/>
      <c r="H17" s="86"/>
      <c r="I17" s="68"/>
      <c r="J17" s="68"/>
      <c r="K17" s="68"/>
      <c r="L17" s="68"/>
      <c r="M17" s="68"/>
      <c r="N17" s="68"/>
      <c r="O17" s="85"/>
      <c r="P17" s="101">
        <f>E17-'Template 2'!E19</f>
        <v>0</v>
      </c>
      <c r="Q17" s="68"/>
      <c r="R17" s="68"/>
      <c r="S17" s="68"/>
    </row>
    <row r="18" spans="1:19" s="1" customFormat="1" ht="30" x14ac:dyDescent="0.25">
      <c r="A18" s="16" t="str">
        <f t="shared" si="1"/>
        <v>CRE_1_R021</v>
      </c>
      <c r="B18"/>
      <c r="C18" s="38" t="s">
        <v>112</v>
      </c>
      <c r="D18" s="368" t="s">
        <v>557</v>
      </c>
      <c r="E18" s="86"/>
      <c r="F18" s="86"/>
      <c r="G18" s="86"/>
      <c r="H18" s="86"/>
      <c r="I18" s="68"/>
      <c r="J18" s="68"/>
      <c r="K18" s="68"/>
      <c r="L18" s="68"/>
      <c r="M18" s="68"/>
      <c r="N18" s="68"/>
      <c r="O18" s="85"/>
      <c r="P18" s="68"/>
      <c r="Q18" s="68"/>
      <c r="R18" s="68"/>
      <c r="S18" s="68"/>
    </row>
    <row r="19" spans="1:19" x14ac:dyDescent="0.25">
      <c r="A19" s="16" t="s">
        <v>104</v>
      </c>
      <c r="C19" s="30"/>
      <c r="D19" s="13"/>
      <c r="E19" s="68"/>
      <c r="F19" s="68"/>
      <c r="G19" s="68"/>
      <c r="H19" s="68"/>
      <c r="I19" s="68"/>
      <c r="J19" s="68"/>
      <c r="K19" s="68"/>
      <c r="L19" s="68"/>
      <c r="M19" s="68"/>
      <c r="N19" s="68"/>
      <c r="O19" s="85"/>
      <c r="P19" s="68"/>
      <c r="Q19" s="68"/>
      <c r="R19" s="68"/>
      <c r="S19" s="68"/>
    </row>
    <row r="20" spans="1:19" x14ac:dyDescent="0.25">
      <c r="A20" s="325" t="str">
        <f t="shared" ref="A20:A22" si="2">$A$1&amp;"_R"&amp;C20</f>
        <v>CRE_1_R041</v>
      </c>
      <c r="C20" s="30" t="s">
        <v>332</v>
      </c>
      <c r="D20" s="13" t="s">
        <v>345</v>
      </c>
      <c r="E20" s="68"/>
      <c r="F20" s="68"/>
      <c r="G20" s="86"/>
      <c r="H20" s="68"/>
      <c r="I20" s="86"/>
      <c r="J20" s="86"/>
      <c r="K20" s="86"/>
      <c r="L20" s="86"/>
      <c r="M20" s="86"/>
      <c r="N20" s="86"/>
      <c r="O20" s="85"/>
      <c r="P20" s="102">
        <f>I20-'Template 2'!E21</f>
        <v>0</v>
      </c>
      <c r="Q20" s="68"/>
      <c r="R20" s="68"/>
      <c r="S20" s="68"/>
    </row>
    <row r="21" spans="1:19" s="1" customFormat="1" x14ac:dyDescent="0.25">
      <c r="A21" s="325" t="str">
        <f t="shared" si="2"/>
        <v>CRE_1_R042</v>
      </c>
      <c r="B21"/>
      <c r="C21" s="30" t="s">
        <v>333</v>
      </c>
      <c r="D21" s="369" t="s">
        <v>163</v>
      </c>
      <c r="E21" s="68"/>
      <c r="F21" s="68"/>
      <c r="G21" s="86"/>
      <c r="H21" s="68"/>
      <c r="I21" s="86"/>
      <c r="J21" s="86"/>
      <c r="K21" s="86"/>
      <c r="L21" s="86"/>
      <c r="M21" s="86"/>
      <c r="N21" s="86"/>
      <c r="O21" s="6"/>
      <c r="P21" s="102">
        <f>I21-'Template 2'!E22</f>
        <v>0</v>
      </c>
      <c r="Q21" s="68"/>
      <c r="R21" s="68"/>
      <c r="S21" s="68"/>
    </row>
    <row r="22" spans="1:19" s="1" customFormat="1" x14ac:dyDescent="0.25">
      <c r="A22" s="325" t="str">
        <f t="shared" si="2"/>
        <v>CRE_1_R043</v>
      </c>
      <c r="B22"/>
      <c r="C22" s="30" t="s">
        <v>334</v>
      </c>
      <c r="D22" s="369" t="s">
        <v>225</v>
      </c>
      <c r="E22" s="68"/>
      <c r="F22" s="68"/>
      <c r="G22" s="328"/>
      <c r="H22" s="68"/>
      <c r="I22" s="86"/>
      <c r="J22" s="86"/>
      <c r="K22" s="86"/>
      <c r="L22" s="86"/>
      <c r="M22" s="86"/>
      <c r="N22" s="86"/>
      <c r="O22" s="6"/>
      <c r="P22" s="102">
        <f>I22-'Template 2'!E23</f>
        <v>0</v>
      </c>
      <c r="Q22" s="68"/>
      <c r="R22" s="68"/>
      <c r="S22" s="68"/>
    </row>
    <row r="23" spans="1:19" x14ac:dyDescent="0.25">
      <c r="A23" s="16" t="str">
        <f t="shared" si="1"/>
        <v>CRE_1_R050</v>
      </c>
      <c r="C23" s="30" t="s">
        <v>99</v>
      </c>
      <c r="D23" s="370" t="s">
        <v>563</v>
      </c>
      <c r="E23" s="68"/>
      <c r="F23" s="68"/>
      <c r="G23" s="328"/>
      <c r="H23" s="68"/>
      <c r="I23" s="86"/>
      <c r="J23" s="86"/>
      <c r="K23" s="86"/>
      <c r="L23" s="86"/>
      <c r="M23" s="86"/>
      <c r="N23" s="86"/>
      <c r="O23" s="85"/>
      <c r="P23" s="102">
        <f>I23-'Template 2'!E25</f>
        <v>0</v>
      </c>
      <c r="Q23" s="101">
        <f>J23-'Template 2'!E36</f>
        <v>0</v>
      </c>
      <c r="R23" s="101">
        <f>M23-'Template 2'!E47</f>
        <v>0</v>
      </c>
      <c r="S23" s="102">
        <f>N23-'Template 2'!E58</f>
        <v>0</v>
      </c>
    </row>
    <row r="24" spans="1:19" x14ac:dyDescent="0.25">
      <c r="A24" s="16" t="str">
        <f t="shared" si="1"/>
        <v>CRE_1_R051</v>
      </c>
      <c r="C24" s="30" t="s">
        <v>113</v>
      </c>
      <c r="D24" s="75" t="s">
        <v>153</v>
      </c>
      <c r="E24" s="68"/>
      <c r="F24" s="68"/>
      <c r="G24" s="328"/>
      <c r="H24" s="68"/>
      <c r="I24" s="86"/>
      <c r="J24" s="86"/>
      <c r="K24" s="86"/>
      <c r="L24" s="86"/>
      <c r="M24" s="86"/>
      <c r="N24" s="86"/>
      <c r="O24" s="85"/>
      <c r="P24" s="68"/>
      <c r="Q24" s="68"/>
      <c r="R24" s="68"/>
      <c r="S24" s="68"/>
    </row>
    <row r="25" spans="1:19" x14ac:dyDescent="0.25">
      <c r="A25" s="16" t="str">
        <f t="shared" si="1"/>
        <v>CRE_1_R052</v>
      </c>
      <c r="C25" s="30" t="s">
        <v>114</v>
      </c>
      <c r="D25" s="75" t="s">
        <v>154</v>
      </c>
      <c r="E25" s="68"/>
      <c r="F25" s="68"/>
      <c r="G25" s="328"/>
      <c r="H25" s="68"/>
      <c r="I25" s="86"/>
      <c r="J25" s="86"/>
      <c r="K25" s="86"/>
      <c r="L25" s="86"/>
      <c r="M25" s="86"/>
      <c r="N25" s="86"/>
      <c r="O25" s="85"/>
      <c r="P25" s="68"/>
      <c r="Q25" s="68"/>
      <c r="R25" s="68"/>
      <c r="S25" s="68"/>
    </row>
    <row r="26" spans="1:19" x14ac:dyDescent="0.25">
      <c r="A26" s="325" t="str">
        <f t="shared" si="1"/>
        <v>CRE_1_R053</v>
      </c>
      <c r="C26" s="30" t="s">
        <v>118</v>
      </c>
      <c r="D26" s="75" t="s">
        <v>669</v>
      </c>
      <c r="E26" s="68"/>
      <c r="F26" s="68"/>
      <c r="G26" s="328"/>
      <c r="H26" s="68"/>
      <c r="I26" s="86"/>
      <c r="J26" s="86"/>
      <c r="K26" s="86"/>
      <c r="L26" s="86"/>
      <c r="M26" s="86"/>
      <c r="N26" s="86"/>
      <c r="O26" s="85"/>
      <c r="P26" s="102">
        <f>I26-'Template 2'!E26</f>
        <v>0</v>
      </c>
      <c r="Q26" s="102">
        <f>J26-'Template 2'!E37</f>
        <v>0</v>
      </c>
      <c r="R26" s="102">
        <f>M26-'Template 2'!E48</f>
        <v>0</v>
      </c>
      <c r="S26" s="102">
        <f>N26-'Template 2'!E59</f>
        <v>0</v>
      </c>
    </row>
    <row r="27" spans="1:19" x14ac:dyDescent="0.25">
      <c r="A27" s="325" t="str">
        <f t="shared" si="1"/>
        <v>CRE_1_R054</v>
      </c>
      <c r="C27" s="30" t="s">
        <v>157</v>
      </c>
      <c r="D27" s="75" t="s">
        <v>158</v>
      </c>
      <c r="E27" s="68"/>
      <c r="F27" s="68"/>
      <c r="G27" s="328"/>
      <c r="H27" s="68"/>
      <c r="I27" s="86"/>
      <c r="J27" s="86"/>
      <c r="K27" s="86"/>
      <c r="L27" s="86"/>
      <c r="M27" s="86"/>
      <c r="N27" s="86"/>
      <c r="O27" s="85"/>
      <c r="P27" s="102">
        <f>I27-'Template 2'!E27</f>
        <v>0</v>
      </c>
      <c r="Q27" s="102">
        <f>J27-'Template 2'!E38</f>
        <v>0</v>
      </c>
      <c r="R27" s="102">
        <f>M27-'Template 2'!E49</f>
        <v>0</v>
      </c>
      <c r="S27" s="102">
        <f>N27-'Template 2'!E60</f>
        <v>0</v>
      </c>
    </row>
    <row r="28" spans="1:19" x14ac:dyDescent="0.25">
      <c r="A28" s="325" t="str">
        <f t="shared" si="1"/>
        <v>CRE_1_R055</v>
      </c>
      <c r="C28" s="30" t="s">
        <v>119</v>
      </c>
      <c r="D28" s="75" t="s">
        <v>700</v>
      </c>
      <c r="E28" s="68"/>
      <c r="F28" s="68"/>
      <c r="G28" s="328"/>
      <c r="H28" s="68"/>
      <c r="I28" s="86"/>
      <c r="J28" s="86"/>
      <c r="K28" s="86"/>
      <c r="L28" s="86"/>
      <c r="M28" s="86"/>
      <c r="N28" s="86"/>
      <c r="O28" s="85"/>
      <c r="P28" s="102">
        <f>I28-'Template 2'!E28</f>
        <v>0</v>
      </c>
      <c r="Q28" s="102">
        <f>J28-'Template 2'!E39</f>
        <v>0</v>
      </c>
      <c r="R28" s="102">
        <f>M28-'Template 2'!E50</f>
        <v>0</v>
      </c>
      <c r="S28" s="102">
        <f>N28-'Template 2'!E61</f>
        <v>0</v>
      </c>
    </row>
    <row r="29" spans="1:19" ht="60" x14ac:dyDescent="0.25">
      <c r="A29" s="16" t="str">
        <f t="shared" si="1"/>
        <v>CRE_1_R060</v>
      </c>
      <c r="C29" s="30" t="s">
        <v>100</v>
      </c>
      <c r="D29" s="371" t="s">
        <v>147</v>
      </c>
      <c r="E29" s="68"/>
      <c r="F29" s="68"/>
      <c r="G29" s="328"/>
      <c r="H29" s="68"/>
      <c r="I29" s="86"/>
      <c r="J29" s="86"/>
      <c r="K29" s="86"/>
      <c r="L29" s="86"/>
      <c r="M29" s="86"/>
      <c r="N29" s="86"/>
      <c r="O29" s="85"/>
      <c r="P29" s="101">
        <f>I29-'Template 2'!E29</f>
        <v>0</v>
      </c>
      <c r="Q29" s="101">
        <f>J29-'Template 2'!E40</f>
        <v>0</v>
      </c>
      <c r="R29" s="101">
        <f>M29-'Template 2'!E51</f>
        <v>0</v>
      </c>
      <c r="S29" s="68"/>
    </row>
    <row r="30" spans="1:19" x14ac:dyDescent="0.25">
      <c r="A30" s="16" t="str">
        <f t="shared" si="1"/>
        <v>CRE_1_R070</v>
      </c>
      <c r="C30" s="30" t="s">
        <v>101</v>
      </c>
      <c r="D30" s="371" t="s">
        <v>148</v>
      </c>
      <c r="E30" s="68"/>
      <c r="F30" s="68"/>
      <c r="G30" s="328"/>
      <c r="H30" s="68"/>
      <c r="I30" s="86"/>
      <c r="J30" s="86"/>
      <c r="K30" s="86"/>
      <c r="L30" s="86"/>
      <c r="M30" s="86"/>
      <c r="N30" s="86"/>
      <c r="O30" s="85"/>
      <c r="P30" s="101">
        <f>I30-'Template 2'!E30</f>
        <v>0</v>
      </c>
      <c r="Q30" s="101">
        <f>J30-'Template 2'!E41</f>
        <v>0</v>
      </c>
      <c r="R30" s="101">
        <f>M30-'Template 2'!E52</f>
        <v>0</v>
      </c>
      <c r="S30" s="68"/>
    </row>
    <row r="31" spans="1:19" ht="30" x14ac:dyDescent="0.25">
      <c r="A31" s="16" t="str">
        <f t="shared" si="1"/>
        <v>CRE_1_R080</v>
      </c>
      <c r="C31" s="30" t="s">
        <v>102</v>
      </c>
      <c r="D31" s="371" t="s">
        <v>149</v>
      </c>
      <c r="E31" s="68"/>
      <c r="F31" s="68"/>
      <c r="G31" s="328"/>
      <c r="H31" s="68"/>
      <c r="I31" s="86"/>
      <c r="J31" s="86"/>
      <c r="K31" s="86"/>
      <c r="L31" s="86"/>
      <c r="M31" s="86"/>
      <c r="N31" s="86"/>
      <c r="O31" s="85"/>
      <c r="P31" s="101">
        <f>I31-'Template 2'!E31</f>
        <v>0</v>
      </c>
      <c r="Q31" s="101">
        <f>J31-'Template 2'!E42</f>
        <v>0</v>
      </c>
      <c r="R31" s="101">
        <f>M31-'Template 2'!E53</f>
        <v>0</v>
      </c>
      <c r="S31" s="68"/>
    </row>
    <row r="32" spans="1:19" ht="30" x14ac:dyDescent="0.25">
      <c r="A32" s="16" t="str">
        <f t="shared" si="1"/>
        <v>CRE_1_R090</v>
      </c>
      <c r="C32" s="30" t="s">
        <v>115</v>
      </c>
      <c r="D32" s="371" t="s">
        <v>150</v>
      </c>
      <c r="E32" s="68"/>
      <c r="F32" s="68"/>
      <c r="G32" s="328"/>
      <c r="H32" s="68"/>
      <c r="I32" s="86"/>
      <c r="J32" s="86"/>
      <c r="K32" s="86"/>
      <c r="L32" s="86"/>
      <c r="M32" s="86"/>
      <c r="N32" s="86"/>
      <c r="O32" s="85"/>
      <c r="P32" s="101">
        <f>I32-'Template 2'!E32</f>
        <v>0</v>
      </c>
      <c r="Q32" s="101">
        <f>J32-'Template 2'!E43</f>
        <v>0</v>
      </c>
      <c r="R32" s="101">
        <f>M32-'Template 2'!E54</f>
        <v>0</v>
      </c>
      <c r="S32" s="68"/>
    </row>
    <row r="33" spans="1:19" ht="30" x14ac:dyDescent="0.25">
      <c r="A33" s="16" t="str">
        <f t="shared" si="1"/>
        <v>CRE_1_R100</v>
      </c>
      <c r="C33" s="30">
        <v>100</v>
      </c>
      <c r="D33" s="371" t="s">
        <v>151</v>
      </c>
      <c r="E33" s="68"/>
      <c r="F33" s="68"/>
      <c r="G33" s="328"/>
      <c r="H33" s="68"/>
      <c r="I33" s="86"/>
      <c r="J33" s="86"/>
      <c r="K33" s="86"/>
      <c r="L33" s="86"/>
      <c r="M33" s="86"/>
      <c r="N33" s="86"/>
      <c r="O33" s="85"/>
      <c r="P33" s="101">
        <f>I33-'Template 2'!E33</f>
        <v>0</v>
      </c>
      <c r="Q33" s="101">
        <f>J33-'Template 2'!E44</f>
        <v>0</v>
      </c>
      <c r="R33" s="101">
        <f>M33-'Template 2'!E55</f>
        <v>0</v>
      </c>
      <c r="S33" s="68"/>
    </row>
    <row r="34" spans="1:19" ht="30" x14ac:dyDescent="0.25">
      <c r="A34" s="16" t="str">
        <f t="shared" si="1"/>
        <v>CRE_1_R101</v>
      </c>
      <c r="C34" s="30">
        <v>101</v>
      </c>
      <c r="D34" s="75" t="s">
        <v>152</v>
      </c>
      <c r="E34" s="68"/>
      <c r="F34" s="68"/>
      <c r="G34" s="328"/>
      <c r="H34" s="68"/>
      <c r="I34" s="70"/>
      <c r="J34" s="70"/>
      <c r="K34" s="70"/>
      <c r="L34" s="70"/>
      <c r="M34" s="70"/>
      <c r="N34" s="70"/>
      <c r="O34" s="85"/>
      <c r="P34" s="101">
        <f>I34-'Template 2'!E34</f>
        <v>0</v>
      </c>
      <c r="Q34" s="101">
        <f>J34-'Template 2'!E45</f>
        <v>0</v>
      </c>
      <c r="R34" s="101">
        <f>M34-'Template 2'!E56</f>
        <v>0</v>
      </c>
      <c r="S34" s="102">
        <f>N34-'Template 2'!E62</f>
        <v>0</v>
      </c>
    </row>
    <row r="35" spans="1:19" x14ac:dyDescent="0.25">
      <c r="A35" s="325" t="str">
        <f t="shared" si="1"/>
        <v>CRE_1_R110</v>
      </c>
      <c r="C35" s="30" t="s">
        <v>193</v>
      </c>
      <c r="D35" s="372" t="s">
        <v>392</v>
      </c>
      <c r="E35" s="68"/>
      <c r="F35" s="68"/>
      <c r="G35" s="68"/>
      <c r="H35" s="68"/>
      <c r="I35" s="68"/>
      <c r="J35" s="68"/>
      <c r="K35" s="68"/>
      <c r="L35" s="68"/>
      <c r="M35" s="68"/>
      <c r="N35" s="68"/>
      <c r="O35" s="85"/>
      <c r="P35" s="68"/>
      <c r="Q35" s="68"/>
      <c r="R35" s="68"/>
      <c r="S35" s="68"/>
    </row>
    <row r="36" spans="1:19" x14ac:dyDescent="0.25">
      <c r="A36" s="325" t="str">
        <f t="shared" si="1"/>
        <v>CRE_1_R115</v>
      </c>
      <c r="C36" s="30" t="s">
        <v>186</v>
      </c>
      <c r="D36" s="373" t="s">
        <v>393</v>
      </c>
      <c r="E36" s="70"/>
      <c r="F36" s="70"/>
      <c r="G36" s="70"/>
      <c r="H36" s="70"/>
      <c r="I36" s="68"/>
      <c r="J36" s="68"/>
      <c r="K36" s="68"/>
      <c r="L36" s="68"/>
      <c r="M36" s="68"/>
      <c r="N36" s="68"/>
      <c r="O36" s="85"/>
      <c r="P36" s="68"/>
      <c r="Q36" s="68"/>
      <c r="R36" s="68"/>
      <c r="S36" s="68"/>
    </row>
    <row r="37" spans="1:19" x14ac:dyDescent="0.25">
      <c r="A37" s="325" t="str">
        <f t="shared" si="1"/>
        <v>CRE_1_R120</v>
      </c>
      <c r="C37" s="30" t="s">
        <v>194</v>
      </c>
      <c r="D37" s="373" t="s">
        <v>394</v>
      </c>
      <c r="E37" s="70"/>
      <c r="F37" s="70"/>
      <c r="G37" s="70"/>
      <c r="H37" s="70"/>
      <c r="I37" s="68"/>
      <c r="J37" s="68"/>
      <c r="K37" s="68"/>
      <c r="L37" s="68"/>
      <c r="M37" s="68"/>
      <c r="N37" s="68"/>
      <c r="O37" s="85"/>
      <c r="P37" s="68"/>
      <c r="Q37" s="68"/>
      <c r="R37" s="68"/>
      <c r="S37" s="68"/>
    </row>
    <row r="38" spans="1:19" x14ac:dyDescent="0.25">
      <c r="A38" s="325" t="str">
        <f t="shared" si="1"/>
        <v>CRE_1_R125</v>
      </c>
      <c r="C38" s="30" t="s">
        <v>574</v>
      </c>
      <c r="D38" s="373" t="s">
        <v>395</v>
      </c>
      <c r="E38" s="68"/>
      <c r="F38" s="68"/>
      <c r="G38" s="68"/>
      <c r="H38" s="68"/>
      <c r="I38" s="70"/>
      <c r="J38" s="70"/>
      <c r="K38" s="70"/>
      <c r="L38" s="70"/>
      <c r="M38" s="70"/>
      <c r="N38" s="70"/>
      <c r="O38" s="85"/>
      <c r="P38" s="68"/>
      <c r="Q38" s="68"/>
      <c r="R38" s="68"/>
      <c r="S38" s="68"/>
    </row>
    <row r="39" spans="1:19" x14ac:dyDescent="0.25">
      <c r="A39" s="16" t="s">
        <v>103</v>
      </c>
      <c r="D39" s="57"/>
    </row>
    <row r="40" spans="1:19" x14ac:dyDescent="0.25">
      <c r="A40" s="16" t="s">
        <v>104</v>
      </c>
      <c r="C40" s="530" t="s">
        <v>23</v>
      </c>
      <c r="D40" s="150" t="s">
        <v>292</v>
      </c>
      <c r="E40" s="102">
        <f>E10-SUM(E11:E17)</f>
        <v>0</v>
      </c>
      <c r="F40" s="102">
        <f>F10-SUM(F11:F17)</f>
        <v>0</v>
      </c>
      <c r="G40" s="102">
        <f>G10-SUM(G11:G17)</f>
        <v>0</v>
      </c>
      <c r="H40" s="102">
        <f>H10-SUM(H11:H17)</f>
        <v>0</v>
      </c>
      <c r="I40" s="102">
        <f>I23-SUM(I24:I25)</f>
        <v>0</v>
      </c>
      <c r="J40" s="102">
        <f t="shared" ref="J40" si="3">J23-SUM(J24:J25)</f>
        <v>0</v>
      </c>
      <c r="K40" s="102">
        <f>K23-SUM(K24:K25)</f>
        <v>0</v>
      </c>
      <c r="L40" s="102">
        <f>L23-SUM(L24:L25)</f>
        <v>0</v>
      </c>
      <c r="M40" s="102">
        <f>M23-SUM(M24:M25)</f>
        <v>0</v>
      </c>
      <c r="N40" s="102">
        <f>N23-SUM(N24:N25)</f>
        <v>0</v>
      </c>
    </row>
    <row r="41" spans="1:19" x14ac:dyDescent="0.25">
      <c r="A41" s="15"/>
      <c r="C41" s="530"/>
      <c r="D41" s="150" t="s">
        <v>293</v>
      </c>
      <c r="E41" s="68"/>
      <c r="F41" s="68"/>
      <c r="G41" s="102">
        <f>IF(G20&gt;=G21,0,1)</f>
        <v>0</v>
      </c>
      <c r="H41" s="68"/>
      <c r="I41" s="102">
        <f t="shared" ref="I41:N41" si="4">IF(I20&gt;=I21,0,1)</f>
        <v>0</v>
      </c>
      <c r="J41" s="102">
        <f t="shared" si="4"/>
        <v>0</v>
      </c>
      <c r="K41" s="102">
        <f t="shared" si="4"/>
        <v>0</v>
      </c>
      <c r="L41" s="102">
        <f t="shared" si="4"/>
        <v>0</v>
      </c>
      <c r="M41" s="102">
        <f t="shared" si="4"/>
        <v>0</v>
      </c>
      <c r="N41" s="102">
        <f t="shared" si="4"/>
        <v>0</v>
      </c>
    </row>
    <row r="42" spans="1:19" x14ac:dyDescent="0.25">
      <c r="A42" s="15"/>
      <c r="C42" s="530"/>
      <c r="D42" s="150" t="s">
        <v>294</v>
      </c>
      <c r="E42" s="68"/>
      <c r="F42" s="68"/>
      <c r="G42" s="102">
        <f>IF(G20&gt;=G22,0,1)</f>
        <v>0</v>
      </c>
      <c r="H42" s="68"/>
      <c r="I42" s="102">
        <f>IF(I20&gt;=I22,0,1)</f>
        <v>0</v>
      </c>
      <c r="J42" s="102">
        <f t="shared" ref="J42:N42" si="5">IF(J20&gt;=J22,0,1)</f>
        <v>0</v>
      </c>
      <c r="K42" s="102">
        <f t="shared" si="5"/>
        <v>0</v>
      </c>
      <c r="L42" s="102">
        <f t="shared" si="5"/>
        <v>0</v>
      </c>
      <c r="M42" s="102">
        <f>IF(M20&gt;=M22,0,1)</f>
        <v>0</v>
      </c>
      <c r="N42" s="102">
        <f t="shared" si="5"/>
        <v>0</v>
      </c>
    </row>
    <row r="43" spans="1:19" x14ac:dyDescent="0.25">
      <c r="A43" s="31"/>
      <c r="C43" s="530"/>
      <c r="D43" s="150" t="s">
        <v>295</v>
      </c>
      <c r="E43" s="68"/>
      <c r="F43" s="68"/>
      <c r="G43" s="102">
        <f>G23-SUM(G26:G28)</f>
        <v>0</v>
      </c>
      <c r="H43" s="68"/>
      <c r="I43" s="102">
        <f t="shared" ref="I43:N43" si="6">I23-SUM(I26:I28)</f>
        <v>0</v>
      </c>
      <c r="J43" s="102">
        <f t="shared" si="6"/>
        <v>0</v>
      </c>
      <c r="K43" s="102">
        <f t="shared" si="6"/>
        <v>0</v>
      </c>
      <c r="L43" s="102">
        <f t="shared" si="6"/>
        <v>0</v>
      </c>
      <c r="M43" s="102">
        <f t="shared" si="6"/>
        <v>0</v>
      </c>
      <c r="N43" s="102">
        <f t="shared" si="6"/>
        <v>0</v>
      </c>
    </row>
    <row r="44" spans="1:19" x14ac:dyDescent="0.25">
      <c r="A44" s="15"/>
      <c r="C44" s="110"/>
      <c r="D44" s="110"/>
      <c r="E44" s="97"/>
      <c r="F44" s="97"/>
      <c r="G44" s="80"/>
      <c r="H44" s="97"/>
      <c r="I44" s="80"/>
      <c r="J44" s="80"/>
      <c r="K44" s="80"/>
      <c r="L44" s="80"/>
      <c r="M44" s="80"/>
      <c r="N44" s="80"/>
    </row>
    <row r="45" spans="1:19" x14ac:dyDescent="0.25">
      <c r="A45" s="31"/>
      <c r="C45" s="110"/>
      <c r="D45" s="110"/>
      <c r="E45" s="67"/>
      <c r="F45" s="67"/>
      <c r="G45" s="67"/>
      <c r="H45" s="67"/>
      <c r="I45" s="67"/>
      <c r="J45" s="67"/>
      <c r="K45" s="67"/>
      <c r="L45" s="67"/>
      <c r="M45" s="67"/>
      <c r="N45" s="67"/>
    </row>
    <row r="46" spans="1:19" x14ac:dyDescent="0.25">
      <c r="A46" s="15"/>
      <c r="C46" s="110"/>
      <c r="D46" s="110"/>
      <c r="E46" s="97"/>
      <c r="F46" s="97"/>
      <c r="G46" s="80"/>
      <c r="H46" s="97"/>
      <c r="I46" s="80"/>
      <c r="J46" s="80"/>
      <c r="K46" s="80"/>
      <c r="L46" s="80"/>
      <c r="M46" s="80"/>
      <c r="N46" s="80"/>
    </row>
    <row r="47" spans="1:19" x14ac:dyDescent="0.25">
      <c r="E47" s="67"/>
      <c r="F47" s="67"/>
      <c r="G47" s="67"/>
      <c r="H47" s="67"/>
      <c r="I47" s="67"/>
      <c r="J47" s="67"/>
      <c r="K47" s="67"/>
      <c r="L47" s="67"/>
      <c r="M47" s="67"/>
      <c r="N47" s="67"/>
    </row>
  </sheetData>
  <sheetProtection algorithmName="SHA-512" hashValue="wwcL5jJMU4NAfna3spqK2BWQRgyjYiMa3pbVerbcDYv4d9Ek4pLeBvcBFh2jww790yOrohNshZ/iZbJULgkg9Q==" saltValue="57U28ErRbo8zwmlGucCyWg==" spinCount="100000" sheet="1" objects="1" scenarios="1"/>
  <protectedRanges>
    <protectedRange sqref="E10:H18 I20:N20 I22:N33" name="Sheet 1"/>
  </protectedRanges>
  <mergeCells count="3">
    <mergeCell ref="C7:D9"/>
    <mergeCell ref="C40:C43"/>
    <mergeCell ref="P7:S8"/>
  </mergeCells>
  <phoneticPr fontId="30" type="noConversion"/>
  <dataValidations xWindow="1429" yWindow="791" count="7">
    <dataValidation type="whole" allowBlank="1" showInputMessage="1" showErrorMessage="1" errorTitle="Wrong number format used" error="Please use a number which is zero or greater. If not available, leave blank." prompt="No negative integer values should be reported." sqref="E10:E18" xr:uid="{00000000-0002-0000-0400-000000000000}">
      <formula1>0</formula1>
      <formula2>9.99999999999999E+57</formula2>
    </dataValidation>
    <dataValidation type="whole" allowBlank="1" showInputMessage="1" showErrorMessage="1" prompt="Integer values should be reported." sqref="F10:F18" xr:uid="{00000000-0002-0000-0400-000001000000}">
      <formula1>-9.99999999999999E+73</formula1>
      <formula2>9.99999999999999E+81</formula2>
    </dataValidation>
    <dataValidation type="whole" allowBlank="1" showInputMessage="1" showErrorMessage="1" errorTitle="Wrong number format used" error="Please use a number which is zero or greater. If not available, leave blank." prompt="No negative integer values should be reported." sqref="G10:G18" xr:uid="{00000000-0002-0000-0400-000002000000}">
      <formula1>0</formula1>
      <formula2>9.99999999999999E+73</formula2>
    </dataValidation>
    <dataValidation type="whole" allowBlank="1" showInputMessage="1" showErrorMessage="1" prompt="Integer values should be reported." sqref="H10:H18" xr:uid="{00000000-0002-0000-0400-000003000000}">
      <formula1>-9.99999999999999E+71</formula1>
      <formula2>9.99999999999999E+86</formula2>
    </dataValidation>
    <dataValidation type="whole" allowBlank="1" showInputMessage="1" showErrorMessage="1" errorTitle="Wrong number format used" error="Please use a number which is zero or greater. If not available, leave blank." prompt="No negative integer values should be reported." sqref="I20:J38 K38:N38" xr:uid="{00000000-0002-0000-0400-000004000000}">
      <formula1>0</formula1>
      <formula2>9.99999999999999E+91</formula2>
    </dataValidation>
    <dataValidation type="whole" allowBlank="1" showInputMessage="1" showErrorMessage="1" prompt="No negative integer values should be reported." sqref="G19:G36 G38" xr:uid="{00000000-0002-0000-0400-000005000000}">
      <formula1>0</formula1>
      <formula2>9.99999999999999E+145</formula2>
    </dataValidation>
    <dataValidation type="whole" allowBlank="1" showInputMessage="1" showErrorMessage="1" prompt="No negative integer values should be reported." sqref="K20:L37" xr:uid="{00000000-0002-0000-0400-000006000000}">
      <formula1>0</formula1>
      <formula2>9.99999999999999E+43</formula2>
    </dataValidation>
  </dataValidations>
  <pageMargins left="0.23622047244094491" right="0.23622047244094491" top="0.74803149606299213" bottom="0.74803149606299213" header="0.31496062992125984" footer="0.31496062992125984"/>
  <pageSetup paperSize="9" scale="55" fitToHeight="0" orientation="landscape" horizontalDpi="1200" verticalDpi="1200" r:id="rId1"/>
  <headerFooter>
    <oddFooter>&amp;CCRE template &amp;A&amp;RPage &amp;P</oddFooter>
  </headerFooter>
  <ignoredErrors>
    <ignoredError sqref="C29:C32 C23:C26 C10:C12 C27:C28 E9:N9 C13:C22 C35:C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AM64"/>
  <sheetViews>
    <sheetView topLeftCell="B3" zoomScale="55" zoomScaleNormal="60" workbookViewId="0">
      <selection activeCell="D4" sqref="D4"/>
    </sheetView>
  </sheetViews>
  <sheetFormatPr defaultRowHeight="15" x14ac:dyDescent="0.25"/>
  <cols>
    <col min="1" max="1" width="12.85546875" hidden="1" customWidth="1"/>
    <col min="2" max="2" width="5.42578125" bestFit="1" customWidth="1"/>
    <col min="3" max="3" width="5.140625" customWidth="1"/>
    <col min="4" max="4" width="78.5703125" customWidth="1"/>
    <col min="5" max="7" width="12" style="10" customWidth="1"/>
    <col min="8" max="8" width="11" style="83" customWidth="1"/>
    <col min="9" max="9" width="15.85546875" style="83" customWidth="1"/>
    <col min="10" max="12" width="12" style="10" customWidth="1"/>
    <col min="13" max="13" width="13.28515625" style="10" customWidth="1"/>
    <col min="14" max="31" width="12" style="10" customWidth="1"/>
    <col min="32" max="32" width="3.85546875" customWidth="1"/>
    <col min="33" max="33" width="13.140625" bestFit="1" customWidth="1"/>
    <col min="34" max="34" width="14" bestFit="1" customWidth="1"/>
    <col min="35" max="35" width="13.5703125" bestFit="1" customWidth="1"/>
    <col min="36" max="36" width="13.85546875" customWidth="1"/>
    <col min="37" max="38" width="9.140625" bestFit="1" customWidth="1"/>
    <col min="39" max="39" width="14" bestFit="1" customWidth="1"/>
    <col min="40" max="43" width="8.7109375" customWidth="1"/>
    <col min="44" max="44" width="3.5703125" customWidth="1"/>
    <col min="45" max="50" width="8.85546875" customWidth="1"/>
  </cols>
  <sheetData>
    <row r="1" spans="1:39" ht="18.75" hidden="1" x14ac:dyDescent="0.25">
      <c r="A1" s="16" t="s">
        <v>116</v>
      </c>
      <c r="B1" s="20">
        <v>2</v>
      </c>
      <c r="C1" s="21">
        <v>1</v>
      </c>
      <c r="D1" s="29">
        <v>12</v>
      </c>
      <c r="E1" s="18">
        <v>5</v>
      </c>
      <c r="F1" s="22">
        <v>3</v>
      </c>
      <c r="G1" s="23">
        <v>4</v>
      </c>
      <c r="H1" s="81">
        <v>0</v>
      </c>
      <c r="I1" s="81"/>
      <c r="J1" s="24">
        <v>4</v>
      </c>
      <c r="K1" s="24">
        <v>4</v>
      </c>
      <c r="L1" s="24"/>
      <c r="M1" s="25">
        <v>4</v>
      </c>
      <c r="N1" s="25">
        <v>5</v>
      </c>
      <c r="O1" s="25"/>
      <c r="P1" s="26">
        <v>4</v>
      </c>
      <c r="Q1" s="26">
        <v>6</v>
      </c>
      <c r="R1" s="27">
        <v>4</v>
      </c>
      <c r="S1" s="28">
        <v>7</v>
      </c>
      <c r="T1" s="27">
        <v>4</v>
      </c>
      <c r="U1" s="28">
        <v>7</v>
      </c>
      <c r="V1" s="27">
        <v>4</v>
      </c>
      <c r="W1" s="28">
        <v>7</v>
      </c>
      <c r="X1" s="27">
        <v>4</v>
      </c>
      <c r="Y1" s="28">
        <v>7</v>
      </c>
      <c r="Z1" s="27">
        <v>4</v>
      </c>
      <c r="AA1" s="28">
        <v>7</v>
      </c>
      <c r="AB1" s="27">
        <v>4</v>
      </c>
      <c r="AC1" s="28">
        <v>7</v>
      </c>
      <c r="AD1" s="27">
        <v>4</v>
      </c>
      <c r="AE1" s="28">
        <v>7</v>
      </c>
      <c r="AF1" s="27">
        <v>4</v>
      </c>
      <c r="AG1" s="28">
        <v>7</v>
      </c>
    </row>
    <row r="2" spans="1:39" hidden="1" x14ac:dyDescent="0.25">
      <c r="A2" s="16" t="str">
        <f>Index!A2</f>
        <v>V20241108</v>
      </c>
      <c r="E2" s="15" t="str">
        <f>$A$1&amp;"_C"&amp;E11</f>
        <v>CRE_2_C005</v>
      </c>
      <c r="F2" s="15" t="str">
        <f t="shared" ref="F2:AE2" si="0">$A$1&amp;"_C"&amp;F11</f>
        <v>CRE_2_C010</v>
      </c>
      <c r="G2" s="15" t="str">
        <f t="shared" si="0"/>
        <v>CRE_2_C020</v>
      </c>
      <c r="H2" s="326" t="str">
        <f t="shared" si="0"/>
        <v>CRE_2_C021</v>
      </c>
      <c r="I2" s="326" t="str">
        <f t="shared" si="0"/>
        <v>CRE_2_C022</v>
      </c>
      <c r="J2" s="15" t="str">
        <f t="shared" si="0"/>
        <v>CRE_2_C030</v>
      </c>
      <c r="K2" s="15" t="str">
        <f t="shared" si="0"/>
        <v>CRE_2_C040</v>
      </c>
      <c r="L2" s="326" t="str">
        <f t="shared" si="0"/>
        <v>CRE_2_C045</v>
      </c>
      <c r="M2" s="15" t="str">
        <f t="shared" si="0"/>
        <v>CRE_2_C050</v>
      </c>
      <c r="N2" s="15" t="str">
        <f t="shared" si="0"/>
        <v>CRE_2_C052</v>
      </c>
      <c r="O2" s="15" t="str">
        <f t="shared" si="0"/>
        <v>CRE_2_C051</v>
      </c>
      <c r="P2" s="15" t="str">
        <f t="shared" si="0"/>
        <v>CRE_2_C053</v>
      </c>
      <c r="Q2" s="15" t="str">
        <f t="shared" si="0"/>
        <v>CRE_2_C055</v>
      </c>
      <c r="R2" s="15" t="str">
        <f t="shared" si="0"/>
        <v>CRE_2_C060</v>
      </c>
      <c r="S2" s="15" t="str">
        <f t="shared" si="0"/>
        <v>CRE_2_C070</v>
      </c>
      <c r="T2" s="15" t="str">
        <f t="shared" si="0"/>
        <v>CRE_2_C080</v>
      </c>
      <c r="U2" s="15" t="str">
        <f t="shared" si="0"/>
        <v>CRE_2_C090</v>
      </c>
      <c r="V2" s="15" t="str">
        <f t="shared" si="0"/>
        <v>CRE_2_C100</v>
      </c>
      <c r="W2" s="15" t="str">
        <f t="shared" si="0"/>
        <v>CRE_2_C105</v>
      </c>
      <c r="X2" s="15" t="str">
        <f t="shared" si="0"/>
        <v>CRE_2_C110</v>
      </c>
      <c r="Y2" s="15" t="str">
        <f t="shared" si="0"/>
        <v>CRE_2_C120</v>
      </c>
      <c r="Z2" s="15" t="str">
        <f t="shared" si="0"/>
        <v>CRE_2_C130</v>
      </c>
      <c r="AA2" s="15" t="str">
        <f t="shared" si="0"/>
        <v>CRE_2_C140</v>
      </c>
      <c r="AB2" s="15" t="str">
        <f t="shared" si="0"/>
        <v>CRE_2_C150</v>
      </c>
      <c r="AC2" s="15" t="str">
        <f t="shared" si="0"/>
        <v>CRE_2_C155</v>
      </c>
      <c r="AD2" s="15" t="str">
        <f t="shared" si="0"/>
        <v>CRE_2_C160</v>
      </c>
      <c r="AE2" s="15" t="str">
        <f t="shared" si="0"/>
        <v>CRE_2_C165</v>
      </c>
    </row>
    <row r="3" spans="1:39" x14ac:dyDescent="0.25">
      <c r="A3" s="16" t="str">
        <f>"R:A1:AF"&amp;ROW(A64)</f>
        <v>R:A1:AF64</v>
      </c>
      <c r="E3"/>
      <c r="F3"/>
      <c r="G3"/>
      <c r="H3" s="82"/>
      <c r="I3" s="82"/>
      <c r="J3"/>
      <c r="K3"/>
      <c r="L3"/>
      <c r="M3"/>
      <c r="N3"/>
      <c r="O3"/>
      <c r="P3"/>
      <c r="Q3"/>
      <c r="R3"/>
      <c r="S3"/>
      <c r="T3"/>
      <c r="U3"/>
      <c r="V3"/>
      <c r="W3"/>
      <c r="X3"/>
      <c r="Y3"/>
      <c r="Z3"/>
      <c r="AA3"/>
      <c r="AB3"/>
      <c r="AC3"/>
      <c r="AD3"/>
      <c r="AE3"/>
    </row>
    <row r="4" spans="1:39" x14ac:dyDescent="0.25">
      <c r="A4" s="16" t="s">
        <v>104</v>
      </c>
      <c r="C4" s="128" t="s">
        <v>771</v>
      </c>
      <c r="E4"/>
      <c r="F4"/>
      <c r="G4"/>
      <c r="H4" s="82"/>
      <c r="I4" s="82"/>
      <c r="J4"/>
      <c r="K4"/>
      <c r="L4"/>
      <c r="M4"/>
      <c r="N4"/>
      <c r="O4"/>
      <c r="P4"/>
      <c r="Q4"/>
      <c r="R4"/>
      <c r="S4"/>
      <c r="T4"/>
      <c r="U4"/>
      <c r="V4"/>
      <c r="W4"/>
      <c r="X4"/>
      <c r="Y4"/>
      <c r="Z4"/>
      <c r="AA4"/>
      <c r="AB4"/>
      <c r="AC4"/>
      <c r="AD4"/>
      <c r="AE4"/>
    </row>
    <row r="5" spans="1:39" x14ac:dyDescent="0.25">
      <c r="A5" s="16" t="s">
        <v>104</v>
      </c>
      <c r="C5" s="1"/>
      <c r="E5"/>
      <c r="F5"/>
      <c r="G5"/>
      <c r="H5" s="82"/>
      <c r="I5" s="82"/>
      <c r="J5"/>
      <c r="K5"/>
      <c r="L5"/>
      <c r="M5"/>
      <c r="N5"/>
      <c r="O5"/>
      <c r="P5"/>
      <c r="Q5"/>
      <c r="R5"/>
      <c r="S5"/>
      <c r="T5"/>
      <c r="U5"/>
      <c r="V5"/>
      <c r="W5"/>
      <c r="X5"/>
      <c r="Y5"/>
      <c r="Z5"/>
      <c r="AA5"/>
      <c r="AB5"/>
      <c r="AC5"/>
      <c r="AD5"/>
      <c r="AE5"/>
    </row>
    <row r="6" spans="1:39" ht="14.45" customHeight="1" x14ac:dyDescent="0.25">
      <c r="A6" s="16" t="s">
        <v>104</v>
      </c>
      <c r="C6" s="547" t="s">
        <v>558</v>
      </c>
      <c r="D6" s="547"/>
      <c r="E6" s="537" t="s">
        <v>26</v>
      </c>
      <c r="F6" s="547" t="s">
        <v>853</v>
      </c>
      <c r="G6" s="547"/>
      <c r="H6" s="547"/>
      <c r="I6" s="547"/>
      <c r="J6" s="547"/>
      <c r="K6" s="547"/>
      <c r="L6" s="547"/>
      <c r="M6" s="547"/>
      <c r="N6" s="535" t="s">
        <v>68</v>
      </c>
      <c r="O6" s="535" t="s">
        <v>172</v>
      </c>
      <c r="P6" s="531" t="s">
        <v>560</v>
      </c>
      <c r="Q6" s="532"/>
      <c r="R6" s="532"/>
      <c r="S6" s="532"/>
      <c r="T6" s="532"/>
      <c r="U6" s="532"/>
      <c r="V6" s="532"/>
      <c r="W6" s="532"/>
      <c r="X6" s="532"/>
      <c r="Y6" s="532"/>
      <c r="Z6" s="532"/>
      <c r="AA6" s="532"/>
      <c r="AB6" s="532"/>
      <c r="AC6" s="532"/>
      <c r="AD6" s="532"/>
      <c r="AE6" s="540"/>
      <c r="AF6" s="85"/>
      <c r="AG6" s="531" t="s">
        <v>23</v>
      </c>
      <c r="AH6" s="532"/>
      <c r="AI6" s="532"/>
      <c r="AJ6" s="532"/>
      <c r="AK6" s="532"/>
      <c r="AL6" s="532"/>
      <c r="AM6" s="540"/>
    </row>
    <row r="7" spans="1:39" ht="14.45" customHeight="1" x14ac:dyDescent="0.25">
      <c r="A7" s="16" t="s">
        <v>104</v>
      </c>
      <c r="C7" s="547"/>
      <c r="D7" s="547"/>
      <c r="E7" s="551"/>
      <c r="F7" s="547"/>
      <c r="G7" s="547"/>
      <c r="H7" s="547"/>
      <c r="I7" s="547"/>
      <c r="J7" s="547"/>
      <c r="K7" s="547"/>
      <c r="L7" s="547"/>
      <c r="M7" s="547"/>
      <c r="N7" s="539"/>
      <c r="O7" s="539"/>
      <c r="P7" s="535" t="s">
        <v>88</v>
      </c>
      <c r="Q7" s="548" t="s">
        <v>15</v>
      </c>
      <c r="R7" s="549"/>
      <c r="S7" s="549"/>
      <c r="T7" s="549"/>
      <c r="U7" s="549"/>
      <c r="V7" s="550"/>
      <c r="W7" s="548" t="s">
        <v>16</v>
      </c>
      <c r="X7" s="549"/>
      <c r="Y7" s="549"/>
      <c r="Z7" s="549"/>
      <c r="AA7" s="549"/>
      <c r="AB7" s="550"/>
      <c r="AC7" s="535" t="s">
        <v>89</v>
      </c>
      <c r="AD7" s="545" t="s">
        <v>87</v>
      </c>
      <c r="AE7" s="546"/>
      <c r="AF7" s="85"/>
      <c r="AG7" s="541"/>
      <c r="AH7" s="542"/>
      <c r="AI7" s="542"/>
      <c r="AJ7" s="542"/>
      <c r="AK7" s="542"/>
      <c r="AL7" s="542"/>
      <c r="AM7" s="543"/>
    </row>
    <row r="8" spans="1:39" ht="22.5" customHeight="1" x14ac:dyDescent="0.25">
      <c r="A8" s="16" t="s">
        <v>104</v>
      </c>
      <c r="C8" s="547"/>
      <c r="D8" s="547"/>
      <c r="E8" s="551"/>
      <c r="F8" s="537" t="s">
        <v>5</v>
      </c>
      <c r="G8" s="548" t="s">
        <v>6</v>
      </c>
      <c r="H8" s="549"/>
      <c r="I8" s="550"/>
      <c r="J8" s="537" t="s">
        <v>7</v>
      </c>
      <c r="K8" s="537" t="s">
        <v>8</v>
      </c>
      <c r="L8" s="537" t="s">
        <v>165</v>
      </c>
      <c r="M8" s="535" t="s">
        <v>142</v>
      </c>
      <c r="N8" s="539"/>
      <c r="O8" s="539"/>
      <c r="P8" s="539"/>
      <c r="Q8" s="537" t="s">
        <v>26</v>
      </c>
      <c r="R8" s="537" t="s">
        <v>10</v>
      </c>
      <c r="S8" s="537" t="s">
        <v>11</v>
      </c>
      <c r="T8" s="537" t="s">
        <v>12</v>
      </c>
      <c r="U8" s="537" t="s">
        <v>13</v>
      </c>
      <c r="V8" s="537" t="s">
        <v>14</v>
      </c>
      <c r="W8" s="537" t="s">
        <v>26</v>
      </c>
      <c r="X8" s="537" t="s">
        <v>10</v>
      </c>
      <c r="Y8" s="537" t="s">
        <v>11</v>
      </c>
      <c r="Z8" s="537" t="s">
        <v>12</v>
      </c>
      <c r="AA8" s="537" t="s">
        <v>13</v>
      </c>
      <c r="AB8" s="537" t="s">
        <v>14</v>
      </c>
      <c r="AC8" s="539"/>
      <c r="AD8" s="537" t="s">
        <v>31</v>
      </c>
      <c r="AE8" s="535" t="s">
        <v>39</v>
      </c>
      <c r="AF8" s="85"/>
      <c r="AG8" s="541"/>
      <c r="AH8" s="542"/>
      <c r="AI8" s="542"/>
      <c r="AJ8" s="542"/>
      <c r="AK8" s="542"/>
      <c r="AL8" s="542"/>
      <c r="AM8" s="543"/>
    </row>
    <row r="9" spans="1:39" ht="45" customHeight="1" x14ac:dyDescent="0.25">
      <c r="A9" s="16" t="s">
        <v>104</v>
      </c>
      <c r="C9" s="547"/>
      <c r="D9" s="547"/>
      <c r="E9" s="538"/>
      <c r="F9" s="538"/>
      <c r="G9" s="151" t="s">
        <v>26</v>
      </c>
      <c r="H9" s="92" t="s">
        <v>169</v>
      </c>
      <c r="I9" s="92" t="s">
        <v>170</v>
      </c>
      <c r="J9" s="538"/>
      <c r="K9" s="538"/>
      <c r="L9" s="538"/>
      <c r="M9" s="536"/>
      <c r="N9" s="536"/>
      <c r="O9" s="536"/>
      <c r="P9" s="536"/>
      <c r="Q9" s="538"/>
      <c r="R9" s="538"/>
      <c r="S9" s="538"/>
      <c r="T9" s="538"/>
      <c r="U9" s="538"/>
      <c r="V9" s="538"/>
      <c r="W9" s="538"/>
      <c r="X9" s="538"/>
      <c r="Y9" s="538"/>
      <c r="Z9" s="538"/>
      <c r="AA9" s="538"/>
      <c r="AB9" s="538"/>
      <c r="AC9" s="536"/>
      <c r="AD9" s="538"/>
      <c r="AE9" s="536"/>
      <c r="AF9" s="85"/>
      <c r="AG9" s="541"/>
      <c r="AH9" s="542"/>
      <c r="AI9" s="542"/>
      <c r="AJ9" s="542"/>
      <c r="AK9" s="542"/>
      <c r="AL9" s="542"/>
      <c r="AM9" s="543"/>
    </row>
    <row r="10" spans="1:39" ht="12.6" customHeight="1" x14ac:dyDescent="0.25">
      <c r="A10" s="16" t="s">
        <v>104</v>
      </c>
      <c r="C10" s="547"/>
      <c r="D10" s="547"/>
      <c r="E10" s="143" t="s">
        <v>9</v>
      </c>
      <c r="F10" s="143" t="s">
        <v>9</v>
      </c>
      <c r="G10" s="151" t="s">
        <v>9</v>
      </c>
      <c r="H10" s="151" t="s">
        <v>9</v>
      </c>
      <c r="I10" s="151" t="s">
        <v>9</v>
      </c>
      <c r="J10" s="151" t="s">
        <v>9</v>
      </c>
      <c r="K10" s="151" t="s">
        <v>9</v>
      </c>
      <c r="L10" s="151" t="s">
        <v>9</v>
      </c>
      <c r="M10" s="152" t="s">
        <v>9</v>
      </c>
      <c r="N10" s="152" t="s">
        <v>9</v>
      </c>
      <c r="O10" s="153" t="s">
        <v>9</v>
      </c>
      <c r="P10" s="152" t="s">
        <v>9</v>
      </c>
      <c r="Q10" s="151" t="s">
        <v>9</v>
      </c>
      <c r="R10" s="151" t="s">
        <v>9</v>
      </c>
      <c r="S10" s="151" t="s">
        <v>9</v>
      </c>
      <c r="T10" s="151" t="s">
        <v>9</v>
      </c>
      <c r="U10" s="151" t="s">
        <v>9</v>
      </c>
      <c r="V10" s="151" t="s">
        <v>9</v>
      </c>
      <c r="W10" s="151" t="s">
        <v>9</v>
      </c>
      <c r="X10" s="151" t="s">
        <v>9</v>
      </c>
      <c r="Y10" s="151" t="s">
        <v>9</v>
      </c>
      <c r="Z10" s="151" t="s">
        <v>9</v>
      </c>
      <c r="AA10" s="151" t="s">
        <v>9</v>
      </c>
      <c r="AB10" s="151" t="s">
        <v>9</v>
      </c>
      <c r="AC10" s="151" t="s">
        <v>9</v>
      </c>
      <c r="AD10" s="151" t="s">
        <v>9</v>
      </c>
      <c r="AE10" s="151" t="s">
        <v>9</v>
      </c>
      <c r="AF10" s="85"/>
      <c r="AG10" s="533"/>
      <c r="AH10" s="534"/>
      <c r="AI10" s="534"/>
      <c r="AJ10" s="534"/>
      <c r="AK10" s="534"/>
      <c r="AL10" s="534"/>
      <c r="AM10" s="544"/>
    </row>
    <row r="11" spans="1:39" s="1" customFormat="1" x14ac:dyDescent="0.25">
      <c r="A11" s="16" t="s">
        <v>104</v>
      </c>
      <c r="B11"/>
      <c r="C11" s="547"/>
      <c r="D11" s="547"/>
      <c r="E11" s="154" t="s">
        <v>117</v>
      </c>
      <c r="F11" s="155" t="s">
        <v>95</v>
      </c>
      <c r="G11" s="156" t="s">
        <v>96</v>
      </c>
      <c r="H11" s="157" t="s">
        <v>112</v>
      </c>
      <c r="I11" s="157" t="s">
        <v>171</v>
      </c>
      <c r="J11" s="156" t="s">
        <v>97</v>
      </c>
      <c r="K11" s="156" t="s">
        <v>98</v>
      </c>
      <c r="L11" s="158" t="s">
        <v>137</v>
      </c>
      <c r="M11" s="158" t="s">
        <v>99</v>
      </c>
      <c r="N11" s="158" t="s">
        <v>114</v>
      </c>
      <c r="O11" s="158" t="s">
        <v>113</v>
      </c>
      <c r="P11" s="158" t="s">
        <v>118</v>
      </c>
      <c r="Q11" s="158" t="s">
        <v>119</v>
      </c>
      <c r="R11" s="156" t="s">
        <v>100</v>
      </c>
      <c r="S11" s="156" t="s">
        <v>101</v>
      </c>
      <c r="T11" s="156" t="s">
        <v>102</v>
      </c>
      <c r="U11" s="156" t="s">
        <v>115</v>
      </c>
      <c r="V11" s="156">
        <v>100</v>
      </c>
      <c r="W11" s="156">
        <v>105</v>
      </c>
      <c r="X11" s="156">
        <v>110</v>
      </c>
      <c r="Y11" s="156">
        <v>120</v>
      </c>
      <c r="Z11" s="156">
        <v>130</v>
      </c>
      <c r="AA11" s="156">
        <v>140</v>
      </c>
      <c r="AB11" s="156">
        <v>150</v>
      </c>
      <c r="AC11" s="156">
        <v>155</v>
      </c>
      <c r="AD11" s="156">
        <v>160</v>
      </c>
      <c r="AE11" s="156">
        <v>165</v>
      </c>
      <c r="AF11" s="85"/>
      <c r="AG11" s="159" t="s">
        <v>296</v>
      </c>
      <c r="AH11" s="159" t="s">
        <v>297</v>
      </c>
      <c r="AI11" s="159" t="s">
        <v>132</v>
      </c>
      <c r="AJ11" s="159" t="s">
        <v>133</v>
      </c>
      <c r="AK11" s="159" t="s">
        <v>134</v>
      </c>
      <c r="AL11" s="159" t="s">
        <v>139</v>
      </c>
      <c r="AM11" s="159" t="s">
        <v>140</v>
      </c>
    </row>
    <row r="12" spans="1:39" s="1" customFormat="1" ht="28.5" customHeight="1" x14ac:dyDescent="0.25">
      <c r="A12" s="325" t="str">
        <f>$A$1&amp;"_R"&amp;C12</f>
        <v>CRE_2_R005</v>
      </c>
      <c r="B12"/>
      <c r="C12" s="38" t="s">
        <v>117</v>
      </c>
      <c r="D12" s="145" t="s">
        <v>167</v>
      </c>
      <c r="E12" s="86"/>
      <c r="F12" s="86"/>
      <c r="G12" s="86"/>
      <c r="H12" s="86"/>
      <c r="I12" s="86"/>
      <c r="J12" s="86"/>
      <c r="K12" s="86"/>
      <c r="L12" s="88"/>
      <c r="M12" s="88"/>
      <c r="N12" s="68"/>
      <c r="O12" s="68"/>
      <c r="P12" s="71"/>
      <c r="Q12" s="71"/>
      <c r="R12" s="72"/>
      <c r="S12" s="72"/>
      <c r="T12" s="72"/>
      <c r="U12" s="72"/>
      <c r="V12" s="72"/>
      <c r="W12" s="72"/>
      <c r="X12" s="72"/>
      <c r="Y12" s="72"/>
      <c r="Z12" s="72"/>
      <c r="AA12" s="72"/>
      <c r="AB12" s="72"/>
      <c r="AC12" s="72"/>
      <c r="AD12" s="72"/>
      <c r="AE12" s="72"/>
      <c r="AF12"/>
      <c r="AG12" s="106">
        <f>E12-(P12+AC12)</f>
        <v>0</v>
      </c>
      <c r="AH12" s="106">
        <f>E12-SUM(F12:G12,J12:M12)</f>
        <v>0</v>
      </c>
      <c r="AI12" s="106">
        <f>P12-SUM(Q12,W12)</f>
        <v>0</v>
      </c>
      <c r="AJ12" s="106">
        <f>Q12-SUM(R12:V12)</f>
        <v>0</v>
      </c>
      <c r="AK12" s="106">
        <f>W12-SUM(X12:AB12)</f>
        <v>0</v>
      </c>
      <c r="AL12" s="106">
        <f>AC12-SUM(AD12:AE12)</f>
        <v>0</v>
      </c>
      <c r="AM12" s="106">
        <f>G12-SUM(H12:I12)</f>
        <v>0</v>
      </c>
    </row>
    <row r="13" spans="1:39" s="1" customFormat="1" ht="28.5" customHeight="1" x14ac:dyDescent="0.25">
      <c r="A13" s="16" t="str">
        <f t="shared" ref="A13:A23" si="1">$A$1&amp;"_R"&amp;C13</f>
        <v>CRE_2_R011</v>
      </c>
      <c r="B13"/>
      <c r="C13" s="38" t="s">
        <v>107</v>
      </c>
      <c r="D13" s="172" t="s">
        <v>209</v>
      </c>
      <c r="E13" s="86"/>
      <c r="F13" s="86"/>
      <c r="G13" s="86"/>
      <c r="H13" s="86"/>
      <c r="I13" s="86"/>
      <c r="J13" s="86"/>
      <c r="K13" s="86"/>
      <c r="L13" s="88"/>
      <c r="M13" s="88"/>
      <c r="N13" s="68"/>
      <c r="O13" s="79"/>
      <c r="P13" s="71"/>
      <c r="Q13" s="71"/>
      <c r="R13" s="72"/>
      <c r="S13" s="72"/>
      <c r="T13" s="72"/>
      <c r="U13" s="72"/>
      <c r="V13" s="72"/>
      <c r="W13" s="72"/>
      <c r="X13" s="72"/>
      <c r="Y13" s="72"/>
      <c r="Z13" s="72"/>
      <c r="AA13" s="72"/>
      <c r="AB13" s="72"/>
      <c r="AC13" s="72"/>
      <c r="AD13" s="72"/>
      <c r="AE13" s="72"/>
      <c r="AF13"/>
      <c r="AG13" s="106">
        <f>E13-(P13+AC13)</f>
        <v>0</v>
      </c>
      <c r="AH13" s="106">
        <f t="shared" ref="AH13:AH19" si="2">E13-SUM(F13:G13,J13:M13)</f>
        <v>0</v>
      </c>
      <c r="AI13" s="106">
        <f t="shared" ref="AI13:AI19" si="3">P13-SUM(Q13,W13)</f>
        <v>0</v>
      </c>
      <c r="AJ13" s="106">
        <f t="shared" ref="AJ13:AJ19" si="4">Q13-SUM(R13:V13)</f>
        <v>0</v>
      </c>
      <c r="AK13" s="106">
        <f t="shared" ref="AK13:AK19" si="5">W13-SUM(X13:AB13)</f>
        <v>0</v>
      </c>
      <c r="AL13" s="106">
        <f t="shared" ref="AL13:AL19" si="6">AC13-SUM(AD13:AE13)</f>
        <v>0</v>
      </c>
      <c r="AM13" s="106">
        <f t="shared" ref="AM13:AM62" si="7">G13-SUM(H13:I13)</f>
        <v>0</v>
      </c>
    </row>
    <row r="14" spans="1:39" s="1" customFormat="1" ht="28.5" customHeight="1" x14ac:dyDescent="0.25">
      <c r="A14" s="16" t="str">
        <f t="shared" si="1"/>
        <v>CRE_2_R012</v>
      </c>
      <c r="B14"/>
      <c r="C14" s="38" t="s">
        <v>108</v>
      </c>
      <c r="D14" s="172" t="s">
        <v>707</v>
      </c>
      <c r="E14" s="86"/>
      <c r="F14" s="86"/>
      <c r="G14" s="86"/>
      <c r="H14" s="86"/>
      <c r="I14" s="86"/>
      <c r="J14" s="86"/>
      <c r="K14" s="86"/>
      <c r="L14" s="88"/>
      <c r="M14" s="88"/>
      <c r="N14" s="68"/>
      <c r="O14" s="79"/>
      <c r="P14" s="86"/>
      <c r="Q14" s="86"/>
      <c r="R14" s="86"/>
      <c r="S14" s="72"/>
      <c r="T14" s="72"/>
      <c r="U14" s="72"/>
      <c r="V14" s="72"/>
      <c r="W14" s="72"/>
      <c r="X14" s="72"/>
      <c r="Y14" s="72"/>
      <c r="Z14" s="72"/>
      <c r="AA14" s="72"/>
      <c r="AB14" s="72"/>
      <c r="AC14" s="72"/>
      <c r="AD14" s="72"/>
      <c r="AE14" s="72"/>
      <c r="AF14"/>
      <c r="AG14" s="106">
        <f t="shared" ref="AG14:AG19" si="8">E14-(P14+AC14)</f>
        <v>0</v>
      </c>
      <c r="AH14" s="106">
        <f t="shared" si="2"/>
        <v>0</v>
      </c>
      <c r="AI14" s="106">
        <f t="shared" si="3"/>
        <v>0</v>
      </c>
      <c r="AJ14" s="106">
        <f t="shared" si="4"/>
        <v>0</v>
      </c>
      <c r="AK14" s="106">
        <f t="shared" si="5"/>
        <v>0</v>
      </c>
      <c r="AL14" s="106">
        <f t="shared" si="6"/>
        <v>0</v>
      </c>
      <c r="AM14" s="106">
        <f t="shared" si="7"/>
        <v>0</v>
      </c>
    </row>
    <row r="15" spans="1:39" s="1" customFormat="1" ht="30" customHeight="1" x14ac:dyDescent="0.25">
      <c r="A15" s="325" t="str">
        <f t="shared" si="1"/>
        <v>CRE_2_R017</v>
      </c>
      <c r="B15"/>
      <c r="C15" s="107" t="s">
        <v>124</v>
      </c>
      <c r="D15" s="172" t="s">
        <v>708</v>
      </c>
      <c r="E15" s="86"/>
      <c r="F15" s="86"/>
      <c r="G15" s="86"/>
      <c r="H15" s="86"/>
      <c r="I15" s="86"/>
      <c r="J15" s="86"/>
      <c r="K15" s="86"/>
      <c r="L15" s="88"/>
      <c r="M15" s="88"/>
      <c r="N15" s="68"/>
      <c r="O15" s="79"/>
      <c r="P15" s="86"/>
      <c r="Q15" s="86"/>
      <c r="R15" s="86"/>
      <c r="S15" s="72"/>
      <c r="T15" s="72"/>
      <c r="U15" s="72"/>
      <c r="V15" s="72"/>
      <c r="W15" s="72"/>
      <c r="X15" s="72"/>
      <c r="Y15" s="72"/>
      <c r="Z15" s="72"/>
      <c r="AA15" s="72"/>
      <c r="AB15" s="72"/>
      <c r="AC15" s="72"/>
      <c r="AD15" s="72"/>
      <c r="AE15" s="72"/>
      <c r="AF15"/>
      <c r="AG15" s="106">
        <f t="shared" si="8"/>
        <v>0</v>
      </c>
      <c r="AH15" s="106">
        <f t="shared" si="2"/>
        <v>0</v>
      </c>
      <c r="AI15" s="106">
        <f t="shared" si="3"/>
        <v>0</v>
      </c>
      <c r="AJ15" s="106">
        <f t="shared" si="4"/>
        <v>0</v>
      </c>
      <c r="AK15" s="106">
        <f t="shared" si="5"/>
        <v>0</v>
      </c>
      <c r="AL15" s="106">
        <f t="shared" si="6"/>
        <v>0</v>
      </c>
      <c r="AM15" s="106">
        <f t="shared" si="7"/>
        <v>0</v>
      </c>
    </row>
    <row r="16" spans="1:39" s="1" customFormat="1" ht="28.5" customHeight="1" x14ac:dyDescent="0.25">
      <c r="A16" s="16" t="str">
        <f t="shared" si="1"/>
        <v>CRE_2_R013</v>
      </c>
      <c r="B16"/>
      <c r="C16" s="38" t="s">
        <v>109</v>
      </c>
      <c r="D16" s="172" t="s">
        <v>204</v>
      </c>
      <c r="E16" s="86"/>
      <c r="F16" s="86"/>
      <c r="G16" s="86"/>
      <c r="H16" s="86"/>
      <c r="I16" s="86"/>
      <c r="J16" s="86"/>
      <c r="K16" s="86"/>
      <c r="L16" s="88"/>
      <c r="M16" s="88"/>
      <c r="N16" s="68"/>
      <c r="O16" s="79"/>
      <c r="P16" s="86"/>
      <c r="Q16" s="86"/>
      <c r="R16" s="86"/>
      <c r="S16" s="72"/>
      <c r="T16" s="72"/>
      <c r="U16" s="72"/>
      <c r="V16" s="72"/>
      <c r="W16" s="72"/>
      <c r="X16" s="72"/>
      <c r="Y16" s="72"/>
      <c r="Z16" s="72"/>
      <c r="AA16" s="72"/>
      <c r="AB16" s="72"/>
      <c r="AC16" s="72"/>
      <c r="AD16" s="72"/>
      <c r="AE16" s="72"/>
      <c r="AF16"/>
      <c r="AG16" s="106">
        <f t="shared" si="8"/>
        <v>0</v>
      </c>
      <c r="AH16" s="106">
        <f t="shared" si="2"/>
        <v>0</v>
      </c>
      <c r="AI16" s="106">
        <f t="shared" si="3"/>
        <v>0</v>
      </c>
      <c r="AJ16" s="106">
        <f t="shared" si="4"/>
        <v>0</v>
      </c>
      <c r="AK16" s="106">
        <f t="shared" si="5"/>
        <v>0</v>
      </c>
      <c r="AL16" s="106">
        <f t="shared" si="6"/>
        <v>0</v>
      </c>
      <c r="AM16" s="106">
        <f t="shared" si="7"/>
        <v>0</v>
      </c>
    </row>
    <row r="17" spans="1:39" s="1" customFormat="1" ht="28.5" customHeight="1" x14ac:dyDescent="0.25">
      <c r="A17" s="325" t="str">
        <f t="shared" si="1"/>
        <v>CRE_2_R014</v>
      </c>
      <c r="B17"/>
      <c r="C17" s="38" t="s">
        <v>110</v>
      </c>
      <c r="D17" s="172" t="s">
        <v>205</v>
      </c>
      <c r="E17" s="86"/>
      <c r="F17" s="86"/>
      <c r="G17" s="86"/>
      <c r="H17" s="86"/>
      <c r="I17" s="86"/>
      <c r="J17" s="86"/>
      <c r="K17" s="86"/>
      <c r="L17" s="88"/>
      <c r="M17" s="88"/>
      <c r="N17" s="68"/>
      <c r="O17" s="79"/>
      <c r="P17" s="86"/>
      <c r="Q17" s="86"/>
      <c r="R17" s="86"/>
      <c r="S17" s="72"/>
      <c r="T17" s="72"/>
      <c r="U17" s="72"/>
      <c r="V17" s="72"/>
      <c r="W17" s="72"/>
      <c r="X17" s="72"/>
      <c r="Y17" s="72"/>
      <c r="Z17" s="72"/>
      <c r="AA17" s="72"/>
      <c r="AB17" s="72"/>
      <c r="AC17" s="72"/>
      <c r="AD17" s="72"/>
      <c r="AE17" s="72"/>
      <c r="AF17"/>
      <c r="AG17" s="106">
        <f t="shared" si="8"/>
        <v>0</v>
      </c>
      <c r="AH17" s="106">
        <f t="shared" si="2"/>
        <v>0</v>
      </c>
      <c r="AI17" s="106">
        <f t="shared" si="3"/>
        <v>0</v>
      </c>
      <c r="AJ17" s="106">
        <f t="shared" si="4"/>
        <v>0</v>
      </c>
      <c r="AK17" s="106">
        <f t="shared" si="5"/>
        <v>0</v>
      </c>
      <c r="AL17" s="106">
        <f t="shared" si="6"/>
        <v>0</v>
      </c>
      <c r="AM17" s="106">
        <f t="shared" si="7"/>
        <v>0</v>
      </c>
    </row>
    <row r="18" spans="1:39" s="1" customFormat="1" x14ac:dyDescent="0.25">
      <c r="A18" s="325" t="str">
        <f t="shared" si="1"/>
        <v>CRE_2_R015</v>
      </c>
      <c r="B18"/>
      <c r="C18" s="38" t="s">
        <v>111</v>
      </c>
      <c r="D18" s="172" t="s">
        <v>206</v>
      </c>
      <c r="E18" s="86"/>
      <c r="F18" s="86"/>
      <c r="G18" s="86"/>
      <c r="H18" s="86"/>
      <c r="I18" s="86"/>
      <c r="J18" s="86"/>
      <c r="K18" s="86"/>
      <c r="L18" s="88"/>
      <c r="M18" s="88"/>
      <c r="N18" s="68"/>
      <c r="O18" s="79"/>
      <c r="P18" s="86"/>
      <c r="Q18" s="86"/>
      <c r="R18" s="86"/>
      <c r="S18" s="72"/>
      <c r="T18" s="72"/>
      <c r="U18" s="72"/>
      <c r="V18" s="72"/>
      <c r="W18" s="72"/>
      <c r="X18" s="72"/>
      <c r="Y18" s="72"/>
      <c r="Z18" s="72"/>
      <c r="AA18" s="72"/>
      <c r="AB18" s="72"/>
      <c r="AC18" s="72"/>
      <c r="AD18" s="72"/>
      <c r="AE18" s="72"/>
      <c r="AF18"/>
      <c r="AG18" s="106">
        <f t="shared" si="8"/>
        <v>0</v>
      </c>
      <c r="AH18" s="106">
        <f t="shared" si="2"/>
        <v>0</v>
      </c>
      <c r="AI18" s="106">
        <f t="shared" si="3"/>
        <v>0</v>
      </c>
      <c r="AJ18" s="106">
        <f t="shared" si="4"/>
        <v>0</v>
      </c>
      <c r="AK18" s="106">
        <f t="shared" si="5"/>
        <v>0</v>
      </c>
      <c r="AL18" s="106">
        <f t="shared" si="6"/>
        <v>0</v>
      </c>
      <c r="AM18" s="106">
        <f t="shared" si="7"/>
        <v>0</v>
      </c>
    </row>
    <row r="19" spans="1:39" s="1" customFormat="1" x14ac:dyDescent="0.25">
      <c r="A19" s="325" t="str">
        <f t="shared" si="1"/>
        <v>CRE_2_R016</v>
      </c>
      <c r="B19"/>
      <c r="C19" s="38" t="s">
        <v>123</v>
      </c>
      <c r="D19" s="172" t="s">
        <v>159</v>
      </c>
      <c r="E19" s="86"/>
      <c r="F19" s="86"/>
      <c r="G19" s="86"/>
      <c r="H19" s="86"/>
      <c r="I19" s="86"/>
      <c r="J19" s="86"/>
      <c r="K19" s="86"/>
      <c r="L19" s="88"/>
      <c r="M19" s="88"/>
      <c r="N19" s="68"/>
      <c r="O19" s="79"/>
      <c r="P19" s="86"/>
      <c r="Q19" s="86"/>
      <c r="R19" s="86"/>
      <c r="S19" s="72"/>
      <c r="T19" s="72"/>
      <c r="U19" s="72"/>
      <c r="V19" s="72"/>
      <c r="W19" s="72"/>
      <c r="X19" s="72"/>
      <c r="Y19" s="72"/>
      <c r="Z19" s="72"/>
      <c r="AA19" s="72"/>
      <c r="AB19" s="72"/>
      <c r="AC19" s="72"/>
      <c r="AD19" s="72"/>
      <c r="AE19" s="72"/>
      <c r="AF19"/>
      <c r="AG19" s="106">
        <f t="shared" si="8"/>
        <v>0</v>
      </c>
      <c r="AH19" s="106">
        <f t="shared" si="2"/>
        <v>0</v>
      </c>
      <c r="AI19" s="106">
        <f t="shared" si="3"/>
        <v>0</v>
      </c>
      <c r="AJ19" s="106">
        <f t="shared" si="4"/>
        <v>0</v>
      </c>
      <c r="AK19" s="106">
        <f t="shared" si="5"/>
        <v>0</v>
      </c>
      <c r="AL19" s="106">
        <f t="shared" si="6"/>
        <v>0</v>
      </c>
      <c r="AM19" s="106">
        <f t="shared" si="7"/>
        <v>0</v>
      </c>
    </row>
    <row r="20" spans="1:39" x14ac:dyDescent="0.25">
      <c r="A20" s="16" t="s">
        <v>104</v>
      </c>
      <c r="C20" s="30"/>
      <c r="D20" s="13"/>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G20" s="68"/>
      <c r="AH20" s="68"/>
      <c r="AI20" s="68"/>
      <c r="AJ20" s="68"/>
      <c r="AK20" s="68"/>
      <c r="AL20" s="68"/>
      <c r="AM20" s="68"/>
    </row>
    <row r="21" spans="1:39" ht="28.5" customHeight="1" x14ac:dyDescent="0.25">
      <c r="A21" s="325" t="str">
        <f t="shared" si="1"/>
        <v>CRE_2_R041</v>
      </c>
      <c r="C21" s="30" t="s">
        <v>332</v>
      </c>
      <c r="D21" s="13" t="s">
        <v>214</v>
      </c>
      <c r="E21" s="72"/>
      <c r="F21" s="72"/>
      <c r="G21" s="72"/>
      <c r="H21" s="72"/>
      <c r="I21" s="72"/>
      <c r="J21" s="72"/>
      <c r="K21" s="72"/>
      <c r="L21" s="407"/>
      <c r="M21" s="407"/>
      <c r="N21" s="407"/>
      <c r="O21" s="407"/>
      <c r="P21" s="72"/>
      <c r="Q21" s="72"/>
      <c r="R21" s="72"/>
      <c r="S21" s="72"/>
      <c r="T21" s="72"/>
      <c r="U21" s="72"/>
      <c r="V21" s="72"/>
      <c r="W21" s="72"/>
      <c r="X21" s="72"/>
      <c r="Y21" s="72"/>
      <c r="Z21" s="72"/>
      <c r="AA21" s="72"/>
      <c r="AB21" s="72"/>
      <c r="AC21" s="72"/>
      <c r="AD21" s="72"/>
      <c r="AE21" s="72"/>
      <c r="AG21" s="106">
        <f t="shared" ref="AG21:AG23" si="9">E21-SUM(N21:O21)-(P21+AC21)</f>
        <v>0</v>
      </c>
      <c r="AH21" s="106">
        <f>E21-SUM(F21:G21,J21:O21)</f>
        <v>0</v>
      </c>
      <c r="AI21" s="106">
        <f>P21-SUM(Q21,W21)</f>
        <v>0</v>
      </c>
      <c r="AJ21" s="106">
        <f>Q21-SUM(R21:V21)</f>
        <v>0</v>
      </c>
      <c r="AK21" s="106">
        <f>W21-SUM(X21:AB21)</f>
        <v>0</v>
      </c>
      <c r="AL21" s="106">
        <f>AC21-SUM(AD21:AE21)</f>
        <v>0</v>
      </c>
      <c r="AM21" s="106">
        <f>G21-SUM(H21:I21)</f>
        <v>0</v>
      </c>
    </row>
    <row r="22" spans="1:39" x14ac:dyDescent="0.25">
      <c r="A22" s="325" t="str">
        <f t="shared" si="1"/>
        <v>CRE_2_R042</v>
      </c>
      <c r="C22" s="30" t="s">
        <v>333</v>
      </c>
      <c r="D22" s="134" t="s">
        <v>163</v>
      </c>
      <c r="E22" s="72"/>
      <c r="F22" s="72"/>
      <c r="G22" s="72"/>
      <c r="H22" s="72"/>
      <c r="I22" s="72"/>
      <c r="J22" s="72"/>
      <c r="K22" s="72"/>
      <c r="L22" s="407"/>
      <c r="M22" s="407"/>
      <c r="N22" s="407"/>
      <c r="O22" s="407"/>
      <c r="P22" s="72"/>
      <c r="Q22" s="72"/>
      <c r="R22" s="72"/>
      <c r="S22" s="72"/>
      <c r="T22" s="72"/>
      <c r="U22" s="72"/>
      <c r="V22" s="72"/>
      <c r="W22" s="72"/>
      <c r="X22" s="72"/>
      <c r="Y22" s="72"/>
      <c r="Z22" s="72"/>
      <c r="AA22" s="72"/>
      <c r="AB22" s="72"/>
      <c r="AC22" s="72"/>
      <c r="AD22" s="72"/>
      <c r="AE22" s="72"/>
      <c r="AG22" s="106">
        <f t="shared" si="9"/>
        <v>0</v>
      </c>
      <c r="AH22" s="106">
        <f t="shared" ref="AH22:AH23" si="10">E22-SUM(F22:G22,J22:O22)</f>
        <v>0</v>
      </c>
      <c r="AI22" s="106">
        <f t="shared" ref="AI22:AI23" si="11">P22-SUM(Q22,W22)</f>
        <v>0</v>
      </c>
      <c r="AJ22" s="106">
        <f t="shared" ref="AJ22:AJ23" si="12">Q22-SUM(R22:V22)</f>
        <v>0</v>
      </c>
      <c r="AK22" s="106">
        <f t="shared" ref="AK22:AK23" si="13">W22-SUM(X22:AB22)</f>
        <v>0</v>
      </c>
      <c r="AL22" s="106">
        <f t="shared" ref="AL22:AL23" si="14">AC22-SUM(AD22:AE22)</f>
        <v>0</v>
      </c>
      <c r="AM22" s="106">
        <f t="shared" si="7"/>
        <v>0</v>
      </c>
    </row>
    <row r="23" spans="1:39" x14ac:dyDescent="0.25">
      <c r="A23" s="325" t="str">
        <f t="shared" si="1"/>
        <v>CRE_2_R043</v>
      </c>
      <c r="C23" s="30" t="s">
        <v>334</v>
      </c>
      <c r="D23" s="134" t="s">
        <v>164</v>
      </c>
      <c r="E23" s="72"/>
      <c r="F23" s="72"/>
      <c r="G23" s="72"/>
      <c r="H23" s="72"/>
      <c r="I23" s="72"/>
      <c r="J23" s="72"/>
      <c r="K23" s="72"/>
      <c r="L23" s="407"/>
      <c r="M23" s="407"/>
      <c r="N23" s="407"/>
      <c r="O23" s="407"/>
      <c r="P23" s="72"/>
      <c r="Q23" s="72"/>
      <c r="R23" s="72"/>
      <c r="S23" s="72"/>
      <c r="T23" s="72"/>
      <c r="U23" s="72"/>
      <c r="V23" s="72"/>
      <c r="W23" s="72"/>
      <c r="X23" s="72"/>
      <c r="Y23" s="72"/>
      <c r="Z23" s="72"/>
      <c r="AA23" s="72"/>
      <c r="AB23" s="72"/>
      <c r="AC23" s="72"/>
      <c r="AD23" s="72"/>
      <c r="AE23" s="72"/>
      <c r="AG23" s="106">
        <f t="shared" si="9"/>
        <v>0</v>
      </c>
      <c r="AH23" s="106">
        <f t="shared" si="10"/>
        <v>0</v>
      </c>
      <c r="AI23" s="106">
        <f t="shared" si="11"/>
        <v>0</v>
      </c>
      <c r="AJ23" s="106">
        <f t="shared" si="12"/>
        <v>0</v>
      </c>
      <c r="AK23" s="106">
        <f t="shared" si="13"/>
        <v>0</v>
      </c>
      <c r="AL23" s="106">
        <f t="shared" si="14"/>
        <v>0</v>
      </c>
      <c r="AM23" s="106">
        <f t="shared" si="7"/>
        <v>0</v>
      </c>
    </row>
    <row r="24" spans="1:39" x14ac:dyDescent="0.25">
      <c r="A24" s="16" t="s">
        <v>104</v>
      </c>
      <c r="C24" s="30"/>
      <c r="D24" s="75"/>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G24" s="68"/>
      <c r="AH24" s="68"/>
      <c r="AI24" s="68"/>
      <c r="AJ24" s="68"/>
      <c r="AK24" s="68"/>
      <c r="AL24" s="68"/>
      <c r="AM24" s="68"/>
    </row>
    <row r="25" spans="1:39" ht="28.5" customHeight="1" x14ac:dyDescent="0.25">
      <c r="A25" s="16" t="str">
        <f t="shared" ref="A25:A62" si="15">$A$1&amp;"_R"&amp;C25</f>
        <v>CRE_2_R050</v>
      </c>
      <c r="C25" s="30" t="s">
        <v>99</v>
      </c>
      <c r="D25" s="13" t="s">
        <v>174</v>
      </c>
      <c r="E25" s="69"/>
      <c r="F25" s="69"/>
      <c r="G25" s="69"/>
      <c r="H25" s="86"/>
      <c r="I25" s="86"/>
      <c r="J25" s="86"/>
      <c r="K25" s="86"/>
      <c r="L25" s="88"/>
      <c r="M25" s="88"/>
      <c r="N25" s="71"/>
      <c r="O25" s="71"/>
      <c r="P25" s="71"/>
      <c r="Q25" s="71"/>
      <c r="R25" s="72"/>
      <c r="S25" s="72"/>
      <c r="T25" s="72"/>
      <c r="U25" s="72"/>
      <c r="V25" s="72"/>
      <c r="W25" s="69"/>
      <c r="X25" s="72"/>
      <c r="Y25" s="72"/>
      <c r="Z25" s="72"/>
      <c r="AA25" s="72"/>
      <c r="AB25" s="72"/>
      <c r="AC25" s="69"/>
      <c r="AD25" s="69"/>
      <c r="AE25" s="72"/>
      <c r="AG25" s="106">
        <f>E25-SUM(N25:O25)-(P25+AC25)</f>
        <v>0</v>
      </c>
      <c r="AH25" s="106">
        <f>E25-SUM(F25:G25,J25:O25)</f>
        <v>0</v>
      </c>
      <c r="AI25" s="106">
        <f>P25-SUM(Q25,W25)</f>
        <v>0</v>
      </c>
      <c r="AJ25" s="106">
        <f>Q25-SUM(R25:V25)</f>
        <v>0</v>
      </c>
      <c r="AK25" s="106">
        <f>W25-SUM(X25:AB25)</f>
        <v>0</v>
      </c>
      <c r="AL25" s="106">
        <f>AC25-SUM(AD25:AE25)</f>
        <v>0</v>
      </c>
      <c r="AM25" s="106">
        <f t="shared" si="7"/>
        <v>0</v>
      </c>
    </row>
    <row r="26" spans="1:39" x14ac:dyDescent="0.25">
      <c r="A26" s="325" t="str">
        <f t="shared" si="15"/>
        <v>CRE_2_R055</v>
      </c>
      <c r="C26" s="30" t="s">
        <v>119</v>
      </c>
      <c r="D26" s="134" t="s">
        <v>701</v>
      </c>
      <c r="E26" s="86"/>
      <c r="F26" s="68"/>
      <c r="G26" s="68"/>
      <c r="H26" s="68"/>
      <c r="I26" s="68"/>
      <c r="J26" s="68"/>
      <c r="K26" s="68"/>
      <c r="L26" s="68"/>
      <c r="M26" s="68"/>
      <c r="N26" s="72"/>
      <c r="O26" s="72"/>
      <c r="P26" s="68"/>
      <c r="Q26" s="68"/>
      <c r="R26" s="68"/>
      <c r="S26" s="68"/>
      <c r="T26" s="68"/>
      <c r="U26" s="68"/>
      <c r="V26" s="68"/>
      <c r="W26" s="68"/>
      <c r="X26" s="68"/>
      <c r="Y26" s="68"/>
      <c r="Z26" s="68"/>
      <c r="AA26" s="68"/>
      <c r="AB26" s="68"/>
      <c r="AC26" s="68"/>
      <c r="AD26" s="68"/>
      <c r="AE26" s="68"/>
      <c r="AG26" s="68"/>
      <c r="AH26" s="68"/>
      <c r="AI26" s="68"/>
      <c r="AJ26" s="68"/>
      <c r="AK26" s="68"/>
      <c r="AL26" s="68"/>
      <c r="AM26" s="68"/>
    </row>
    <row r="27" spans="1:39" x14ac:dyDescent="0.25">
      <c r="A27" s="325" t="str">
        <f t="shared" si="15"/>
        <v>CRE_2_R056</v>
      </c>
      <c r="C27" s="30" t="s">
        <v>183</v>
      </c>
      <c r="D27" s="134" t="s">
        <v>185</v>
      </c>
      <c r="E27" s="86"/>
      <c r="F27" s="86"/>
      <c r="G27" s="86"/>
      <c r="H27" s="86"/>
      <c r="I27" s="86"/>
      <c r="J27" s="86"/>
      <c r="K27" s="86"/>
      <c r="L27" s="88"/>
      <c r="M27" s="88"/>
      <c r="N27" s="68"/>
      <c r="O27" s="68"/>
      <c r="P27" s="88"/>
      <c r="Q27" s="88"/>
      <c r="R27" s="332"/>
      <c r="S27" s="332"/>
      <c r="T27" s="332"/>
      <c r="U27" s="72"/>
      <c r="V27" s="72"/>
      <c r="W27" s="72"/>
      <c r="X27" s="72"/>
      <c r="Y27" s="72"/>
      <c r="Z27" s="72"/>
      <c r="AA27" s="72"/>
      <c r="AB27" s="72"/>
      <c r="AC27" s="72"/>
      <c r="AD27" s="72"/>
      <c r="AE27" s="72"/>
      <c r="AG27" s="106">
        <f>E27-SUM(N27:O27)-(P27+AC27)</f>
        <v>0</v>
      </c>
      <c r="AH27" s="106">
        <f>E27-SUM(F27:G27,J27:O27)</f>
        <v>0</v>
      </c>
      <c r="AI27" s="106">
        <f>P27-SUM(Q27,W27)</f>
        <v>0</v>
      </c>
      <c r="AJ27" s="336">
        <f>Q27-SUM(R27:V27)</f>
        <v>0</v>
      </c>
      <c r="AK27" s="106">
        <f>W27-SUM(X27:AB27)</f>
        <v>0</v>
      </c>
      <c r="AL27" s="106">
        <f>AC27-SUM(AD27:AE27)</f>
        <v>0</v>
      </c>
      <c r="AM27" s="106">
        <f t="shared" si="7"/>
        <v>0</v>
      </c>
    </row>
    <row r="28" spans="1:39" x14ac:dyDescent="0.25">
      <c r="A28" s="325" t="str">
        <f t="shared" si="15"/>
        <v>CRE_2_R057</v>
      </c>
      <c r="C28" s="30" t="s">
        <v>184</v>
      </c>
      <c r="D28" s="134" t="s">
        <v>702</v>
      </c>
      <c r="E28" s="86"/>
      <c r="F28" s="86"/>
      <c r="G28" s="86"/>
      <c r="H28" s="86"/>
      <c r="I28" s="86"/>
      <c r="J28" s="86"/>
      <c r="K28" s="86"/>
      <c r="L28" s="88"/>
      <c r="M28" s="88"/>
      <c r="N28" s="68"/>
      <c r="O28" s="68"/>
      <c r="P28" s="88"/>
      <c r="Q28" s="88"/>
      <c r="R28" s="72"/>
      <c r="S28" s="72"/>
      <c r="T28" s="72"/>
      <c r="U28" s="72"/>
      <c r="V28" s="72"/>
      <c r="W28" s="72"/>
      <c r="X28" s="72"/>
      <c r="Y28" s="72"/>
      <c r="Z28" s="72"/>
      <c r="AA28" s="72"/>
      <c r="AB28" s="72"/>
      <c r="AC28" s="72"/>
      <c r="AD28" s="72"/>
      <c r="AE28" s="72"/>
      <c r="AG28" s="106">
        <f>E28-SUM(N28:O28)-(P28+AC28)</f>
        <v>0</v>
      </c>
      <c r="AH28" s="106">
        <f t="shared" ref="AH28:AH34" si="16">E28-SUM(F28:G28,J28:O28)</f>
        <v>0</v>
      </c>
      <c r="AI28" s="106">
        <f t="shared" ref="AI28:AI34" si="17">P28-SUM(Q28,W28)</f>
        <v>0</v>
      </c>
      <c r="AJ28" s="106">
        <f>Q28-SUM(R28:V28)</f>
        <v>0</v>
      </c>
      <c r="AK28" s="106">
        <f>W28-SUM(X28:AB28)</f>
        <v>0</v>
      </c>
      <c r="AL28" s="106">
        <f>AC28-SUM(AD28:AE28)</f>
        <v>0</v>
      </c>
      <c r="AM28" s="106">
        <f t="shared" si="7"/>
        <v>0</v>
      </c>
    </row>
    <row r="29" spans="1:39" ht="33" customHeight="1" x14ac:dyDescent="0.25">
      <c r="A29" s="16" t="str">
        <f t="shared" si="15"/>
        <v>CRE_2_R060</v>
      </c>
      <c r="C29" s="30" t="s">
        <v>100</v>
      </c>
      <c r="D29" s="173" t="s">
        <v>147</v>
      </c>
      <c r="E29" s="69"/>
      <c r="F29" s="86"/>
      <c r="G29" s="86"/>
      <c r="H29" s="86"/>
      <c r="I29" s="86"/>
      <c r="J29" s="86"/>
      <c r="K29" s="86"/>
      <c r="L29" s="88"/>
      <c r="M29" s="88"/>
      <c r="N29" s="71"/>
      <c r="O29" s="71"/>
      <c r="P29" s="88"/>
      <c r="Q29" s="88"/>
      <c r="R29" s="72"/>
      <c r="S29" s="72"/>
      <c r="T29" s="72"/>
      <c r="U29" s="72"/>
      <c r="V29" s="72"/>
      <c r="W29" s="86"/>
      <c r="X29" s="72"/>
      <c r="Y29" s="72"/>
      <c r="Z29" s="72"/>
      <c r="AA29" s="72"/>
      <c r="AB29" s="72"/>
      <c r="AC29" s="72"/>
      <c r="AD29" s="72"/>
      <c r="AE29" s="72"/>
      <c r="AG29" s="106">
        <f t="shared" ref="AG29:AG34" si="18">E29-SUM(N29:O29)-(P29+AC29)</f>
        <v>0</v>
      </c>
      <c r="AH29" s="106">
        <f t="shared" si="16"/>
        <v>0</v>
      </c>
      <c r="AI29" s="106">
        <f t="shared" si="17"/>
        <v>0</v>
      </c>
      <c r="AJ29" s="106">
        <f>Q29-SUM(R29:V29)</f>
        <v>0</v>
      </c>
      <c r="AK29" s="106">
        <f>W29-SUM(X29:AB29)</f>
        <v>0</v>
      </c>
      <c r="AL29" s="106">
        <f>AC29-SUM(AD29:AE29)</f>
        <v>0</v>
      </c>
      <c r="AM29" s="106">
        <f t="shared" si="7"/>
        <v>0</v>
      </c>
    </row>
    <row r="30" spans="1:39" x14ac:dyDescent="0.25">
      <c r="A30" s="16" t="str">
        <f t="shared" si="15"/>
        <v>CRE_2_R070</v>
      </c>
      <c r="C30" s="30" t="s">
        <v>101</v>
      </c>
      <c r="D30" s="173" t="s">
        <v>148</v>
      </c>
      <c r="E30" s="69"/>
      <c r="F30" s="86"/>
      <c r="G30" s="86"/>
      <c r="H30" s="86"/>
      <c r="I30" s="86"/>
      <c r="J30" s="86"/>
      <c r="K30" s="86"/>
      <c r="L30" s="88"/>
      <c r="M30" s="88"/>
      <c r="N30" s="71"/>
      <c r="O30" s="71"/>
      <c r="P30" s="71"/>
      <c r="Q30" s="71"/>
      <c r="R30" s="72"/>
      <c r="S30" s="72"/>
      <c r="T30" s="72"/>
      <c r="U30" s="72"/>
      <c r="V30" s="72"/>
      <c r="W30" s="86"/>
      <c r="X30" s="72"/>
      <c r="Y30" s="72"/>
      <c r="Z30" s="72"/>
      <c r="AA30" s="72"/>
      <c r="AB30" s="72"/>
      <c r="AC30" s="72"/>
      <c r="AD30" s="72"/>
      <c r="AE30" s="72"/>
      <c r="AG30" s="106">
        <f>E30-SUM(N30:O30)-(P30+AC30)</f>
        <v>0</v>
      </c>
      <c r="AH30" s="106">
        <f>E30-SUM(F30:G30,J30:O30)</f>
        <v>0</v>
      </c>
      <c r="AI30" s="106">
        <f t="shared" si="17"/>
        <v>0</v>
      </c>
      <c r="AJ30" s="106">
        <f t="shared" ref="AJ30:AJ34" si="19">Q30-SUM(R30:V30)</f>
        <v>0</v>
      </c>
      <c r="AK30" s="106">
        <f t="shared" ref="AK30:AK34" si="20">W30-SUM(X30:AB30)</f>
        <v>0</v>
      </c>
      <c r="AL30" s="106">
        <f t="shared" ref="AL30:AL34" si="21">AC30-SUM(AD30:AE30)</f>
        <v>0</v>
      </c>
      <c r="AM30" s="106">
        <f t="shared" si="7"/>
        <v>0</v>
      </c>
    </row>
    <row r="31" spans="1:39" ht="18.75" customHeight="1" x14ac:dyDescent="0.25">
      <c r="A31" s="16" t="str">
        <f t="shared" si="15"/>
        <v>CRE_2_R080</v>
      </c>
      <c r="C31" s="30" t="s">
        <v>102</v>
      </c>
      <c r="D31" s="173" t="s">
        <v>149</v>
      </c>
      <c r="E31" s="69"/>
      <c r="F31" s="86"/>
      <c r="G31" s="86"/>
      <c r="H31" s="86"/>
      <c r="I31" s="86"/>
      <c r="J31" s="86"/>
      <c r="K31" s="86"/>
      <c r="L31" s="88"/>
      <c r="M31" s="88"/>
      <c r="N31" s="71"/>
      <c r="O31" s="71"/>
      <c r="P31" s="71"/>
      <c r="Q31" s="71"/>
      <c r="R31" s="72"/>
      <c r="S31" s="72"/>
      <c r="T31" s="72"/>
      <c r="U31" s="72"/>
      <c r="V31" s="72"/>
      <c r="W31" s="86"/>
      <c r="X31" s="72"/>
      <c r="Y31" s="72"/>
      <c r="Z31" s="72"/>
      <c r="AA31" s="72"/>
      <c r="AB31" s="72"/>
      <c r="AC31" s="72"/>
      <c r="AD31" s="72"/>
      <c r="AE31" s="72"/>
      <c r="AG31" s="106">
        <f t="shared" si="18"/>
        <v>0</v>
      </c>
      <c r="AH31" s="106">
        <f t="shared" si="16"/>
        <v>0</v>
      </c>
      <c r="AI31" s="106">
        <f t="shared" si="17"/>
        <v>0</v>
      </c>
      <c r="AJ31" s="106">
        <f t="shared" si="19"/>
        <v>0</v>
      </c>
      <c r="AK31" s="106">
        <f t="shared" si="20"/>
        <v>0</v>
      </c>
      <c r="AL31" s="106">
        <f t="shared" si="21"/>
        <v>0</v>
      </c>
      <c r="AM31" s="106">
        <f t="shared" si="7"/>
        <v>0</v>
      </c>
    </row>
    <row r="32" spans="1:39" x14ac:dyDescent="0.25">
      <c r="A32" s="16" t="str">
        <f t="shared" si="15"/>
        <v>CRE_2_R090</v>
      </c>
      <c r="C32" s="30" t="s">
        <v>115</v>
      </c>
      <c r="D32" s="173" t="s">
        <v>150</v>
      </c>
      <c r="E32" s="69"/>
      <c r="F32" s="86"/>
      <c r="G32" s="86"/>
      <c r="H32" s="86"/>
      <c r="I32" s="86"/>
      <c r="J32" s="86"/>
      <c r="K32" s="86"/>
      <c r="L32" s="88"/>
      <c r="M32" s="88"/>
      <c r="N32" s="71"/>
      <c r="O32" s="71"/>
      <c r="P32" s="71"/>
      <c r="Q32" s="71"/>
      <c r="R32" s="72"/>
      <c r="S32" s="72"/>
      <c r="T32" s="72"/>
      <c r="U32" s="72"/>
      <c r="V32" s="72"/>
      <c r="W32" s="86"/>
      <c r="X32" s="72"/>
      <c r="Y32" s="72"/>
      <c r="Z32" s="72"/>
      <c r="AA32" s="72"/>
      <c r="AB32" s="72"/>
      <c r="AC32" s="86"/>
      <c r="AD32" s="86"/>
      <c r="AE32" s="72"/>
      <c r="AG32" s="106">
        <f t="shared" si="18"/>
        <v>0</v>
      </c>
      <c r="AH32" s="106">
        <f t="shared" si="16"/>
        <v>0</v>
      </c>
      <c r="AI32" s="106">
        <f t="shared" si="17"/>
        <v>0</v>
      </c>
      <c r="AJ32" s="106">
        <f t="shared" si="19"/>
        <v>0</v>
      </c>
      <c r="AK32" s="106">
        <f t="shared" si="20"/>
        <v>0</v>
      </c>
      <c r="AL32" s="106">
        <f t="shared" si="21"/>
        <v>0</v>
      </c>
      <c r="AM32" s="106">
        <f t="shared" si="7"/>
        <v>0</v>
      </c>
    </row>
    <row r="33" spans="1:39" x14ac:dyDescent="0.25">
      <c r="A33" s="16" t="str">
        <f t="shared" si="15"/>
        <v>CRE_2_R100</v>
      </c>
      <c r="C33" s="30">
        <v>100</v>
      </c>
      <c r="D33" s="173" t="s">
        <v>151</v>
      </c>
      <c r="E33" s="69"/>
      <c r="F33" s="86"/>
      <c r="G33" s="86"/>
      <c r="H33" s="86"/>
      <c r="I33" s="86"/>
      <c r="J33" s="86"/>
      <c r="K33" s="86"/>
      <c r="L33" s="86"/>
      <c r="M33" s="88"/>
      <c r="N33" s="71"/>
      <c r="O33" s="71"/>
      <c r="P33" s="71"/>
      <c r="Q33" s="71"/>
      <c r="R33" s="72"/>
      <c r="S33" s="72"/>
      <c r="T33" s="72"/>
      <c r="U33" s="72"/>
      <c r="V33" s="72"/>
      <c r="W33" s="72"/>
      <c r="X33" s="72"/>
      <c r="Y33" s="72"/>
      <c r="Z33" s="72"/>
      <c r="AA33" s="72"/>
      <c r="AB33" s="72"/>
      <c r="AC33" s="72"/>
      <c r="AD33" s="72"/>
      <c r="AE33" s="72"/>
      <c r="AG33" s="106">
        <f t="shared" si="18"/>
        <v>0</v>
      </c>
      <c r="AH33" s="106">
        <f t="shared" si="16"/>
        <v>0</v>
      </c>
      <c r="AI33" s="106">
        <f t="shared" si="17"/>
        <v>0</v>
      </c>
      <c r="AJ33" s="106">
        <f t="shared" si="19"/>
        <v>0</v>
      </c>
      <c r="AK33" s="106">
        <f t="shared" si="20"/>
        <v>0</v>
      </c>
      <c r="AL33" s="106">
        <f t="shared" si="21"/>
        <v>0</v>
      </c>
      <c r="AM33" s="106">
        <f t="shared" si="7"/>
        <v>0</v>
      </c>
    </row>
    <row r="34" spans="1:39" x14ac:dyDescent="0.25">
      <c r="A34" s="16" t="str">
        <f t="shared" si="15"/>
        <v>CRE_2_R101</v>
      </c>
      <c r="C34" s="30">
        <v>101</v>
      </c>
      <c r="D34" s="174" t="s">
        <v>152</v>
      </c>
      <c r="E34" s="69"/>
      <c r="F34" s="86"/>
      <c r="G34" s="86"/>
      <c r="H34" s="86"/>
      <c r="I34" s="86"/>
      <c r="J34" s="86"/>
      <c r="K34" s="86"/>
      <c r="L34" s="88"/>
      <c r="M34" s="88"/>
      <c r="N34" s="71"/>
      <c r="O34" s="71"/>
      <c r="P34" s="71"/>
      <c r="Q34" s="71"/>
      <c r="R34" s="72"/>
      <c r="S34" s="72"/>
      <c r="T34" s="72"/>
      <c r="U34" s="72"/>
      <c r="V34" s="72"/>
      <c r="W34" s="86"/>
      <c r="X34" s="72"/>
      <c r="Y34" s="72"/>
      <c r="Z34" s="72"/>
      <c r="AA34" s="72"/>
      <c r="AB34" s="72"/>
      <c r="AC34" s="86"/>
      <c r="AD34" s="86"/>
      <c r="AE34" s="72"/>
      <c r="AG34" s="106">
        <f t="shared" si="18"/>
        <v>0</v>
      </c>
      <c r="AH34" s="106">
        <f t="shared" si="16"/>
        <v>0</v>
      </c>
      <c r="AI34" s="106">
        <f t="shared" si="17"/>
        <v>0</v>
      </c>
      <c r="AJ34" s="106">
        <f t="shared" si="19"/>
        <v>0</v>
      </c>
      <c r="AK34" s="106">
        <f t="shared" si="20"/>
        <v>0</v>
      </c>
      <c r="AL34" s="106">
        <f t="shared" si="21"/>
        <v>0</v>
      </c>
      <c r="AM34" s="106">
        <f t="shared" si="7"/>
        <v>0</v>
      </c>
    </row>
    <row r="35" spans="1:39" x14ac:dyDescent="0.25">
      <c r="A35" s="16" t="s">
        <v>104</v>
      </c>
      <c r="C35" s="30"/>
      <c r="D35" s="13"/>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G35" s="68"/>
      <c r="AH35" s="68"/>
      <c r="AI35" s="68"/>
      <c r="AJ35" s="68"/>
      <c r="AK35" s="68"/>
      <c r="AL35" s="68"/>
      <c r="AM35" s="68"/>
    </row>
    <row r="36" spans="1:39" ht="28.5" customHeight="1" x14ac:dyDescent="0.25">
      <c r="A36" s="16" t="str">
        <f t="shared" si="15"/>
        <v>CRE_2_R110</v>
      </c>
      <c r="C36" s="30">
        <v>110</v>
      </c>
      <c r="D36" s="13" t="s">
        <v>168</v>
      </c>
      <c r="E36" s="86"/>
      <c r="F36" s="86"/>
      <c r="G36" s="86"/>
      <c r="H36" s="86"/>
      <c r="I36" s="86"/>
      <c r="J36" s="86"/>
      <c r="K36" s="86"/>
      <c r="L36" s="88"/>
      <c r="M36" s="88"/>
      <c r="N36" s="88"/>
      <c r="O36" s="71"/>
      <c r="P36" s="71"/>
      <c r="Q36" s="71"/>
      <c r="R36" s="72"/>
      <c r="S36" s="72"/>
      <c r="T36" s="72"/>
      <c r="U36" s="72"/>
      <c r="V36" s="72"/>
      <c r="W36" s="69"/>
      <c r="X36" s="72"/>
      <c r="Y36" s="72"/>
      <c r="Z36" s="72"/>
      <c r="AA36" s="72"/>
      <c r="AB36" s="72"/>
      <c r="AC36" s="69"/>
      <c r="AD36" s="69"/>
      <c r="AE36" s="72"/>
      <c r="AG36" s="106">
        <f>E36-SUM(N36:O36)-(P36+AC36)</f>
        <v>0</v>
      </c>
      <c r="AH36" s="106">
        <f>E36-SUM(F36:G36,J36:O36)</f>
        <v>0</v>
      </c>
      <c r="AI36" s="106">
        <f>P36-SUM(Q36,W36)</f>
        <v>0</v>
      </c>
      <c r="AJ36" s="106">
        <f>Q36-SUM(R36:V36)</f>
        <v>0</v>
      </c>
      <c r="AK36" s="106">
        <f>W36-SUM(X36:AB36)</f>
        <v>0</v>
      </c>
      <c r="AL36" s="106">
        <f>AC36-SUM(AD36:AE36)</f>
        <v>0</v>
      </c>
      <c r="AM36" s="106">
        <f t="shared" si="7"/>
        <v>0</v>
      </c>
    </row>
    <row r="37" spans="1:39" x14ac:dyDescent="0.25">
      <c r="A37" s="325" t="str">
        <f t="shared" si="15"/>
        <v>CRE_2_R115</v>
      </c>
      <c r="C37" s="30" t="s">
        <v>186</v>
      </c>
      <c r="D37" s="134" t="s">
        <v>701</v>
      </c>
      <c r="E37" s="86"/>
      <c r="F37" s="68"/>
      <c r="G37" s="68"/>
      <c r="H37" s="68"/>
      <c r="I37" s="68"/>
      <c r="J37" s="68"/>
      <c r="K37" s="68"/>
      <c r="L37" s="68"/>
      <c r="M37" s="68"/>
      <c r="N37" s="88"/>
      <c r="O37" s="88"/>
      <c r="P37" s="68"/>
      <c r="Q37" s="68"/>
      <c r="R37" s="68"/>
      <c r="S37" s="68"/>
      <c r="T37" s="68"/>
      <c r="U37" s="68"/>
      <c r="V37" s="68"/>
      <c r="W37" s="68"/>
      <c r="X37" s="68"/>
      <c r="Y37" s="68"/>
      <c r="Z37" s="68"/>
      <c r="AA37" s="68"/>
      <c r="AB37" s="68"/>
      <c r="AC37" s="68"/>
      <c r="AD37" s="68"/>
      <c r="AE37" s="68"/>
      <c r="AG37" s="68"/>
      <c r="AH37" s="68"/>
      <c r="AI37" s="68"/>
      <c r="AJ37" s="68"/>
      <c r="AK37" s="68"/>
      <c r="AL37" s="68"/>
      <c r="AM37" s="68"/>
    </row>
    <row r="38" spans="1:39" x14ac:dyDescent="0.25">
      <c r="A38" s="325" t="str">
        <f t="shared" si="15"/>
        <v>CRE_2_R116</v>
      </c>
      <c r="C38" s="30" t="s">
        <v>187</v>
      </c>
      <c r="D38" s="134" t="s">
        <v>185</v>
      </c>
      <c r="E38" s="86"/>
      <c r="F38" s="86"/>
      <c r="G38" s="86"/>
      <c r="H38" s="86"/>
      <c r="I38" s="86"/>
      <c r="J38" s="86"/>
      <c r="K38" s="86"/>
      <c r="L38" s="88"/>
      <c r="M38" s="88"/>
      <c r="N38" s="68"/>
      <c r="O38" s="68"/>
      <c r="P38" s="88"/>
      <c r="Q38" s="88"/>
      <c r="R38" s="72"/>
      <c r="S38" s="72"/>
      <c r="T38" s="72"/>
      <c r="U38" s="72"/>
      <c r="V38" s="72"/>
      <c r="W38" s="72"/>
      <c r="X38" s="72"/>
      <c r="Y38" s="72"/>
      <c r="Z38" s="72"/>
      <c r="AA38" s="72"/>
      <c r="AB38" s="72"/>
      <c r="AC38" s="72"/>
      <c r="AD38" s="72"/>
      <c r="AE38" s="72"/>
      <c r="AG38" s="106">
        <f>E38-SUM(N38:O38)-(P38+AC38)</f>
        <v>0</v>
      </c>
      <c r="AH38" s="106">
        <f>E38-SUM(F38:G38,J38:O38)</f>
        <v>0</v>
      </c>
      <c r="AI38" s="106">
        <f>P38-SUM(Q38,W38)</f>
        <v>0</v>
      </c>
      <c r="AJ38" s="106">
        <f>Q38-SUM(R38:V38)</f>
        <v>0</v>
      </c>
      <c r="AK38" s="106">
        <f>W38-SUM(X38:AB38)</f>
        <v>0</v>
      </c>
      <c r="AL38" s="106">
        <f>AC38-SUM(AD38:AE38)</f>
        <v>0</v>
      </c>
      <c r="AM38" s="106">
        <f t="shared" si="7"/>
        <v>0</v>
      </c>
    </row>
    <row r="39" spans="1:39" x14ac:dyDescent="0.25">
      <c r="A39" s="325" t="str">
        <f t="shared" si="15"/>
        <v>CRE_2_R117</v>
      </c>
      <c r="C39" s="30" t="s">
        <v>188</v>
      </c>
      <c r="D39" s="134" t="s">
        <v>702</v>
      </c>
      <c r="E39" s="86"/>
      <c r="F39" s="86"/>
      <c r="G39" s="86"/>
      <c r="H39" s="86"/>
      <c r="I39" s="86"/>
      <c r="J39" s="86"/>
      <c r="K39" s="86"/>
      <c r="L39" s="86"/>
      <c r="M39" s="86"/>
      <c r="N39" s="68"/>
      <c r="O39" s="68"/>
      <c r="P39" s="88"/>
      <c r="Q39" s="88"/>
      <c r="R39" s="88"/>
      <c r="S39" s="88"/>
      <c r="T39" s="88"/>
      <c r="U39" s="88"/>
      <c r="V39" s="88"/>
      <c r="W39" s="88"/>
      <c r="X39" s="88"/>
      <c r="Y39" s="88"/>
      <c r="Z39" s="88"/>
      <c r="AA39" s="88"/>
      <c r="AB39" s="88"/>
      <c r="AC39" s="88"/>
      <c r="AD39" s="88"/>
      <c r="AE39" s="88"/>
      <c r="AG39" s="106">
        <f>E39-SUM(N39:O39)-(P39+AC39)</f>
        <v>0</v>
      </c>
      <c r="AH39" s="106">
        <f>E39-SUM(F39:G39,J39:O39)</f>
        <v>0</v>
      </c>
      <c r="AI39" s="106">
        <f t="shared" ref="AI39:AI45" si="22">P39-SUM(Q39,W39)</f>
        <v>0</v>
      </c>
      <c r="AJ39" s="106">
        <f t="shared" ref="AJ39:AJ45" si="23">Q39-SUM(R39:V39)</f>
        <v>0</v>
      </c>
      <c r="AK39" s="106">
        <f>W39-SUM(X39:AB39)</f>
        <v>0</v>
      </c>
      <c r="AL39" s="106">
        <f>AC39-SUM(AD39:AE39)</f>
        <v>0</v>
      </c>
      <c r="AM39" s="106">
        <f t="shared" si="7"/>
        <v>0</v>
      </c>
    </row>
    <row r="40" spans="1:39" ht="31.5" customHeight="1" x14ac:dyDescent="0.25">
      <c r="A40" s="16" t="str">
        <f t="shared" si="15"/>
        <v>CRE_2_R120</v>
      </c>
      <c r="C40" s="30">
        <v>120</v>
      </c>
      <c r="D40" s="173" t="s">
        <v>147</v>
      </c>
      <c r="E40" s="86"/>
      <c r="F40" s="86"/>
      <c r="G40" s="86"/>
      <c r="H40" s="86"/>
      <c r="I40" s="86"/>
      <c r="J40" s="86"/>
      <c r="K40" s="86"/>
      <c r="L40" s="86"/>
      <c r="M40" s="88"/>
      <c r="N40" s="71"/>
      <c r="O40" s="86"/>
      <c r="P40" s="71"/>
      <c r="Q40" s="71"/>
      <c r="R40" s="72"/>
      <c r="S40" s="72"/>
      <c r="T40" s="72"/>
      <c r="U40" s="72"/>
      <c r="V40" s="72"/>
      <c r="W40" s="69"/>
      <c r="X40" s="72"/>
      <c r="Y40" s="72"/>
      <c r="Z40" s="72"/>
      <c r="AA40" s="72"/>
      <c r="AB40" s="72"/>
      <c r="AC40" s="88"/>
      <c r="AD40" s="88"/>
      <c r="AE40" s="88"/>
      <c r="AG40" s="106">
        <f t="shared" ref="AG40:AG45" si="24">E40-SUM(N40:O40)-(P40+AC40)</f>
        <v>0</v>
      </c>
      <c r="AH40" s="106">
        <f t="shared" ref="AH40:AH45" si="25">E40-SUM(F40:G40,J40:O40)</f>
        <v>0</v>
      </c>
      <c r="AI40" s="106">
        <f t="shared" si="22"/>
        <v>0</v>
      </c>
      <c r="AJ40" s="106">
        <f t="shared" si="23"/>
        <v>0</v>
      </c>
      <c r="AK40" s="106">
        <f>W40-SUM(X40:AB40)</f>
        <v>0</v>
      </c>
      <c r="AL40" s="106">
        <f>AC40-SUM(AD40:AE40)</f>
        <v>0</v>
      </c>
      <c r="AM40" s="106">
        <f t="shared" si="7"/>
        <v>0</v>
      </c>
    </row>
    <row r="41" spans="1:39" x14ac:dyDescent="0.25">
      <c r="A41" s="16" t="str">
        <f t="shared" si="15"/>
        <v>CRE_2_R130</v>
      </c>
      <c r="C41" s="30">
        <v>130</v>
      </c>
      <c r="D41" s="173" t="s">
        <v>148</v>
      </c>
      <c r="E41" s="69"/>
      <c r="F41" s="86"/>
      <c r="G41" s="86"/>
      <c r="H41" s="86"/>
      <c r="I41" s="86"/>
      <c r="J41" s="86"/>
      <c r="K41" s="86"/>
      <c r="L41" s="86"/>
      <c r="M41" s="88"/>
      <c r="N41" s="71"/>
      <c r="O41" s="86"/>
      <c r="P41" s="71"/>
      <c r="Q41" s="71"/>
      <c r="R41" s="72"/>
      <c r="S41" s="72"/>
      <c r="T41" s="72"/>
      <c r="U41" s="72"/>
      <c r="V41" s="72"/>
      <c r="W41" s="69"/>
      <c r="X41" s="72"/>
      <c r="Y41" s="72"/>
      <c r="Z41" s="72"/>
      <c r="AA41" s="72"/>
      <c r="AB41" s="72"/>
      <c r="AC41" s="88"/>
      <c r="AD41" s="88"/>
      <c r="AE41" s="88"/>
      <c r="AG41" s="106">
        <f t="shared" si="24"/>
        <v>0</v>
      </c>
      <c r="AH41" s="106">
        <f t="shared" si="25"/>
        <v>0</v>
      </c>
      <c r="AI41" s="106">
        <f t="shared" si="22"/>
        <v>0</v>
      </c>
      <c r="AJ41" s="106">
        <f t="shared" si="23"/>
        <v>0</v>
      </c>
      <c r="AK41" s="106">
        <f t="shared" ref="AK41:AK45" si="26">W41-SUM(X41:AB41)</f>
        <v>0</v>
      </c>
      <c r="AL41" s="106">
        <f t="shared" ref="AL41:AL45" si="27">AC41-SUM(AD41:AE41)</f>
        <v>0</v>
      </c>
      <c r="AM41" s="106">
        <f t="shared" si="7"/>
        <v>0</v>
      </c>
    </row>
    <row r="42" spans="1:39" ht="16.5" customHeight="1" x14ac:dyDescent="0.25">
      <c r="A42" s="16" t="str">
        <f t="shared" si="15"/>
        <v>CRE_2_R140</v>
      </c>
      <c r="C42" s="30">
        <v>140</v>
      </c>
      <c r="D42" s="173" t="s">
        <v>149</v>
      </c>
      <c r="E42" s="69"/>
      <c r="F42" s="86"/>
      <c r="G42" s="86"/>
      <c r="H42" s="86"/>
      <c r="I42" s="86"/>
      <c r="J42" s="86"/>
      <c r="K42" s="86"/>
      <c r="L42" s="86"/>
      <c r="M42" s="88"/>
      <c r="N42" s="71"/>
      <c r="O42" s="86"/>
      <c r="P42" s="71"/>
      <c r="Q42" s="71"/>
      <c r="R42" s="72"/>
      <c r="S42" s="72"/>
      <c r="T42" s="72"/>
      <c r="U42" s="72"/>
      <c r="V42" s="72"/>
      <c r="W42" s="69"/>
      <c r="X42" s="72"/>
      <c r="Y42" s="72"/>
      <c r="Z42" s="72"/>
      <c r="AA42" s="72"/>
      <c r="AB42" s="72"/>
      <c r="AC42" s="88"/>
      <c r="AD42" s="88"/>
      <c r="AE42" s="88"/>
      <c r="AG42" s="106">
        <f t="shared" si="24"/>
        <v>0</v>
      </c>
      <c r="AH42" s="106">
        <f t="shared" si="25"/>
        <v>0</v>
      </c>
      <c r="AI42" s="106">
        <f t="shared" si="22"/>
        <v>0</v>
      </c>
      <c r="AJ42" s="106">
        <f t="shared" si="23"/>
        <v>0</v>
      </c>
      <c r="AK42" s="106">
        <f t="shared" si="26"/>
        <v>0</v>
      </c>
      <c r="AL42" s="106">
        <f t="shared" si="27"/>
        <v>0</v>
      </c>
      <c r="AM42" s="106">
        <f t="shared" si="7"/>
        <v>0</v>
      </c>
    </row>
    <row r="43" spans="1:39" x14ac:dyDescent="0.25">
      <c r="A43" s="16" t="str">
        <f t="shared" si="15"/>
        <v>CRE_2_R150</v>
      </c>
      <c r="C43" s="30">
        <v>150</v>
      </c>
      <c r="D43" s="173" t="s">
        <v>150</v>
      </c>
      <c r="E43" s="69"/>
      <c r="F43" s="86"/>
      <c r="G43" s="86"/>
      <c r="H43" s="86"/>
      <c r="I43" s="86"/>
      <c r="J43" s="86"/>
      <c r="K43" s="86"/>
      <c r="L43" s="86"/>
      <c r="M43" s="88"/>
      <c r="N43" s="71"/>
      <c r="O43" s="86"/>
      <c r="P43" s="71"/>
      <c r="Q43" s="71"/>
      <c r="R43" s="72"/>
      <c r="S43" s="72"/>
      <c r="T43" s="72"/>
      <c r="U43" s="72"/>
      <c r="V43" s="72"/>
      <c r="W43" s="69"/>
      <c r="X43" s="72"/>
      <c r="Y43" s="72"/>
      <c r="Z43" s="72"/>
      <c r="AA43" s="72"/>
      <c r="AB43" s="72"/>
      <c r="AC43" s="69"/>
      <c r="AD43" s="69"/>
      <c r="AE43" s="69"/>
      <c r="AG43" s="106">
        <f t="shared" si="24"/>
        <v>0</v>
      </c>
      <c r="AH43" s="106">
        <f t="shared" si="25"/>
        <v>0</v>
      </c>
      <c r="AI43" s="106">
        <f t="shared" si="22"/>
        <v>0</v>
      </c>
      <c r="AJ43" s="106">
        <f t="shared" si="23"/>
        <v>0</v>
      </c>
      <c r="AK43" s="106">
        <f t="shared" si="26"/>
        <v>0</v>
      </c>
      <c r="AL43" s="106">
        <f t="shared" si="27"/>
        <v>0</v>
      </c>
      <c r="AM43" s="106">
        <f t="shared" si="7"/>
        <v>0</v>
      </c>
    </row>
    <row r="44" spans="1:39" x14ac:dyDescent="0.25">
      <c r="A44" s="16" t="str">
        <f t="shared" si="15"/>
        <v>CRE_2_R160</v>
      </c>
      <c r="C44" s="30">
        <v>160</v>
      </c>
      <c r="D44" s="173" t="s">
        <v>151</v>
      </c>
      <c r="E44" s="69"/>
      <c r="F44" s="86"/>
      <c r="G44" s="86"/>
      <c r="H44" s="86"/>
      <c r="I44" s="86"/>
      <c r="J44" s="86"/>
      <c r="K44" s="86"/>
      <c r="L44" s="86"/>
      <c r="M44" s="86"/>
      <c r="N44" s="86"/>
      <c r="O44" s="86"/>
      <c r="P44" s="71"/>
      <c r="Q44" s="71"/>
      <c r="R44" s="72"/>
      <c r="S44" s="72"/>
      <c r="T44" s="72"/>
      <c r="U44" s="72"/>
      <c r="V44" s="72"/>
      <c r="W44" s="69"/>
      <c r="X44" s="72"/>
      <c r="Y44" s="72"/>
      <c r="Z44" s="72"/>
      <c r="AA44" s="72"/>
      <c r="AB44" s="72"/>
      <c r="AC44" s="72"/>
      <c r="AD44" s="72"/>
      <c r="AE44" s="72"/>
      <c r="AG44" s="106">
        <f t="shared" si="24"/>
        <v>0</v>
      </c>
      <c r="AH44" s="106">
        <f t="shared" si="25"/>
        <v>0</v>
      </c>
      <c r="AI44" s="106">
        <f t="shared" si="22"/>
        <v>0</v>
      </c>
      <c r="AJ44" s="106">
        <f t="shared" si="23"/>
        <v>0</v>
      </c>
      <c r="AK44" s="106">
        <f t="shared" si="26"/>
        <v>0</v>
      </c>
      <c r="AL44" s="106">
        <f t="shared" si="27"/>
        <v>0</v>
      </c>
      <c r="AM44" s="106">
        <f t="shared" si="7"/>
        <v>0</v>
      </c>
    </row>
    <row r="45" spans="1:39" x14ac:dyDescent="0.25">
      <c r="A45" s="16" t="str">
        <f t="shared" si="15"/>
        <v>CRE_2_R161</v>
      </c>
      <c r="C45" s="30">
        <v>161</v>
      </c>
      <c r="D45" s="174" t="s">
        <v>152</v>
      </c>
      <c r="E45" s="69"/>
      <c r="F45" s="86"/>
      <c r="G45" s="86"/>
      <c r="H45" s="86"/>
      <c r="I45" s="86"/>
      <c r="J45" s="86"/>
      <c r="K45" s="86"/>
      <c r="L45" s="86"/>
      <c r="M45" s="88"/>
      <c r="N45" s="71"/>
      <c r="O45" s="86"/>
      <c r="P45" s="71"/>
      <c r="Q45" s="71"/>
      <c r="R45" s="72"/>
      <c r="S45" s="72"/>
      <c r="T45" s="72"/>
      <c r="U45" s="72"/>
      <c r="V45" s="72"/>
      <c r="W45" s="69"/>
      <c r="X45" s="72"/>
      <c r="Y45" s="72"/>
      <c r="Z45" s="72"/>
      <c r="AA45" s="72"/>
      <c r="AB45" s="72"/>
      <c r="AC45" s="72"/>
      <c r="AD45" s="72"/>
      <c r="AE45" s="72"/>
      <c r="AG45" s="106">
        <f t="shared" si="24"/>
        <v>0</v>
      </c>
      <c r="AH45" s="106">
        <f t="shared" si="25"/>
        <v>0</v>
      </c>
      <c r="AI45" s="106">
        <f t="shared" si="22"/>
        <v>0</v>
      </c>
      <c r="AJ45" s="106">
        <f t="shared" si="23"/>
        <v>0</v>
      </c>
      <c r="AK45" s="106">
        <f t="shared" si="26"/>
        <v>0</v>
      </c>
      <c r="AL45" s="106">
        <f t="shared" si="27"/>
        <v>0</v>
      </c>
      <c r="AM45" s="106">
        <f t="shared" si="7"/>
        <v>0</v>
      </c>
    </row>
    <row r="46" spans="1:39" x14ac:dyDescent="0.25">
      <c r="A46" s="16" t="s">
        <v>104</v>
      </c>
      <c r="C46" s="30"/>
      <c r="D46" s="13"/>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G46" s="68"/>
      <c r="AH46" s="68"/>
      <c r="AI46" s="68"/>
      <c r="AJ46" s="68"/>
      <c r="AK46" s="68"/>
      <c r="AL46" s="68"/>
      <c r="AM46" s="68"/>
    </row>
    <row r="47" spans="1:39" ht="28.5" customHeight="1" x14ac:dyDescent="0.25">
      <c r="A47" s="16" t="str">
        <f t="shared" si="15"/>
        <v>CRE_2_R170</v>
      </c>
      <c r="C47" s="30">
        <v>170</v>
      </c>
      <c r="D47" s="13" t="s">
        <v>326</v>
      </c>
      <c r="E47" s="69"/>
      <c r="F47" s="69"/>
      <c r="G47" s="86"/>
      <c r="H47" s="86"/>
      <c r="I47" s="86"/>
      <c r="J47" s="86"/>
      <c r="K47" s="86"/>
      <c r="L47" s="88"/>
      <c r="M47" s="88"/>
      <c r="N47" s="71"/>
      <c r="O47" s="72"/>
      <c r="P47" s="71"/>
      <c r="Q47" s="71"/>
      <c r="R47" s="72"/>
      <c r="S47" s="72"/>
      <c r="T47" s="72"/>
      <c r="U47" s="72"/>
      <c r="V47" s="72"/>
      <c r="W47" s="69"/>
      <c r="X47" s="72"/>
      <c r="Y47" s="72"/>
      <c r="Z47" s="72"/>
      <c r="AA47" s="72"/>
      <c r="AB47" s="72"/>
      <c r="AC47" s="69"/>
      <c r="AD47" s="69"/>
      <c r="AE47" s="72"/>
      <c r="AG47" s="106">
        <f>E47-SUM(N47:O47)-(P47+AC47)</f>
        <v>0</v>
      </c>
      <c r="AH47" s="106">
        <f>E47-SUM(F47:G47,J47:O47)</f>
        <v>0</v>
      </c>
      <c r="AI47" s="106">
        <f>P47-SUM(Q47,W47)</f>
        <v>0</v>
      </c>
      <c r="AJ47" s="106">
        <f>Q47-SUM(R47:V47)</f>
        <v>0</v>
      </c>
      <c r="AK47" s="106">
        <f>W47-SUM(X47:AB47)</f>
        <v>0</v>
      </c>
      <c r="AL47" s="106">
        <f>AC47-SUM(AD47:AE47)</f>
        <v>0</v>
      </c>
      <c r="AM47" s="106">
        <f t="shared" si="7"/>
        <v>0</v>
      </c>
    </row>
    <row r="48" spans="1:39" x14ac:dyDescent="0.25">
      <c r="A48" s="325" t="str">
        <f t="shared" si="15"/>
        <v>CRE_2_R175</v>
      </c>
      <c r="C48" s="30" t="s">
        <v>189</v>
      </c>
      <c r="D48" s="134" t="s">
        <v>701</v>
      </c>
      <c r="E48" s="86"/>
      <c r="F48" s="68"/>
      <c r="G48" s="68"/>
      <c r="H48" s="68"/>
      <c r="I48" s="68"/>
      <c r="J48" s="68"/>
      <c r="K48" s="68"/>
      <c r="L48" s="68"/>
      <c r="M48" s="68"/>
      <c r="N48" s="72"/>
      <c r="O48" s="72"/>
      <c r="P48" s="68"/>
      <c r="Q48" s="68"/>
      <c r="R48" s="68"/>
      <c r="S48" s="68"/>
      <c r="T48" s="68"/>
      <c r="U48" s="68"/>
      <c r="V48" s="68"/>
      <c r="W48" s="68"/>
      <c r="X48" s="68"/>
      <c r="Y48" s="68"/>
      <c r="Z48" s="68"/>
      <c r="AA48" s="68"/>
      <c r="AB48" s="68"/>
      <c r="AC48" s="68"/>
      <c r="AD48" s="68"/>
      <c r="AE48" s="68"/>
      <c r="AG48" s="68"/>
      <c r="AH48" s="68"/>
      <c r="AI48" s="68"/>
      <c r="AJ48" s="68"/>
      <c r="AK48" s="68"/>
      <c r="AL48" s="68"/>
      <c r="AM48" s="68"/>
    </row>
    <row r="49" spans="1:39" x14ac:dyDescent="0.25">
      <c r="A49" s="325" t="str">
        <f t="shared" si="15"/>
        <v>CRE_2_R176</v>
      </c>
      <c r="C49" s="30" t="s">
        <v>190</v>
      </c>
      <c r="D49" s="134" t="s">
        <v>185</v>
      </c>
      <c r="E49" s="86"/>
      <c r="F49" s="86"/>
      <c r="G49" s="86"/>
      <c r="H49" s="86"/>
      <c r="I49" s="86"/>
      <c r="J49" s="86"/>
      <c r="K49" s="86"/>
      <c r="L49" s="88"/>
      <c r="M49" s="88"/>
      <c r="N49" s="68"/>
      <c r="O49" s="68"/>
      <c r="P49" s="88"/>
      <c r="Q49" s="88"/>
      <c r="R49" s="72"/>
      <c r="S49" s="72"/>
      <c r="T49" s="72"/>
      <c r="U49" s="72"/>
      <c r="V49" s="72"/>
      <c r="W49" s="72"/>
      <c r="X49" s="72"/>
      <c r="Y49" s="72"/>
      <c r="Z49" s="72"/>
      <c r="AA49" s="72"/>
      <c r="AB49" s="72"/>
      <c r="AC49" s="72"/>
      <c r="AD49" s="72"/>
      <c r="AE49" s="72"/>
      <c r="AG49" s="106">
        <f t="shared" ref="AG49:AG56" si="28">E49-SUM(N49:O49)-(P49+AC49)</f>
        <v>0</v>
      </c>
      <c r="AH49" s="106">
        <f>E49-SUM(F49:G49,J49:O49)</f>
        <v>0</v>
      </c>
      <c r="AI49" s="106">
        <f>P49-SUM(Q49,W49)</f>
        <v>0</v>
      </c>
      <c r="AJ49" s="106">
        <f>Q49-SUM(R49:V49)</f>
        <v>0</v>
      </c>
      <c r="AK49" s="106">
        <f>W49-SUM(X49:AB49)</f>
        <v>0</v>
      </c>
      <c r="AL49" s="106">
        <f>AC49-SUM(AD49:AE49)</f>
        <v>0</v>
      </c>
      <c r="AM49" s="106">
        <f t="shared" si="7"/>
        <v>0</v>
      </c>
    </row>
    <row r="50" spans="1:39" x14ac:dyDescent="0.25">
      <c r="A50" s="325" t="str">
        <f t="shared" si="15"/>
        <v>CRE_2_R177</v>
      </c>
      <c r="C50" s="30" t="s">
        <v>191</v>
      </c>
      <c r="D50" s="134" t="s">
        <v>702</v>
      </c>
      <c r="E50" s="86"/>
      <c r="F50" s="86"/>
      <c r="G50" s="86"/>
      <c r="H50" s="86"/>
      <c r="I50" s="86"/>
      <c r="J50" s="86"/>
      <c r="K50" s="86"/>
      <c r="L50" s="86"/>
      <c r="M50" s="86"/>
      <c r="N50" s="68"/>
      <c r="O50" s="68"/>
      <c r="P50" s="88"/>
      <c r="Q50" s="88"/>
      <c r="R50" s="88"/>
      <c r="S50" s="88"/>
      <c r="T50" s="88"/>
      <c r="U50" s="88"/>
      <c r="V50" s="88"/>
      <c r="W50" s="88"/>
      <c r="X50" s="88"/>
      <c r="Y50" s="88"/>
      <c r="Z50" s="88"/>
      <c r="AA50" s="88"/>
      <c r="AB50" s="88"/>
      <c r="AC50" s="88"/>
      <c r="AD50" s="88"/>
      <c r="AE50" s="88"/>
      <c r="AG50" s="106">
        <f>E50-SUM(N50:O50)-(P50+AC50)</f>
        <v>0</v>
      </c>
      <c r="AH50" s="106">
        <f t="shared" ref="AH50:AH56" si="29">E50-SUM(F50:G50,J50:O50)</f>
        <v>0</v>
      </c>
      <c r="AI50" s="106">
        <f t="shared" ref="AI50:AI56" si="30">P50-SUM(Q50,W50)</f>
        <v>0</v>
      </c>
      <c r="AJ50" s="106">
        <f t="shared" ref="AJ50:AJ56" si="31">Q50-SUM(R50:V50)</f>
        <v>0</v>
      </c>
      <c r="AK50" s="106">
        <f>W50-SUM(X50:AB50)</f>
        <v>0</v>
      </c>
      <c r="AL50" s="106">
        <f>AC50-SUM(AD50:AE50)</f>
        <v>0</v>
      </c>
      <c r="AM50" s="106">
        <f t="shared" si="7"/>
        <v>0</v>
      </c>
    </row>
    <row r="51" spans="1:39" ht="30.75" customHeight="1" x14ac:dyDescent="0.25">
      <c r="A51" s="16" t="str">
        <f t="shared" si="15"/>
        <v>CRE_2_R180</v>
      </c>
      <c r="C51" s="30">
        <v>180</v>
      </c>
      <c r="D51" s="173" t="s">
        <v>147</v>
      </c>
      <c r="E51" s="86"/>
      <c r="F51" s="86"/>
      <c r="G51" s="86"/>
      <c r="H51" s="86"/>
      <c r="I51" s="86"/>
      <c r="J51" s="86"/>
      <c r="K51" s="86"/>
      <c r="L51" s="86"/>
      <c r="M51" s="88"/>
      <c r="N51" s="71"/>
      <c r="O51" s="71"/>
      <c r="P51" s="71"/>
      <c r="Q51" s="71"/>
      <c r="R51" s="72"/>
      <c r="S51" s="72"/>
      <c r="T51" s="72"/>
      <c r="U51" s="72"/>
      <c r="V51" s="72"/>
      <c r="W51" s="69"/>
      <c r="X51" s="72"/>
      <c r="Y51" s="72"/>
      <c r="Z51" s="72"/>
      <c r="AA51" s="72"/>
      <c r="AB51" s="72"/>
      <c r="AC51" s="88"/>
      <c r="AD51" s="88"/>
      <c r="AE51" s="88"/>
      <c r="AG51" s="106">
        <f t="shared" si="28"/>
        <v>0</v>
      </c>
      <c r="AH51" s="106">
        <f t="shared" si="29"/>
        <v>0</v>
      </c>
      <c r="AI51" s="106">
        <f t="shared" si="30"/>
        <v>0</v>
      </c>
      <c r="AJ51" s="106">
        <f t="shared" si="31"/>
        <v>0</v>
      </c>
      <c r="AK51" s="106">
        <f>W51-SUM(X51:AB51)</f>
        <v>0</v>
      </c>
      <c r="AL51" s="106">
        <f>AC51-SUM(AD51:AE51)</f>
        <v>0</v>
      </c>
      <c r="AM51" s="106">
        <f t="shared" si="7"/>
        <v>0</v>
      </c>
    </row>
    <row r="52" spans="1:39" x14ac:dyDescent="0.25">
      <c r="A52" s="16" t="str">
        <f t="shared" si="15"/>
        <v>CRE_2_R190</v>
      </c>
      <c r="C52" s="30">
        <v>190</v>
      </c>
      <c r="D52" s="173" t="s">
        <v>148</v>
      </c>
      <c r="E52" s="69"/>
      <c r="F52" s="86"/>
      <c r="G52" s="86"/>
      <c r="H52" s="86"/>
      <c r="I52" s="86"/>
      <c r="J52" s="86"/>
      <c r="K52" s="86"/>
      <c r="L52" s="86"/>
      <c r="M52" s="88"/>
      <c r="N52" s="71"/>
      <c r="O52" s="71"/>
      <c r="P52" s="71"/>
      <c r="Q52" s="71"/>
      <c r="R52" s="72"/>
      <c r="S52" s="72"/>
      <c r="T52" s="72"/>
      <c r="U52" s="72"/>
      <c r="V52" s="72"/>
      <c r="W52" s="69"/>
      <c r="X52" s="72"/>
      <c r="Y52" s="72"/>
      <c r="Z52" s="72"/>
      <c r="AA52" s="72"/>
      <c r="AB52" s="72"/>
      <c r="AC52" s="88"/>
      <c r="AD52" s="88"/>
      <c r="AE52" s="88"/>
      <c r="AG52" s="106">
        <f t="shared" si="28"/>
        <v>0</v>
      </c>
      <c r="AH52" s="106">
        <f t="shared" si="29"/>
        <v>0</v>
      </c>
      <c r="AI52" s="106">
        <f t="shared" si="30"/>
        <v>0</v>
      </c>
      <c r="AJ52" s="106">
        <f t="shared" si="31"/>
        <v>0</v>
      </c>
      <c r="AK52" s="106">
        <f t="shared" ref="AK52:AK56" si="32">W52-SUM(X52:AB52)</f>
        <v>0</v>
      </c>
      <c r="AL52" s="106">
        <f t="shared" ref="AL52:AL56" si="33">AC52-SUM(AD52:AE52)</f>
        <v>0</v>
      </c>
      <c r="AM52" s="106">
        <f t="shared" si="7"/>
        <v>0</v>
      </c>
    </row>
    <row r="53" spans="1:39" ht="19.5" customHeight="1" x14ac:dyDescent="0.25">
      <c r="A53" s="16" t="str">
        <f t="shared" si="15"/>
        <v>CRE_2_R200</v>
      </c>
      <c r="C53" s="30">
        <v>200</v>
      </c>
      <c r="D53" s="173" t="s">
        <v>149</v>
      </c>
      <c r="E53" s="69"/>
      <c r="F53" s="86"/>
      <c r="G53" s="86"/>
      <c r="H53" s="86"/>
      <c r="I53" s="86"/>
      <c r="J53" s="86"/>
      <c r="K53" s="86"/>
      <c r="L53" s="86"/>
      <c r="M53" s="88"/>
      <c r="N53" s="71"/>
      <c r="O53" s="71"/>
      <c r="P53" s="71"/>
      <c r="Q53" s="71"/>
      <c r="R53" s="72"/>
      <c r="S53" s="72"/>
      <c r="T53" s="72"/>
      <c r="U53" s="72"/>
      <c r="V53" s="72"/>
      <c r="W53" s="69"/>
      <c r="X53" s="72"/>
      <c r="Y53" s="72"/>
      <c r="Z53" s="72"/>
      <c r="AA53" s="72"/>
      <c r="AB53" s="72"/>
      <c r="AC53" s="88"/>
      <c r="AD53" s="88"/>
      <c r="AE53" s="88"/>
      <c r="AG53" s="106">
        <f t="shared" si="28"/>
        <v>0</v>
      </c>
      <c r="AH53" s="106">
        <f t="shared" si="29"/>
        <v>0</v>
      </c>
      <c r="AI53" s="106">
        <f t="shared" si="30"/>
        <v>0</v>
      </c>
      <c r="AJ53" s="106">
        <f t="shared" si="31"/>
        <v>0</v>
      </c>
      <c r="AK53" s="106">
        <f t="shared" si="32"/>
        <v>0</v>
      </c>
      <c r="AL53" s="106">
        <f t="shared" si="33"/>
        <v>0</v>
      </c>
      <c r="AM53" s="106">
        <f t="shared" si="7"/>
        <v>0</v>
      </c>
    </row>
    <row r="54" spans="1:39" x14ac:dyDescent="0.25">
      <c r="A54" s="16" t="str">
        <f t="shared" si="15"/>
        <v>CRE_2_R210</v>
      </c>
      <c r="C54" s="30">
        <v>210</v>
      </c>
      <c r="D54" s="173" t="s">
        <v>150</v>
      </c>
      <c r="E54" s="69"/>
      <c r="F54" s="86"/>
      <c r="G54" s="86"/>
      <c r="H54" s="86"/>
      <c r="I54" s="86"/>
      <c r="J54" s="86"/>
      <c r="K54" s="86"/>
      <c r="L54" s="86"/>
      <c r="M54" s="88"/>
      <c r="N54" s="71"/>
      <c r="O54" s="71"/>
      <c r="P54" s="71"/>
      <c r="Q54" s="71"/>
      <c r="R54" s="72"/>
      <c r="S54" s="72"/>
      <c r="T54" s="72"/>
      <c r="U54" s="72"/>
      <c r="V54" s="72"/>
      <c r="W54" s="69"/>
      <c r="X54" s="72"/>
      <c r="Y54" s="72"/>
      <c r="Z54" s="72"/>
      <c r="AA54" s="72"/>
      <c r="AB54" s="72"/>
      <c r="AC54" s="69"/>
      <c r="AD54" s="69"/>
      <c r="AE54" s="88"/>
      <c r="AG54" s="106">
        <f t="shared" si="28"/>
        <v>0</v>
      </c>
      <c r="AH54" s="106">
        <f t="shared" si="29"/>
        <v>0</v>
      </c>
      <c r="AI54" s="106">
        <f t="shared" si="30"/>
        <v>0</v>
      </c>
      <c r="AJ54" s="106">
        <f t="shared" si="31"/>
        <v>0</v>
      </c>
      <c r="AK54" s="106">
        <f t="shared" si="32"/>
        <v>0</v>
      </c>
      <c r="AL54" s="106">
        <f t="shared" si="33"/>
        <v>0</v>
      </c>
      <c r="AM54" s="106">
        <f t="shared" si="7"/>
        <v>0</v>
      </c>
    </row>
    <row r="55" spans="1:39" x14ac:dyDescent="0.25">
      <c r="A55" s="16" t="str">
        <f t="shared" si="15"/>
        <v>CRE_2_R220</v>
      </c>
      <c r="C55" s="160">
        <v>220</v>
      </c>
      <c r="D55" s="184" t="s">
        <v>151</v>
      </c>
      <c r="E55" s="73"/>
      <c r="F55" s="161"/>
      <c r="G55" s="161"/>
      <c r="H55" s="86"/>
      <c r="I55" s="161"/>
      <c r="J55" s="161"/>
      <c r="K55" s="161"/>
      <c r="L55" s="86"/>
      <c r="M55" s="86"/>
      <c r="N55" s="86"/>
      <c r="O55" s="71"/>
      <c r="P55" s="86"/>
      <c r="Q55" s="86"/>
      <c r="R55" s="86"/>
      <c r="S55" s="86"/>
      <c r="T55" s="86"/>
      <c r="U55" s="86"/>
      <c r="V55" s="86"/>
      <c r="W55" s="86"/>
      <c r="X55" s="86"/>
      <c r="Y55" s="86"/>
      <c r="Z55" s="86"/>
      <c r="AA55" s="86"/>
      <c r="AB55" s="86"/>
      <c r="AC55" s="86"/>
      <c r="AD55" s="86"/>
      <c r="AE55" s="88"/>
      <c r="AG55" s="106">
        <f t="shared" si="28"/>
        <v>0</v>
      </c>
      <c r="AH55" s="106">
        <f t="shared" si="29"/>
        <v>0</v>
      </c>
      <c r="AI55" s="106">
        <f t="shared" si="30"/>
        <v>0</v>
      </c>
      <c r="AJ55" s="106">
        <f t="shared" si="31"/>
        <v>0</v>
      </c>
      <c r="AK55" s="106">
        <f t="shared" si="32"/>
        <v>0</v>
      </c>
      <c r="AL55" s="106">
        <f t="shared" si="33"/>
        <v>0</v>
      </c>
      <c r="AM55" s="106">
        <f t="shared" si="7"/>
        <v>0</v>
      </c>
    </row>
    <row r="56" spans="1:39" x14ac:dyDescent="0.25">
      <c r="A56" s="16" t="str">
        <f t="shared" si="15"/>
        <v>CRE_2_R221</v>
      </c>
      <c r="C56" s="30">
        <v>221</v>
      </c>
      <c r="D56" s="174" t="s">
        <v>152</v>
      </c>
      <c r="E56" s="69"/>
      <c r="F56" s="69"/>
      <c r="G56" s="69"/>
      <c r="H56" s="86"/>
      <c r="I56" s="86"/>
      <c r="J56" s="86"/>
      <c r="K56" s="86"/>
      <c r="L56" s="86"/>
      <c r="M56" s="69"/>
      <c r="N56" s="69"/>
      <c r="O56" s="71"/>
      <c r="P56" s="69"/>
      <c r="Q56" s="69"/>
      <c r="R56" s="72"/>
      <c r="S56" s="72"/>
      <c r="T56" s="72"/>
      <c r="U56" s="72"/>
      <c r="V56" s="72"/>
      <c r="W56" s="69"/>
      <c r="X56" s="72"/>
      <c r="Y56" s="72"/>
      <c r="Z56" s="72"/>
      <c r="AA56" s="72"/>
      <c r="AB56" s="72"/>
      <c r="AC56" s="69"/>
      <c r="AD56" s="69"/>
      <c r="AE56" s="88"/>
      <c r="AF56" s="12"/>
      <c r="AG56" s="106">
        <f t="shared" si="28"/>
        <v>0</v>
      </c>
      <c r="AH56" s="106">
        <f t="shared" si="29"/>
        <v>0</v>
      </c>
      <c r="AI56" s="106">
        <f t="shared" si="30"/>
        <v>0</v>
      </c>
      <c r="AJ56" s="106">
        <f t="shared" si="31"/>
        <v>0</v>
      </c>
      <c r="AK56" s="106">
        <f t="shared" si="32"/>
        <v>0</v>
      </c>
      <c r="AL56" s="106">
        <f t="shared" si="33"/>
        <v>0</v>
      </c>
      <c r="AM56" s="106">
        <f t="shared" si="7"/>
        <v>0</v>
      </c>
    </row>
    <row r="57" spans="1:39" x14ac:dyDescent="0.25">
      <c r="A57" s="16" t="s">
        <v>104</v>
      </c>
      <c r="C57" s="30"/>
      <c r="D57" s="77"/>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G57" s="68"/>
      <c r="AH57" s="68"/>
      <c r="AI57" s="68"/>
      <c r="AJ57" s="68"/>
      <c r="AK57" s="68"/>
      <c r="AL57" s="68"/>
      <c r="AM57" s="68"/>
    </row>
    <row r="58" spans="1:39" ht="28.5" customHeight="1" x14ac:dyDescent="0.25">
      <c r="A58" s="16" t="str">
        <f t="shared" si="15"/>
        <v>CRE_2_R230</v>
      </c>
      <c r="C58" s="30" t="s">
        <v>198</v>
      </c>
      <c r="D58" s="13" t="s">
        <v>215</v>
      </c>
      <c r="E58" s="86"/>
      <c r="F58" s="86"/>
      <c r="G58" s="86"/>
      <c r="H58" s="86"/>
      <c r="I58" s="86"/>
      <c r="J58" s="86"/>
      <c r="K58" s="86"/>
      <c r="L58" s="86"/>
      <c r="M58" s="88"/>
      <c r="N58" s="88"/>
      <c r="O58" s="88"/>
      <c r="P58" s="86"/>
      <c r="Q58" s="86"/>
      <c r="R58" s="86"/>
      <c r="S58" s="86"/>
      <c r="T58" s="86"/>
      <c r="U58" s="86"/>
      <c r="V58" s="86"/>
      <c r="W58" s="86"/>
      <c r="X58" s="86"/>
      <c r="Y58" s="86"/>
      <c r="Z58" s="86"/>
      <c r="AA58" s="86"/>
      <c r="AB58" s="86"/>
      <c r="AC58" s="86"/>
      <c r="AD58" s="86"/>
      <c r="AE58" s="86"/>
      <c r="AG58" s="106">
        <f>E58-SUM(N58:O58)-(P58+AC58)</f>
        <v>0</v>
      </c>
      <c r="AH58" s="106">
        <f>E58-SUM(F58:G58,J58:O58)</f>
        <v>0</v>
      </c>
      <c r="AI58" s="106">
        <f>P58-SUM(Q58,W58)</f>
        <v>0</v>
      </c>
      <c r="AJ58" s="106">
        <f>Q58-SUM(R58:V58)</f>
        <v>0</v>
      </c>
      <c r="AK58" s="106">
        <f>W58-SUM(X58:AB58)</f>
        <v>0</v>
      </c>
      <c r="AL58" s="106">
        <f>AC58-SUM(AD58:AE58)</f>
        <v>0</v>
      </c>
      <c r="AM58" s="106">
        <f t="shared" si="7"/>
        <v>0</v>
      </c>
    </row>
    <row r="59" spans="1:39" x14ac:dyDescent="0.25">
      <c r="A59" s="16" t="str">
        <f t="shared" si="15"/>
        <v>CRE_2_R240</v>
      </c>
      <c r="C59" s="94" t="s">
        <v>199</v>
      </c>
      <c r="D59" s="134" t="s">
        <v>669</v>
      </c>
      <c r="E59" s="86"/>
      <c r="F59" s="68"/>
      <c r="G59" s="68"/>
      <c r="H59" s="68"/>
      <c r="I59" s="68"/>
      <c r="J59" s="68"/>
      <c r="K59" s="68"/>
      <c r="L59" s="68"/>
      <c r="M59" s="68"/>
      <c r="N59" s="88"/>
      <c r="O59" s="72"/>
      <c r="P59" s="68"/>
      <c r="Q59" s="68"/>
      <c r="R59" s="68"/>
      <c r="S59" s="68"/>
      <c r="T59" s="68"/>
      <c r="U59" s="68"/>
      <c r="V59" s="68"/>
      <c r="W59" s="68"/>
      <c r="X59" s="68"/>
      <c r="Y59" s="68"/>
      <c r="Z59" s="68"/>
      <c r="AA59" s="68"/>
      <c r="AB59" s="68"/>
      <c r="AC59" s="68"/>
      <c r="AD59" s="68"/>
      <c r="AE59" s="68"/>
      <c r="AF59" s="112"/>
      <c r="AG59" s="68"/>
      <c r="AH59" s="68"/>
      <c r="AI59" s="68"/>
      <c r="AJ59" s="68"/>
      <c r="AK59" s="68"/>
      <c r="AL59" s="68"/>
      <c r="AM59" s="68"/>
    </row>
    <row r="60" spans="1:39" x14ac:dyDescent="0.25">
      <c r="A60" s="16" t="str">
        <f t="shared" si="15"/>
        <v>CRE_2_R250</v>
      </c>
      <c r="C60" s="94" t="s">
        <v>200</v>
      </c>
      <c r="D60" s="134" t="s">
        <v>158</v>
      </c>
      <c r="E60" s="86"/>
      <c r="F60" s="86"/>
      <c r="G60" s="86"/>
      <c r="H60" s="86"/>
      <c r="I60" s="86"/>
      <c r="J60" s="86"/>
      <c r="K60" s="86"/>
      <c r="L60" s="86"/>
      <c r="M60" s="88"/>
      <c r="N60" s="68"/>
      <c r="O60" s="68"/>
      <c r="P60" s="86"/>
      <c r="Q60" s="86"/>
      <c r="R60" s="86"/>
      <c r="S60" s="86"/>
      <c r="T60" s="86"/>
      <c r="U60" s="86"/>
      <c r="V60" s="86"/>
      <c r="W60" s="86"/>
      <c r="X60" s="86"/>
      <c r="Y60" s="86"/>
      <c r="Z60" s="86"/>
      <c r="AA60" s="86"/>
      <c r="AB60" s="86"/>
      <c r="AC60" s="86"/>
      <c r="AD60" s="86"/>
      <c r="AE60" s="86"/>
      <c r="AF60" s="162"/>
      <c r="AG60" s="106">
        <f t="shared" ref="AG60:AG62" si="34">E60-SUM(N60:O60)-(P60+AC60)</f>
        <v>0</v>
      </c>
      <c r="AH60" s="106">
        <f>E60-SUM(F60:G60,J60:O60)</f>
        <v>0</v>
      </c>
      <c r="AI60" s="106">
        <f>P60-SUM(Q60,W60)</f>
        <v>0</v>
      </c>
      <c r="AJ60" s="106">
        <f>Q60-SUM(R60:V60)</f>
        <v>0</v>
      </c>
      <c r="AK60" s="106">
        <f>W60-SUM(X60:AB60)</f>
        <v>0</v>
      </c>
      <c r="AL60" s="106">
        <f>AC60-SUM(AD60:AE60)</f>
        <v>0</v>
      </c>
      <c r="AM60" s="106">
        <f t="shared" si="7"/>
        <v>0</v>
      </c>
    </row>
    <row r="61" spans="1:39" x14ac:dyDescent="0.25">
      <c r="A61" s="16" t="str">
        <f t="shared" si="15"/>
        <v>CRE_2_R260</v>
      </c>
      <c r="C61" s="94" t="s">
        <v>201</v>
      </c>
      <c r="D61" s="134" t="s">
        <v>700</v>
      </c>
      <c r="E61" s="86"/>
      <c r="F61" s="86"/>
      <c r="G61" s="86"/>
      <c r="H61" s="86"/>
      <c r="I61" s="86"/>
      <c r="J61" s="86"/>
      <c r="K61" s="86"/>
      <c r="L61" s="86"/>
      <c r="M61" s="88"/>
      <c r="N61" s="68"/>
      <c r="O61" s="68"/>
      <c r="P61" s="86"/>
      <c r="Q61" s="86"/>
      <c r="R61" s="86"/>
      <c r="S61" s="86"/>
      <c r="T61" s="86"/>
      <c r="U61" s="86"/>
      <c r="V61" s="86"/>
      <c r="W61" s="86"/>
      <c r="X61" s="86"/>
      <c r="Y61" s="86"/>
      <c r="Z61" s="86"/>
      <c r="AA61" s="86"/>
      <c r="AB61" s="86"/>
      <c r="AC61" s="86"/>
      <c r="AD61" s="86"/>
      <c r="AE61" s="86"/>
      <c r="AF61" s="162"/>
      <c r="AG61" s="106">
        <f t="shared" si="34"/>
        <v>0</v>
      </c>
      <c r="AH61" s="106">
        <f t="shared" ref="AH61:AH62" si="35">E61-SUM(F61:G61,J61:O61)</f>
        <v>0</v>
      </c>
      <c r="AI61" s="106">
        <f t="shared" ref="AI61:AI62" si="36">P61-SUM(Q61,W61)</f>
        <v>0</v>
      </c>
      <c r="AJ61" s="106">
        <f t="shared" ref="AJ61:AJ62" si="37">Q61-SUM(R61:V61)</f>
        <v>0</v>
      </c>
      <c r="AK61" s="106">
        <f t="shared" ref="AK61:AK62" si="38">W61-SUM(X61:AB61)</f>
        <v>0</v>
      </c>
      <c r="AL61" s="106">
        <f t="shared" ref="AL61:AL62" si="39">AC61-SUM(AD61:AE61)</f>
        <v>0</v>
      </c>
      <c r="AM61" s="106">
        <f t="shared" si="7"/>
        <v>0</v>
      </c>
    </row>
    <row r="62" spans="1:39" x14ac:dyDescent="0.25">
      <c r="A62" s="16" t="str">
        <f t="shared" si="15"/>
        <v>CRE_2_R270</v>
      </c>
      <c r="C62" s="94" t="s">
        <v>202</v>
      </c>
      <c r="D62" s="174" t="s">
        <v>152</v>
      </c>
      <c r="E62" s="86"/>
      <c r="F62" s="86"/>
      <c r="G62" s="86"/>
      <c r="H62" s="86"/>
      <c r="I62" s="86"/>
      <c r="J62" s="86"/>
      <c r="K62" s="86"/>
      <c r="L62" s="86"/>
      <c r="M62" s="88"/>
      <c r="N62" s="88"/>
      <c r="O62" s="88"/>
      <c r="P62" s="86"/>
      <c r="Q62" s="86"/>
      <c r="R62" s="86"/>
      <c r="S62" s="86"/>
      <c r="T62" s="86"/>
      <c r="U62" s="86"/>
      <c r="V62" s="86"/>
      <c r="W62" s="86"/>
      <c r="X62" s="86"/>
      <c r="Y62" s="86"/>
      <c r="Z62" s="86"/>
      <c r="AA62" s="86"/>
      <c r="AB62" s="86"/>
      <c r="AC62" s="86"/>
      <c r="AD62" s="86"/>
      <c r="AE62" s="86"/>
      <c r="AF62" s="162"/>
      <c r="AG62" s="106">
        <f t="shared" si="34"/>
        <v>0</v>
      </c>
      <c r="AH62" s="106">
        <f t="shared" si="35"/>
        <v>0</v>
      </c>
      <c r="AI62" s="106">
        <f t="shared" si="36"/>
        <v>0</v>
      </c>
      <c r="AJ62" s="106">
        <f t="shared" si="37"/>
        <v>0</v>
      </c>
      <c r="AK62" s="106">
        <f t="shared" si="38"/>
        <v>0</v>
      </c>
      <c r="AL62" s="106">
        <f t="shared" si="39"/>
        <v>0</v>
      </c>
      <c r="AM62" s="106">
        <f t="shared" si="7"/>
        <v>0</v>
      </c>
    </row>
    <row r="63" spans="1:39" x14ac:dyDescent="0.25">
      <c r="A63" s="16" t="s">
        <v>103</v>
      </c>
      <c r="D63" s="10"/>
    </row>
    <row r="64" spans="1:39" x14ac:dyDescent="0.25">
      <c r="A64" s="16" t="s">
        <v>104</v>
      </c>
    </row>
  </sheetData>
  <sheetProtection algorithmName="SHA-512" hashValue="qljfcVwnoDTsjLlRE5HEPMilnmBeV+KbnvQOmK26gXQE3+detTsYjqUf1Duo/Pc0eSSkHvDaK3mfwgZy82UpKg==" saltValue="G7C1do9jE/3fy11FxYj6GA==" spinCount="100000" sheet="1" objects="1" scenarios="1"/>
  <protectedRanges>
    <protectedRange sqref="E36:AD36 E37 N37:O37 E12:M19 E38:M39 P38:AE39 E40:AE45 E51:G55 I51:K55 H51:H56 L51:L56 M51:AB51 M52:N55 P54:AD55 O52:O56 E49:AE50 P52:AB53 AC51:AE53 AE54:AE56 P12:AE19 E25:AD25 E26:M26 P26:AE26 E47:N47 E48:M48 P48:AE48 P47:AD47 E27:AE34" name="Sheet 2"/>
    <protectedRange sqref="E59:N59 E60:F62 P62:R62 N60:R61 P59:AC59" name="Sheet 2_1"/>
    <protectedRange sqref="G60:M62 N62:O62 E58:AE58 S60:AE62" name="Sheet 2_1_1"/>
  </protectedRanges>
  <mergeCells count="32">
    <mergeCell ref="AG6:AM10"/>
    <mergeCell ref="AD7:AE7"/>
    <mergeCell ref="C6:D11"/>
    <mergeCell ref="Q7:V7"/>
    <mergeCell ref="W7:AB7"/>
    <mergeCell ref="P6:AE6"/>
    <mergeCell ref="F6:M7"/>
    <mergeCell ref="G8:I8"/>
    <mergeCell ref="E6:E9"/>
    <mergeCell ref="F8:F9"/>
    <mergeCell ref="J8:J9"/>
    <mergeCell ref="K8:K9"/>
    <mergeCell ref="L8:L9"/>
    <mergeCell ref="M8:M9"/>
    <mergeCell ref="N6:N9"/>
    <mergeCell ref="O6:O9"/>
    <mergeCell ref="P7:P9"/>
    <mergeCell ref="Q8:Q9"/>
    <mergeCell ref="R8:R9"/>
    <mergeCell ref="S8:S9"/>
    <mergeCell ref="T8:T9"/>
    <mergeCell ref="U8:U9"/>
    <mergeCell ref="V8:V9"/>
    <mergeCell ref="W8:W9"/>
    <mergeCell ref="X8:X9"/>
    <mergeCell ref="Y8:Y9"/>
    <mergeCell ref="AE8:AE9"/>
    <mergeCell ref="Z8:Z9"/>
    <mergeCell ref="AA8:AA9"/>
    <mergeCell ref="AB8:AB9"/>
    <mergeCell ref="AC7:AC9"/>
    <mergeCell ref="AD8:AD9"/>
  </mergeCells>
  <phoneticPr fontId="30" type="noConversion"/>
  <dataValidations xWindow="412" yWindow="521" count="3">
    <dataValidation type="whole" allowBlank="1" showInputMessage="1" showErrorMessage="1" errorTitle="Wrong number format used" error="Please use a number which is zero or greater. If not available, leave blank." prompt="No negative integer values should be reported." sqref="F25:AD25 N36:O37 E36:E45 P36:AD36 F36:M36 M38:M43 N29:O34 P38:AE45 F27:M34 E25:E34 M44:O45 N40:O43 F38:L45 P27:AE34" xr:uid="{00000000-0002-0000-0500-000000000000}">
      <formula1>0</formula1>
      <formula2>9.99999999999999E+79</formula2>
    </dataValidation>
    <dataValidation type="whole" allowBlank="1" showInputMessage="1" showErrorMessage="1" errorTitle="Wrong number format used" error="Please use a number which is zero or greater. If not available, leave blank." prompt="No negative integer values should be reported." sqref="P12:R13 S12:AE19" xr:uid="{00000000-0002-0000-0500-000001000000}">
      <formula1>0</formula1>
      <formula2>9.99999999999999E+89</formula2>
    </dataValidation>
    <dataValidation type="whole" allowBlank="1" showInputMessage="1" showErrorMessage="1" errorTitle="Wrong number format used" error="Please insert a number which is zero or greater. If not available, leave blank." prompt="No negative integer values should be reported." sqref="E12:M19 P14:R19" xr:uid="{00000000-0002-0000-0500-000002000000}">
      <formula1>0</formula1>
      <formula2>9.99999999999999E+46</formula2>
    </dataValidation>
  </dataValidations>
  <pageMargins left="0.25" right="0.25" top="0.75" bottom="0.75" header="0.3" footer="0.3"/>
  <pageSetup paperSize="9" scale="29" orientation="landscape" horizontalDpi="1200" verticalDpi="1200" r:id="rId1"/>
  <headerFooter>
    <oddFooter>&amp;CCRE template &amp;A&amp;RPage &amp;P</oddFooter>
  </headerFooter>
  <ignoredErrors>
    <ignoredError sqref="P11:U11 C20 C25:C32 C37:C39 C48:C50 E11:O11 D19 C58:C62 C12:C13 C14:C16 C17:C19 C21:C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AK41"/>
  <sheetViews>
    <sheetView topLeftCell="B3" zoomScale="60" zoomScaleNormal="60" workbookViewId="0">
      <selection activeCell="D25" sqref="D25"/>
    </sheetView>
  </sheetViews>
  <sheetFormatPr defaultColWidth="8.85546875" defaultRowHeight="15" x14ac:dyDescent="0.25"/>
  <cols>
    <col min="1" max="1" width="11.42578125" hidden="1" customWidth="1"/>
    <col min="2" max="2" width="5.42578125" bestFit="1" customWidth="1"/>
    <col min="3" max="3" width="5.140625" customWidth="1"/>
    <col min="4" max="4" width="75.28515625" customWidth="1"/>
    <col min="5" max="7" width="12" style="90" customWidth="1"/>
    <col min="8" max="8" width="15.42578125" style="91" bestFit="1" customWidth="1"/>
    <col min="9" max="9" width="19.5703125" style="91" customWidth="1"/>
    <col min="10" max="29" width="12" style="90" customWidth="1"/>
    <col min="30" max="30" width="3.85546875" customWidth="1"/>
    <col min="31" max="37" width="12" customWidth="1"/>
    <col min="38" max="38" width="30.140625" customWidth="1"/>
    <col min="39" max="39" width="30.42578125" customWidth="1"/>
    <col min="40" max="40" width="29.5703125" customWidth="1"/>
    <col min="41" max="41" width="30.140625" customWidth="1"/>
    <col min="42" max="42" width="3.5703125" customWidth="1"/>
    <col min="43" max="48" width="8.85546875" customWidth="1"/>
  </cols>
  <sheetData>
    <row r="1" spans="1:37" ht="18.75" hidden="1" x14ac:dyDescent="0.25">
      <c r="A1" s="16" t="s">
        <v>839</v>
      </c>
      <c r="B1" s="20">
        <v>2</v>
      </c>
      <c r="C1" s="21">
        <v>1</v>
      </c>
      <c r="D1" s="29">
        <v>12</v>
      </c>
      <c r="E1" s="18">
        <v>5</v>
      </c>
      <c r="F1" s="22">
        <v>3</v>
      </c>
      <c r="G1" s="23">
        <v>4</v>
      </c>
      <c r="H1" s="81"/>
      <c r="I1" s="81"/>
      <c r="J1" s="24">
        <v>4</v>
      </c>
      <c r="K1" s="24">
        <v>4</v>
      </c>
      <c r="L1" s="24"/>
      <c r="M1" s="25">
        <v>4</v>
      </c>
      <c r="N1" s="25">
        <v>4</v>
      </c>
      <c r="O1" s="25">
        <v>6</v>
      </c>
      <c r="P1" s="26">
        <v>4</v>
      </c>
      <c r="Q1" s="26">
        <v>7</v>
      </c>
      <c r="R1" s="27"/>
      <c r="S1" s="28"/>
      <c r="T1" s="16"/>
      <c r="U1" s="20"/>
      <c r="V1" s="21"/>
      <c r="W1" s="29"/>
      <c r="X1" s="18"/>
      <c r="Y1" s="22"/>
      <c r="Z1" s="23"/>
      <c r="AA1" s="81"/>
      <c r="AB1" s="81"/>
      <c r="AC1" s="24"/>
      <c r="AD1" s="24"/>
      <c r="AE1" s="24"/>
      <c r="AF1" s="25"/>
      <c r="AG1" s="25"/>
      <c r="AH1" s="25"/>
      <c r="AI1" s="26"/>
      <c r="AJ1" s="26"/>
      <c r="AK1" s="27"/>
    </row>
    <row r="2" spans="1:37" hidden="1" x14ac:dyDescent="0.25">
      <c r="A2" s="16" t="str">
        <f>Index!A2</f>
        <v>V20241108</v>
      </c>
      <c r="E2" s="31" t="str">
        <f>$A$1&amp;"_C"&amp;E11</f>
        <v>CRE_2.2_C005</v>
      </c>
      <c r="F2" s="31" t="str">
        <f t="shared" ref="F2:AC2" si="0">$A$1&amp;"_C"&amp;F11</f>
        <v>CRE_2.2_C010</v>
      </c>
      <c r="G2" s="31" t="str">
        <f t="shared" si="0"/>
        <v>CRE_2.2_C020</v>
      </c>
      <c r="H2" s="31" t="str">
        <f t="shared" si="0"/>
        <v>CRE_2.2_C021</v>
      </c>
      <c r="I2" s="31" t="str">
        <f t="shared" si="0"/>
        <v>CRE_2.2_C022</v>
      </c>
      <c r="J2" s="31" t="str">
        <f t="shared" si="0"/>
        <v>CRE_2.2_C030</v>
      </c>
      <c r="K2" s="31" t="str">
        <f t="shared" si="0"/>
        <v>CRE_2.2_C040</v>
      </c>
      <c r="L2" s="31" t="str">
        <f t="shared" si="0"/>
        <v>CRE_2.2_C045</v>
      </c>
      <c r="M2" s="31" t="str">
        <f t="shared" si="0"/>
        <v>CRE_2.2_C050</v>
      </c>
      <c r="N2" s="31" t="str">
        <f t="shared" si="0"/>
        <v>CRE_2.2_C053</v>
      </c>
      <c r="O2" s="31" t="str">
        <f t="shared" si="0"/>
        <v>CRE_2.2_C055</v>
      </c>
      <c r="P2" s="31" t="str">
        <f t="shared" si="0"/>
        <v>CRE_2.2_C060</v>
      </c>
      <c r="Q2" s="31" t="str">
        <f t="shared" si="0"/>
        <v>CRE_2.2_C070</v>
      </c>
      <c r="R2" s="31" t="str">
        <f t="shared" si="0"/>
        <v>CRE_2.2_C080</v>
      </c>
      <c r="S2" s="31" t="str">
        <f t="shared" si="0"/>
        <v>CRE_2.2_C090</v>
      </c>
      <c r="T2" s="31" t="str">
        <f t="shared" si="0"/>
        <v>CRE_2.2_C100</v>
      </c>
      <c r="U2" s="31" t="str">
        <f t="shared" si="0"/>
        <v>CRE_2.2_C105</v>
      </c>
      <c r="V2" s="31" t="str">
        <f t="shared" si="0"/>
        <v>CRE_2.2_C110</v>
      </c>
      <c r="W2" s="31" t="str">
        <f t="shared" si="0"/>
        <v>CRE_2.2_C120</v>
      </c>
      <c r="X2" s="31" t="str">
        <f t="shared" si="0"/>
        <v>CRE_2.2_C130</v>
      </c>
      <c r="Y2" s="31" t="str">
        <f t="shared" si="0"/>
        <v>CRE_2.2_C140</v>
      </c>
      <c r="Z2" s="31" t="str">
        <f t="shared" si="0"/>
        <v>CRE_2.2_C150</v>
      </c>
      <c r="AA2" s="31" t="str">
        <f t="shared" si="0"/>
        <v>CRE_2.2_C155</v>
      </c>
      <c r="AB2" s="31" t="str">
        <f t="shared" si="0"/>
        <v>CRE_2.2_C160</v>
      </c>
      <c r="AC2" s="31" t="str">
        <f t="shared" si="0"/>
        <v>CRE_2.2_C165</v>
      </c>
    </row>
    <row r="3" spans="1:37" x14ac:dyDescent="0.25">
      <c r="A3" s="16" t="str">
        <f>"R:A1:AD"&amp;ROW(A37)</f>
        <v>R:A1:AD37</v>
      </c>
      <c r="E3"/>
      <c r="F3"/>
      <c r="G3"/>
      <c r="H3" s="82"/>
      <c r="I3" s="82"/>
      <c r="J3"/>
      <c r="K3"/>
      <c r="L3"/>
      <c r="M3"/>
      <c r="N3"/>
      <c r="O3"/>
      <c r="P3"/>
      <c r="Q3"/>
      <c r="R3"/>
      <c r="S3"/>
      <c r="T3"/>
      <c r="U3"/>
      <c r="V3"/>
      <c r="W3"/>
      <c r="X3"/>
      <c r="Y3"/>
      <c r="Z3"/>
      <c r="AA3"/>
      <c r="AB3"/>
      <c r="AC3"/>
    </row>
    <row r="4" spans="1:37" x14ac:dyDescent="0.25">
      <c r="A4" s="16" t="s">
        <v>104</v>
      </c>
      <c r="C4" s="128" t="s">
        <v>772</v>
      </c>
      <c r="E4"/>
      <c r="F4"/>
      <c r="G4"/>
      <c r="H4" s="82"/>
      <c r="I4" s="82"/>
      <c r="J4"/>
      <c r="K4"/>
      <c r="L4"/>
      <c r="M4"/>
      <c r="N4"/>
      <c r="O4"/>
      <c r="P4"/>
      <c r="Q4"/>
      <c r="R4"/>
      <c r="S4"/>
      <c r="T4"/>
      <c r="U4"/>
      <c r="V4"/>
      <c r="W4"/>
      <c r="X4"/>
      <c r="Y4"/>
      <c r="Z4"/>
      <c r="AA4"/>
      <c r="AB4"/>
      <c r="AC4"/>
    </row>
    <row r="5" spans="1:37" x14ac:dyDescent="0.25">
      <c r="A5" s="16" t="s">
        <v>104</v>
      </c>
      <c r="C5" s="1"/>
      <c r="E5"/>
      <c r="F5"/>
      <c r="G5"/>
      <c r="H5" s="82"/>
      <c r="I5" s="82"/>
      <c r="J5"/>
      <c r="K5"/>
      <c r="L5"/>
      <c r="M5"/>
      <c r="N5"/>
      <c r="O5"/>
      <c r="P5"/>
      <c r="Q5"/>
      <c r="R5"/>
      <c r="S5"/>
      <c r="T5"/>
      <c r="U5"/>
      <c r="V5"/>
      <c r="W5"/>
      <c r="X5"/>
      <c r="Y5"/>
      <c r="Z5"/>
      <c r="AA5"/>
      <c r="AB5"/>
      <c r="AC5"/>
    </row>
    <row r="6" spans="1:37" ht="14.45" customHeight="1" x14ac:dyDescent="0.25">
      <c r="A6" s="16" t="s">
        <v>104</v>
      </c>
      <c r="C6" s="558" t="s">
        <v>559</v>
      </c>
      <c r="D6" s="559"/>
      <c r="E6" s="552" t="s">
        <v>26</v>
      </c>
      <c r="F6" s="560" t="s">
        <v>854</v>
      </c>
      <c r="G6" s="561"/>
      <c r="H6" s="561"/>
      <c r="I6" s="561"/>
      <c r="J6" s="561"/>
      <c r="K6" s="561"/>
      <c r="L6" s="561"/>
      <c r="M6" s="561"/>
      <c r="N6" s="563" t="s">
        <v>560</v>
      </c>
      <c r="O6" s="564"/>
      <c r="P6" s="564"/>
      <c r="Q6" s="564"/>
      <c r="R6" s="564"/>
      <c r="S6" s="564"/>
      <c r="T6" s="564"/>
      <c r="U6" s="564"/>
      <c r="V6" s="564"/>
      <c r="W6" s="564"/>
      <c r="X6" s="564"/>
      <c r="Y6" s="564"/>
      <c r="Z6" s="564"/>
      <c r="AA6" s="564"/>
      <c r="AB6" s="564"/>
      <c r="AC6" s="565"/>
      <c r="AE6" s="557" t="s">
        <v>23</v>
      </c>
      <c r="AF6" s="557"/>
      <c r="AG6" s="557"/>
      <c r="AH6" s="557"/>
      <c r="AI6" s="557"/>
      <c r="AJ6" s="557"/>
      <c r="AK6" s="557"/>
    </row>
    <row r="7" spans="1:37" ht="14.45" customHeight="1" x14ac:dyDescent="0.25">
      <c r="A7" s="16" t="s">
        <v>104</v>
      </c>
      <c r="C7" s="558"/>
      <c r="D7" s="559"/>
      <c r="E7" s="571"/>
      <c r="F7" s="560"/>
      <c r="G7" s="561"/>
      <c r="H7" s="561"/>
      <c r="I7" s="561"/>
      <c r="J7" s="561"/>
      <c r="K7" s="561"/>
      <c r="L7" s="561"/>
      <c r="M7" s="562"/>
      <c r="N7" s="554" t="s">
        <v>88</v>
      </c>
      <c r="O7" s="566" t="s">
        <v>15</v>
      </c>
      <c r="P7" s="567"/>
      <c r="Q7" s="567"/>
      <c r="R7" s="567"/>
      <c r="S7" s="567"/>
      <c r="T7" s="568"/>
      <c r="U7" s="566" t="s">
        <v>16</v>
      </c>
      <c r="V7" s="567"/>
      <c r="W7" s="567"/>
      <c r="X7" s="567"/>
      <c r="Y7" s="567"/>
      <c r="Z7" s="568"/>
      <c r="AA7" s="554" t="s">
        <v>89</v>
      </c>
      <c r="AB7" s="569" t="s">
        <v>87</v>
      </c>
      <c r="AC7" s="570"/>
      <c r="AE7" s="557"/>
      <c r="AF7" s="557"/>
      <c r="AG7" s="557"/>
      <c r="AH7" s="557"/>
      <c r="AI7" s="557"/>
      <c r="AJ7" s="557"/>
      <c r="AK7" s="557"/>
    </row>
    <row r="8" spans="1:37" ht="22.5" customHeight="1" x14ac:dyDescent="0.25">
      <c r="A8" s="16" t="s">
        <v>104</v>
      </c>
      <c r="C8" s="558"/>
      <c r="D8" s="559"/>
      <c r="E8" s="571"/>
      <c r="F8" s="552" t="s">
        <v>5</v>
      </c>
      <c r="G8" s="566" t="s">
        <v>6</v>
      </c>
      <c r="H8" s="567"/>
      <c r="I8" s="568"/>
      <c r="J8" s="552" t="s">
        <v>7</v>
      </c>
      <c r="K8" s="552" t="s">
        <v>8</v>
      </c>
      <c r="L8" s="552" t="s">
        <v>165</v>
      </c>
      <c r="M8" s="554" t="s">
        <v>142</v>
      </c>
      <c r="N8" s="556"/>
      <c r="O8" s="552" t="s">
        <v>26</v>
      </c>
      <c r="P8" s="552" t="s">
        <v>10</v>
      </c>
      <c r="Q8" s="552" t="s">
        <v>11</v>
      </c>
      <c r="R8" s="552" t="s">
        <v>12</v>
      </c>
      <c r="S8" s="552" t="s">
        <v>13</v>
      </c>
      <c r="T8" s="552" t="s">
        <v>14</v>
      </c>
      <c r="U8" s="552" t="s">
        <v>26</v>
      </c>
      <c r="V8" s="552" t="s">
        <v>10</v>
      </c>
      <c r="W8" s="552" t="s">
        <v>11</v>
      </c>
      <c r="X8" s="552" t="s">
        <v>12</v>
      </c>
      <c r="Y8" s="552" t="s">
        <v>13</v>
      </c>
      <c r="Z8" s="552" t="s">
        <v>14</v>
      </c>
      <c r="AA8" s="556"/>
      <c r="AB8" s="552" t="s">
        <v>31</v>
      </c>
      <c r="AC8" s="554" t="s">
        <v>39</v>
      </c>
      <c r="AE8" s="557"/>
      <c r="AF8" s="557"/>
      <c r="AG8" s="557"/>
      <c r="AH8" s="557"/>
      <c r="AI8" s="557"/>
      <c r="AJ8" s="557"/>
      <c r="AK8" s="557"/>
    </row>
    <row r="9" spans="1:37" ht="51" customHeight="1" x14ac:dyDescent="0.25">
      <c r="A9" s="16" t="s">
        <v>104</v>
      </c>
      <c r="C9" s="558"/>
      <c r="D9" s="559"/>
      <c r="E9" s="553"/>
      <c r="F9" s="553"/>
      <c r="G9" s="5" t="s">
        <v>26</v>
      </c>
      <c r="H9" s="92" t="s">
        <v>169</v>
      </c>
      <c r="I9" s="92" t="s">
        <v>170</v>
      </c>
      <c r="J9" s="553"/>
      <c r="K9" s="553"/>
      <c r="L9" s="553"/>
      <c r="M9" s="555"/>
      <c r="N9" s="555"/>
      <c r="O9" s="553"/>
      <c r="P9" s="553"/>
      <c r="Q9" s="553"/>
      <c r="R9" s="553"/>
      <c r="S9" s="553"/>
      <c r="T9" s="553"/>
      <c r="U9" s="553"/>
      <c r="V9" s="553"/>
      <c r="W9" s="553"/>
      <c r="X9" s="553"/>
      <c r="Y9" s="553"/>
      <c r="Z9" s="553"/>
      <c r="AA9" s="555"/>
      <c r="AB9" s="553"/>
      <c r="AC9" s="555"/>
      <c r="AE9" s="557"/>
      <c r="AF9" s="557"/>
      <c r="AG9" s="557"/>
      <c r="AH9" s="557"/>
      <c r="AI9" s="557"/>
      <c r="AJ9" s="557"/>
      <c r="AK9" s="557"/>
    </row>
    <row r="10" spans="1:37" ht="12.6" customHeight="1" x14ac:dyDescent="0.25">
      <c r="A10" s="16" t="s">
        <v>104</v>
      </c>
      <c r="C10" s="558"/>
      <c r="D10" s="558"/>
      <c r="E10" s="98" t="s">
        <v>9</v>
      </c>
      <c r="F10" s="8" t="s">
        <v>9</v>
      </c>
      <c r="G10" s="5" t="s">
        <v>9</v>
      </c>
      <c r="H10" s="5" t="s">
        <v>9</v>
      </c>
      <c r="I10" s="5" t="s">
        <v>9</v>
      </c>
      <c r="J10" s="5" t="s">
        <v>9</v>
      </c>
      <c r="K10" s="5" t="s">
        <v>9</v>
      </c>
      <c r="L10" s="5" t="s">
        <v>9</v>
      </c>
      <c r="M10" s="129" t="s">
        <v>9</v>
      </c>
      <c r="N10" s="9" t="s">
        <v>9</v>
      </c>
      <c r="O10" s="5" t="s">
        <v>9</v>
      </c>
      <c r="P10" s="5" t="s">
        <v>9</v>
      </c>
      <c r="Q10" s="5" t="s">
        <v>9</v>
      </c>
      <c r="R10" s="5" t="s">
        <v>9</v>
      </c>
      <c r="S10" s="5" t="s">
        <v>9</v>
      </c>
      <c r="T10" s="5" t="s">
        <v>9</v>
      </c>
      <c r="U10" s="5" t="s">
        <v>9</v>
      </c>
      <c r="V10" s="5" t="s">
        <v>9</v>
      </c>
      <c r="W10" s="5" t="s">
        <v>9</v>
      </c>
      <c r="X10" s="5" t="s">
        <v>9</v>
      </c>
      <c r="Y10" s="5" t="s">
        <v>9</v>
      </c>
      <c r="Z10" s="5" t="s">
        <v>9</v>
      </c>
      <c r="AA10" s="5" t="s">
        <v>9</v>
      </c>
      <c r="AB10" s="5" t="s">
        <v>9</v>
      </c>
      <c r="AC10" s="5" t="s">
        <v>9</v>
      </c>
      <c r="AE10" s="557"/>
      <c r="AF10" s="557"/>
      <c r="AG10" s="557"/>
      <c r="AH10" s="557"/>
      <c r="AI10" s="557"/>
      <c r="AJ10" s="557"/>
      <c r="AK10" s="557"/>
    </row>
    <row r="11" spans="1:37" s="1" customFormat="1" x14ac:dyDescent="0.25">
      <c r="A11" s="16" t="s">
        <v>104</v>
      </c>
      <c r="B11"/>
      <c r="C11" s="558"/>
      <c r="D11" s="558"/>
      <c r="E11" s="33" t="s">
        <v>117</v>
      </c>
      <c r="F11" s="34" t="s">
        <v>95</v>
      </c>
      <c r="G11" s="35" t="s">
        <v>96</v>
      </c>
      <c r="H11" s="93" t="s">
        <v>112</v>
      </c>
      <c r="I11" s="93" t="s">
        <v>171</v>
      </c>
      <c r="J11" s="35" t="s">
        <v>97</v>
      </c>
      <c r="K11" s="35" t="s">
        <v>98</v>
      </c>
      <c r="L11" s="36" t="s">
        <v>137</v>
      </c>
      <c r="M11" s="36" t="s">
        <v>99</v>
      </c>
      <c r="N11" s="36" t="s">
        <v>118</v>
      </c>
      <c r="O11" s="36" t="s">
        <v>119</v>
      </c>
      <c r="P11" s="35" t="s">
        <v>100</v>
      </c>
      <c r="Q11" s="35" t="s">
        <v>101</v>
      </c>
      <c r="R11" s="35" t="s">
        <v>102</v>
      </c>
      <c r="S11" s="35" t="s">
        <v>115</v>
      </c>
      <c r="T11" s="35">
        <v>100</v>
      </c>
      <c r="U11" s="35">
        <v>105</v>
      </c>
      <c r="V11" s="35">
        <v>110</v>
      </c>
      <c r="W11" s="35">
        <v>120</v>
      </c>
      <c r="X11" s="35">
        <v>130</v>
      </c>
      <c r="Y11" s="35">
        <v>140</v>
      </c>
      <c r="Z11" s="35">
        <v>150</v>
      </c>
      <c r="AA11" s="35">
        <v>155</v>
      </c>
      <c r="AB11" s="35">
        <v>160</v>
      </c>
      <c r="AC11" s="35">
        <v>165</v>
      </c>
      <c r="AD11"/>
      <c r="AE11" s="100" t="s">
        <v>141</v>
      </c>
      <c r="AF11" s="100" t="s">
        <v>298</v>
      </c>
      <c r="AG11" s="100" t="s">
        <v>299</v>
      </c>
      <c r="AH11" s="100" t="s">
        <v>300</v>
      </c>
      <c r="AI11" s="100" t="s">
        <v>301</v>
      </c>
      <c r="AJ11" s="100" t="s">
        <v>302</v>
      </c>
      <c r="AK11" s="100" t="s">
        <v>328</v>
      </c>
    </row>
    <row r="12" spans="1:37" s="1" customFormat="1" ht="28.5" customHeight="1" x14ac:dyDescent="0.25">
      <c r="A12" s="16" t="str">
        <f>$A$1&amp;"_R"&amp;C12</f>
        <v>CRE_2.2_R005</v>
      </c>
      <c r="B12"/>
      <c r="C12" s="94" t="s">
        <v>117</v>
      </c>
      <c r="D12" s="87" t="s">
        <v>567</v>
      </c>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5"/>
      <c r="AE12" s="122">
        <f>E12-(N12+AA12)</f>
        <v>0</v>
      </c>
      <c r="AF12" s="103">
        <f>E12-SUM(F12:G12,J12:M12)</f>
        <v>0</v>
      </c>
      <c r="AG12" s="103">
        <f>N12-SUM(O12,U12)</f>
        <v>0</v>
      </c>
      <c r="AH12" s="103">
        <f>O12-SUM(P12:T12)</f>
        <v>0</v>
      </c>
      <c r="AI12" s="103">
        <f>U12-SUM(V12:Z12)</f>
        <v>0</v>
      </c>
      <c r="AJ12" s="103">
        <f>AA12-SUM(AB12:AC12)</f>
        <v>0</v>
      </c>
      <c r="AK12" s="103">
        <f>G12-SUM(H12:I12)</f>
        <v>0</v>
      </c>
    </row>
    <row r="13" spans="1:37" ht="30" x14ac:dyDescent="0.25">
      <c r="A13" s="16" t="str">
        <f t="shared" ref="A13:A34" si="1">$A$1&amp;"_R"&amp;C13</f>
        <v>CRE_2.2_R011</v>
      </c>
      <c r="C13" s="38" t="s">
        <v>107</v>
      </c>
      <c r="D13" s="172" t="s">
        <v>209</v>
      </c>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5"/>
      <c r="AE13" s="122">
        <f t="shared" ref="AE13:AE19" si="2">E13-(N13+AA13)</f>
        <v>0</v>
      </c>
      <c r="AF13" s="103">
        <f t="shared" ref="AF13:AF19" si="3">E13-SUM(F13:G13,J13:M13)</f>
        <v>0</v>
      </c>
      <c r="AG13" s="103">
        <f t="shared" ref="AG13:AG19" si="4">N13-SUM(O13,U13)</f>
        <v>0</v>
      </c>
      <c r="AH13" s="103">
        <f t="shared" ref="AH13:AH19" si="5">O13-SUM(P13:T13)</f>
        <v>0</v>
      </c>
      <c r="AI13" s="103">
        <f t="shared" ref="AI13:AI19" si="6">U13-SUM(V13:Z13)</f>
        <v>0</v>
      </c>
      <c r="AJ13" s="103">
        <f t="shared" ref="AJ13:AJ19" si="7">AA13-SUM(AB13:AC13)</f>
        <v>0</v>
      </c>
      <c r="AK13" s="103">
        <f t="shared" ref="AK13:AK35" si="8">G13-SUM(H13:I13)</f>
        <v>0</v>
      </c>
    </row>
    <row r="14" spans="1:37" ht="30" x14ac:dyDescent="0.25">
      <c r="A14" s="16" t="str">
        <f t="shared" si="1"/>
        <v>CRE_2.2_R012</v>
      </c>
      <c r="C14" s="38" t="s">
        <v>108</v>
      </c>
      <c r="D14" s="172" t="s">
        <v>707</v>
      </c>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5"/>
      <c r="AE14" s="122">
        <f t="shared" si="2"/>
        <v>0</v>
      </c>
      <c r="AF14" s="103">
        <f t="shared" si="3"/>
        <v>0</v>
      </c>
      <c r="AG14" s="103">
        <f t="shared" si="4"/>
        <v>0</v>
      </c>
      <c r="AH14" s="103">
        <f t="shared" si="5"/>
        <v>0</v>
      </c>
      <c r="AI14" s="103">
        <f t="shared" si="6"/>
        <v>0</v>
      </c>
      <c r="AJ14" s="103">
        <f t="shared" si="7"/>
        <v>0</v>
      </c>
      <c r="AK14" s="103">
        <f t="shared" si="8"/>
        <v>0</v>
      </c>
    </row>
    <row r="15" spans="1:37" ht="30" x14ac:dyDescent="0.25">
      <c r="A15" s="16" t="str">
        <f t="shared" si="1"/>
        <v>CRE_2.2_R013</v>
      </c>
      <c r="C15" s="107" t="s">
        <v>109</v>
      </c>
      <c r="D15" s="172" t="s">
        <v>708</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5"/>
      <c r="AE15" s="122">
        <f t="shared" si="2"/>
        <v>0</v>
      </c>
      <c r="AF15" s="103">
        <f t="shared" si="3"/>
        <v>0</v>
      </c>
      <c r="AG15" s="103">
        <f t="shared" si="4"/>
        <v>0</v>
      </c>
      <c r="AH15" s="103">
        <f t="shared" si="5"/>
        <v>0</v>
      </c>
      <c r="AI15" s="103">
        <f t="shared" si="6"/>
        <v>0</v>
      </c>
      <c r="AJ15" s="103">
        <f t="shared" si="7"/>
        <v>0</v>
      </c>
      <c r="AK15" s="103">
        <f t="shared" si="8"/>
        <v>0</v>
      </c>
    </row>
    <row r="16" spans="1:37" ht="30" x14ac:dyDescent="0.25">
      <c r="A16" s="16" t="str">
        <f t="shared" si="1"/>
        <v>CRE_2.2_R014</v>
      </c>
      <c r="C16" s="38" t="s">
        <v>110</v>
      </c>
      <c r="D16" s="172" t="s">
        <v>204</v>
      </c>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5"/>
      <c r="AE16" s="122">
        <f t="shared" si="2"/>
        <v>0</v>
      </c>
      <c r="AF16" s="103">
        <f t="shared" si="3"/>
        <v>0</v>
      </c>
      <c r="AG16" s="103">
        <f t="shared" si="4"/>
        <v>0</v>
      </c>
      <c r="AH16" s="103">
        <f t="shared" si="5"/>
        <v>0</v>
      </c>
      <c r="AI16" s="103">
        <f t="shared" si="6"/>
        <v>0</v>
      </c>
      <c r="AJ16" s="103">
        <f t="shared" si="7"/>
        <v>0</v>
      </c>
      <c r="AK16" s="103">
        <f t="shared" si="8"/>
        <v>0</v>
      </c>
    </row>
    <row r="17" spans="1:37" ht="30" x14ac:dyDescent="0.25">
      <c r="A17" s="16" t="str">
        <f t="shared" si="1"/>
        <v>CRE_2.2_R015</v>
      </c>
      <c r="C17" s="38" t="s">
        <v>111</v>
      </c>
      <c r="D17" s="172" t="s">
        <v>205</v>
      </c>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5"/>
      <c r="AE17" s="122">
        <f t="shared" si="2"/>
        <v>0</v>
      </c>
      <c r="AF17" s="103">
        <f t="shared" si="3"/>
        <v>0</v>
      </c>
      <c r="AG17" s="103">
        <f t="shared" si="4"/>
        <v>0</v>
      </c>
      <c r="AH17" s="103">
        <f t="shared" si="5"/>
        <v>0</v>
      </c>
      <c r="AI17" s="103">
        <f t="shared" si="6"/>
        <v>0</v>
      </c>
      <c r="AJ17" s="103">
        <f t="shared" si="7"/>
        <v>0</v>
      </c>
      <c r="AK17" s="103">
        <f t="shared" si="8"/>
        <v>0</v>
      </c>
    </row>
    <row r="18" spans="1:37" x14ac:dyDescent="0.25">
      <c r="A18" s="16" t="str">
        <f t="shared" si="1"/>
        <v>CRE_2.2_R016</v>
      </c>
      <c r="C18" s="38" t="s">
        <v>123</v>
      </c>
      <c r="D18" s="172" t="s">
        <v>206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5"/>
      <c r="AE18" s="122">
        <f t="shared" si="2"/>
        <v>0</v>
      </c>
      <c r="AF18" s="103">
        <f t="shared" si="3"/>
        <v>0</v>
      </c>
      <c r="AG18" s="103">
        <f t="shared" si="4"/>
        <v>0</v>
      </c>
      <c r="AH18" s="103">
        <f t="shared" si="5"/>
        <v>0</v>
      </c>
      <c r="AI18" s="103">
        <f t="shared" si="6"/>
        <v>0</v>
      </c>
      <c r="AJ18" s="103">
        <f t="shared" si="7"/>
        <v>0</v>
      </c>
      <c r="AK18" s="103">
        <f t="shared" si="8"/>
        <v>0</v>
      </c>
    </row>
    <row r="19" spans="1:37" x14ac:dyDescent="0.25">
      <c r="A19" s="16" t="str">
        <f t="shared" si="1"/>
        <v>CRE_2.2_R017</v>
      </c>
      <c r="C19" s="38" t="s">
        <v>124</v>
      </c>
      <c r="D19" s="172" t="s">
        <v>159</v>
      </c>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5"/>
      <c r="AE19" s="122">
        <f t="shared" si="2"/>
        <v>0</v>
      </c>
      <c r="AF19" s="103">
        <f t="shared" si="3"/>
        <v>0</v>
      </c>
      <c r="AG19" s="103">
        <f t="shared" si="4"/>
        <v>0</v>
      </c>
      <c r="AH19" s="103">
        <f t="shared" si="5"/>
        <v>0</v>
      </c>
      <c r="AI19" s="103">
        <f t="shared" si="6"/>
        <v>0</v>
      </c>
      <c r="AJ19" s="103">
        <f t="shared" si="7"/>
        <v>0</v>
      </c>
      <c r="AK19" s="103">
        <f t="shared" si="8"/>
        <v>0</v>
      </c>
    </row>
    <row r="20" spans="1:37" x14ac:dyDescent="0.25">
      <c r="A20" s="16" t="s">
        <v>104</v>
      </c>
      <c r="C20" s="94"/>
      <c r="D20" s="13"/>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85"/>
      <c r="AE20" s="68"/>
      <c r="AF20" s="68"/>
      <c r="AG20" s="68"/>
      <c r="AH20" s="68"/>
      <c r="AI20" s="68"/>
      <c r="AJ20" s="68"/>
      <c r="AK20" s="68"/>
    </row>
    <row r="21" spans="1:37" ht="28.5" customHeight="1" x14ac:dyDescent="0.25">
      <c r="A21" s="16" t="str">
        <f t="shared" si="1"/>
        <v>CRE_2.2_R020</v>
      </c>
      <c r="C21" s="94" t="s">
        <v>96</v>
      </c>
      <c r="D21" s="13" t="s">
        <v>568</v>
      </c>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5"/>
      <c r="AE21" s="103">
        <f>E21-(N21+AA21)</f>
        <v>0</v>
      </c>
      <c r="AF21" s="103">
        <f>E21-SUM(F21:G21,J21:M21)</f>
        <v>0</v>
      </c>
      <c r="AG21" s="103">
        <f>N21-SUM(O21,U21)</f>
        <v>0</v>
      </c>
      <c r="AH21" s="103">
        <f>O21-SUM(P21:T21)</f>
        <v>0</v>
      </c>
      <c r="AI21" s="103">
        <f>U21-SUM(V21:Z21)</f>
        <v>0</v>
      </c>
      <c r="AJ21" s="103">
        <f>AA21-SUM(AB21:AC21)</f>
        <v>0</v>
      </c>
      <c r="AK21" s="103">
        <f t="shared" si="8"/>
        <v>0</v>
      </c>
    </row>
    <row r="22" spans="1:37" x14ac:dyDescent="0.25">
      <c r="A22" s="16" t="str">
        <f t="shared" si="1"/>
        <v>CRE_2.2_R021</v>
      </c>
      <c r="C22" s="94" t="s">
        <v>112</v>
      </c>
      <c r="D22" s="134" t="s">
        <v>163</v>
      </c>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5"/>
      <c r="AE22" s="103">
        <f t="shared" ref="AE22:AE23" si="9">E22-(N22+AA22)</f>
        <v>0</v>
      </c>
      <c r="AF22" s="103">
        <f t="shared" ref="AF22:AF23" si="10">E22-SUM(F22:G22,J22:M22)</f>
        <v>0</v>
      </c>
      <c r="AG22" s="103">
        <f t="shared" ref="AG22:AG23" si="11">N22-SUM(O22,U22)</f>
        <v>0</v>
      </c>
      <c r="AH22" s="103">
        <f t="shared" ref="AH22:AH23" si="12">O22-SUM(P22:T22)</f>
        <v>0</v>
      </c>
      <c r="AI22" s="103">
        <f t="shared" ref="AI22:AI23" si="13">U22-SUM(V22:Z22)</f>
        <v>0</v>
      </c>
      <c r="AJ22" s="103">
        <f t="shared" ref="AJ22:AJ23" si="14">AA22-SUM(AB22:AC22)</f>
        <v>0</v>
      </c>
      <c r="AK22" s="103">
        <f t="shared" si="8"/>
        <v>0</v>
      </c>
    </row>
    <row r="23" spans="1:37" x14ac:dyDescent="0.25">
      <c r="A23" s="16" t="str">
        <f t="shared" si="1"/>
        <v>CRE_2.2_R022</v>
      </c>
      <c r="C23" s="94" t="s">
        <v>171</v>
      </c>
      <c r="D23" s="134" t="s">
        <v>164</v>
      </c>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5"/>
      <c r="AE23" s="103">
        <f t="shared" si="9"/>
        <v>0</v>
      </c>
      <c r="AF23" s="103">
        <f t="shared" si="10"/>
        <v>0</v>
      </c>
      <c r="AG23" s="103">
        <f t="shared" si="11"/>
        <v>0</v>
      </c>
      <c r="AH23" s="103">
        <f t="shared" si="12"/>
        <v>0</v>
      </c>
      <c r="AI23" s="103">
        <f t="shared" si="13"/>
        <v>0</v>
      </c>
      <c r="AJ23" s="103">
        <f t="shared" si="14"/>
        <v>0</v>
      </c>
      <c r="AK23" s="103">
        <f t="shared" si="8"/>
        <v>0</v>
      </c>
    </row>
    <row r="24" spans="1:37" x14ac:dyDescent="0.25">
      <c r="A24" s="16"/>
      <c r="C24" s="94"/>
      <c r="D24" s="75"/>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85"/>
      <c r="AE24" s="68"/>
      <c r="AF24" s="68"/>
      <c r="AG24" s="68"/>
      <c r="AH24" s="68"/>
      <c r="AI24" s="68"/>
      <c r="AJ24" s="68"/>
      <c r="AK24" s="68"/>
    </row>
    <row r="25" spans="1:37" ht="28.5" customHeight="1" x14ac:dyDescent="0.25">
      <c r="A25" s="16" t="str">
        <f t="shared" si="1"/>
        <v>CRE_2.2_R030</v>
      </c>
      <c r="C25" s="94" t="s">
        <v>97</v>
      </c>
      <c r="D25" s="13" t="s">
        <v>569</v>
      </c>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5"/>
      <c r="AE25" s="103">
        <f>E25-(N25+AA25)</f>
        <v>0</v>
      </c>
      <c r="AF25" s="103">
        <f>E25-SUM(F25:G25,J25:M25)</f>
        <v>0</v>
      </c>
      <c r="AG25" s="103">
        <f>N25-SUM(O25,U25)</f>
        <v>0</v>
      </c>
      <c r="AH25" s="103">
        <f>O25-SUM(P25:T25)</f>
        <v>0</v>
      </c>
      <c r="AI25" s="103">
        <f>U25-SUM(V25:Z25)</f>
        <v>0</v>
      </c>
      <c r="AJ25" s="103">
        <f>AA25-SUM(AB25:AC25)</f>
        <v>0</v>
      </c>
      <c r="AK25" s="103">
        <f t="shared" si="8"/>
        <v>0</v>
      </c>
    </row>
    <row r="26" spans="1:37" x14ac:dyDescent="0.25">
      <c r="A26" s="16" t="str">
        <f t="shared" si="1"/>
        <v>CRE_2.2_R040</v>
      </c>
      <c r="C26" s="94" t="s">
        <v>98</v>
      </c>
      <c r="D26" s="134" t="s">
        <v>669</v>
      </c>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85"/>
      <c r="AE26" s="68"/>
      <c r="AF26" s="68"/>
      <c r="AG26" s="68"/>
      <c r="AH26" s="68"/>
      <c r="AI26" s="68"/>
      <c r="AJ26" s="68"/>
      <c r="AK26" s="68"/>
    </row>
    <row r="27" spans="1:37" x14ac:dyDescent="0.25">
      <c r="A27" s="16" t="str">
        <f t="shared" si="1"/>
        <v>CRE_2.2_R050</v>
      </c>
      <c r="C27" s="94" t="s">
        <v>99</v>
      </c>
      <c r="D27" s="134" t="s">
        <v>158</v>
      </c>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5"/>
      <c r="AE27" s="103">
        <f t="shared" ref="AE27:AE29" si="15">E27-(N27+AA27)</f>
        <v>0</v>
      </c>
      <c r="AF27" s="103">
        <f>E27-SUM(F27:G27,J27:M27)</f>
        <v>0</v>
      </c>
      <c r="AG27" s="103">
        <f>N27-SUM(O27,U27)</f>
        <v>0</v>
      </c>
      <c r="AH27" s="103">
        <f>O27-SUM(P27:T27)</f>
        <v>0</v>
      </c>
      <c r="AI27" s="103">
        <f>U27-SUM(V27:Z27)</f>
        <v>0</v>
      </c>
      <c r="AJ27" s="103">
        <f>AA27-SUM(AB27:AC27)</f>
        <v>0</v>
      </c>
      <c r="AK27" s="103">
        <f t="shared" si="8"/>
        <v>0</v>
      </c>
    </row>
    <row r="28" spans="1:37" x14ac:dyDescent="0.25">
      <c r="A28" s="16" t="str">
        <f t="shared" si="1"/>
        <v>CRE_2.2_R060</v>
      </c>
      <c r="C28" s="94" t="s">
        <v>100</v>
      </c>
      <c r="D28" s="134" t="s">
        <v>700</v>
      </c>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5"/>
      <c r="AE28" s="103">
        <f t="shared" si="15"/>
        <v>0</v>
      </c>
      <c r="AF28" s="103">
        <f t="shared" ref="AF28:AF29" si="16">E28-SUM(F28:G28,J28:M28)</f>
        <v>0</v>
      </c>
      <c r="AG28" s="103">
        <f t="shared" ref="AG28:AG29" si="17">N28-SUM(O28,U28)</f>
        <v>0</v>
      </c>
      <c r="AH28" s="103">
        <f t="shared" ref="AH28:AH29" si="18">O28-SUM(P28:T28)</f>
        <v>0</v>
      </c>
      <c r="AI28" s="103">
        <f t="shared" ref="AI28:AI29" si="19">U28-SUM(V28:Z28)</f>
        <v>0</v>
      </c>
      <c r="AJ28" s="103">
        <f t="shared" ref="AJ28:AJ29" si="20">AA28-SUM(AB28:AC28)</f>
        <v>0</v>
      </c>
      <c r="AK28" s="103">
        <f t="shared" si="8"/>
        <v>0</v>
      </c>
    </row>
    <row r="29" spans="1:37" x14ac:dyDescent="0.25">
      <c r="A29" s="16" t="str">
        <f t="shared" si="1"/>
        <v>CRE_2.2_R070</v>
      </c>
      <c r="C29" s="94" t="s">
        <v>101</v>
      </c>
      <c r="D29" s="174" t="s">
        <v>152</v>
      </c>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5"/>
      <c r="AE29" s="103">
        <f t="shared" si="15"/>
        <v>0</v>
      </c>
      <c r="AF29" s="103">
        <f t="shared" si="16"/>
        <v>0</v>
      </c>
      <c r="AG29" s="103">
        <f t="shared" si="17"/>
        <v>0</v>
      </c>
      <c r="AH29" s="103">
        <f t="shared" si="18"/>
        <v>0</v>
      </c>
      <c r="AI29" s="103">
        <f t="shared" si="19"/>
        <v>0</v>
      </c>
      <c r="AJ29" s="103">
        <f t="shared" si="20"/>
        <v>0</v>
      </c>
      <c r="AK29" s="103">
        <f t="shared" si="8"/>
        <v>0</v>
      </c>
    </row>
    <row r="30" spans="1:37" x14ac:dyDescent="0.25">
      <c r="A30" s="16" t="s">
        <v>104</v>
      </c>
      <c r="C30" s="94"/>
      <c r="D30" s="13"/>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85"/>
      <c r="AE30" s="68"/>
      <c r="AF30" s="68"/>
      <c r="AG30" s="68"/>
      <c r="AH30" s="68"/>
      <c r="AI30" s="68"/>
      <c r="AJ30" s="68"/>
      <c r="AK30" s="68"/>
    </row>
    <row r="31" spans="1:37" ht="30" x14ac:dyDescent="0.25">
      <c r="A31" s="16" t="str">
        <f t="shared" si="1"/>
        <v>CRE_2.2_R080</v>
      </c>
      <c r="C31" s="94" t="s">
        <v>102</v>
      </c>
      <c r="D31" s="13" t="s">
        <v>570</v>
      </c>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5"/>
      <c r="AE31" s="103">
        <f>E31-(N31+AA31)</f>
        <v>0</v>
      </c>
      <c r="AF31" s="103">
        <f>E31-SUM(F31:G31,J31:M31)</f>
        <v>0</v>
      </c>
      <c r="AG31" s="103">
        <f>N31-SUM(O31,U31)</f>
        <v>0</v>
      </c>
      <c r="AH31" s="103">
        <f>O31-SUM(P31:T31)</f>
        <v>0</v>
      </c>
      <c r="AI31" s="103">
        <f>U31-SUM(V31:Z31)</f>
        <v>0</v>
      </c>
      <c r="AJ31" s="103">
        <f>AA31-SUM(AB31:AC31)</f>
        <v>0</v>
      </c>
      <c r="AK31" s="103">
        <f t="shared" si="8"/>
        <v>0</v>
      </c>
    </row>
    <row r="32" spans="1:37" x14ac:dyDescent="0.25">
      <c r="A32" s="16" t="str">
        <f t="shared" si="1"/>
        <v>CRE_2.2_R090</v>
      </c>
      <c r="C32" s="94" t="s">
        <v>115</v>
      </c>
      <c r="D32" s="134" t="s">
        <v>669</v>
      </c>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85"/>
      <c r="AE32" s="68"/>
      <c r="AF32" s="68"/>
      <c r="AG32" s="68"/>
      <c r="AH32" s="68"/>
      <c r="AI32" s="68"/>
      <c r="AJ32" s="68"/>
      <c r="AK32" s="68"/>
    </row>
    <row r="33" spans="1:37" x14ac:dyDescent="0.25">
      <c r="A33" s="16" t="str">
        <f t="shared" si="1"/>
        <v>CRE_2.2_R100</v>
      </c>
      <c r="C33" s="94" t="s">
        <v>192</v>
      </c>
      <c r="D33" s="134" t="s">
        <v>158</v>
      </c>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5"/>
      <c r="AE33" s="103">
        <f>E33-(N33+AA33)</f>
        <v>0</v>
      </c>
      <c r="AF33" s="103">
        <f>E33-SUM(F33:G33,J33:M33)</f>
        <v>0</v>
      </c>
      <c r="AG33" s="103">
        <f>N33-SUM(O33,U33)</f>
        <v>0</v>
      </c>
      <c r="AH33" s="103">
        <f>O33-SUM(P33:T33)</f>
        <v>0</v>
      </c>
      <c r="AI33" s="103">
        <f>U33-SUM(V33:Z33)</f>
        <v>0</v>
      </c>
      <c r="AJ33" s="103">
        <f>AA33-SUM(AB33:AC33)</f>
        <v>0</v>
      </c>
      <c r="AK33" s="103">
        <f t="shared" si="8"/>
        <v>0</v>
      </c>
    </row>
    <row r="34" spans="1:37" x14ac:dyDescent="0.25">
      <c r="A34" s="16" t="str">
        <f t="shared" si="1"/>
        <v>CRE_2.2_R110</v>
      </c>
      <c r="C34" s="94" t="s">
        <v>193</v>
      </c>
      <c r="D34" s="134" t="s">
        <v>700</v>
      </c>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5"/>
      <c r="AE34" s="103">
        <f t="shared" ref="AE34:AE35" si="21">E34-(N34+AA34)</f>
        <v>0</v>
      </c>
      <c r="AF34" s="103">
        <f t="shared" ref="AF34:AF35" si="22">E34-SUM(F34:G34,J34:M34)</f>
        <v>0</v>
      </c>
      <c r="AG34" s="103">
        <f t="shared" ref="AG34:AG35" si="23">N34-SUM(O34,U34)</f>
        <v>0</v>
      </c>
      <c r="AH34" s="103">
        <f t="shared" ref="AH34:AH35" si="24">O34-SUM(P34:T34)</f>
        <v>0</v>
      </c>
      <c r="AI34" s="103">
        <f t="shared" ref="AI34:AI35" si="25">U34-SUM(V34:Z34)</f>
        <v>0</v>
      </c>
      <c r="AJ34" s="103">
        <f t="shared" ref="AJ34:AJ35" si="26">AA34-SUM(AB34:AC34)</f>
        <v>0</v>
      </c>
      <c r="AK34" s="103">
        <f t="shared" si="8"/>
        <v>0</v>
      </c>
    </row>
    <row r="35" spans="1:37" x14ac:dyDescent="0.25">
      <c r="A35" s="16" t="str">
        <f t="shared" ref="A35" si="27">$A$1&amp;"_R"&amp;C35</f>
        <v>CRE_2.2_R120</v>
      </c>
      <c r="C35" s="94" t="s">
        <v>194</v>
      </c>
      <c r="D35" s="174" t="s">
        <v>152</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5"/>
      <c r="AE35" s="103">
        <f t="shared" si="21"/>
        <v>0</v>
      </c>
      <c r="AF35" s="103">
        <f t="shared" si="22"/>
        <v>0</v>
      </c>
      <c r="AG35" s="103">
        <f t="shared" si="23"/>
        <v>0</v>
      </c>
      <c r="AH35" s="103">
        <f t="shared" si="24"/>
        <v>0</v>
      </c>
      <c r="AI35" s="103">
        <f t="shared" si="25"/>
        <v>0</v>
      </c>
      <c r="AJ35" s="103">
        <f t="shared" si="26"/>
        <v>0</v>
      </c>
      <c r="AK35" s="103">
        <f t="shared" si="8"/>
        <v>0</v>
      </c>
    </row>
    <row r="36" spans="1:37" x14ac:dyDescent="0.25">
      <c r="A36" s="16" t="s">
        <v>103</v>
      </c>
    </row>
    <row r="37" spans="1:37" x14ac:dyDescent="0.25">
      <c r="A37" s="16" t="s">
        <v>104</v>
      </c>
    </row>
    <row r="41" spans="1:37" x14ac:dyDescent="0.25">
      <c r="C41" s="95"/>
      <c r="D41" s="90"/>
    </row>
  </sheetData>
  <sheetProtection algorithmName="SHA-512" hashValue="mUuvcx7bPIZ36W7MuF5O+Vu6CuGFQMauhOUCKUQ6syqprE+GfzwizsNTq7dNwsU4chs80jiikpQh0v6qFol7BA==" saltValue="DcEnvA/b8WV+le4a9d7I6A==" spinCount="100000" sheet="1" objects="1" scenarios="1"/>
  <protectedRanges>
    <protectedRange sqref="E12:AC19 E21:AC23 E25:AC29 E31:AC35" name="Sheet 2"/>
  </protectedRanges>
  <mergeCells count="30">
    <mergeCell ref="AE6:AK10"/>
    <mergeCell ref="C6:D11"/>
    <mergeCell ref="F6:M7"/>
    <mergeCell ref="N6:AC6"/>
    <mergeCell ref="G8:I8"/>
    <mergeCell ref="O7:T7"/>
    <mergeCell ref="U7:Z7"/>
    <mergeCell ref="AB7:AC7"/>
    <mergeCell ref="M8:M9"/>
    <mergeCell ref="E6:E9"/>
    <mergeCell ref="F8:F9"/>
    <mergeCell ref="J8:J9"/>
    <mergeCell ref="K8:K9"/>
    <mergeCell ref="L8:L9"/>
    <mergeCell ref="N7:N9"/>
    <mergeCell ref="O8:O9"/>
    <mergeCell ref="P8:P9"/>
    <mergeCell ref="Q8:Q9"/>
    <mergeCell ref="R8:R9"/>
    <mergeCell ref="S8:S9"/>
    <mergeCell ref="T8:T9"/>
    <mergeCell ref="U8:U9"/>
    <mergeCell ref="V8:V9"/>
    <mergeCell ref="AB8:AB9"/>
    <mergeCell ref="AC8:AC9"/>
    <mergeCell ref="W8:W9"/>
    <mergeCell ref="X8:X9"/>
    <mergeCell ref="Y8:Y9"/>
    <mergeCell ref="Z8:Z9"/>
    <mergeCell ref="AA7:AA9"/>
  </mergeCells>
  <phoneticPr fontId="30" type="noConversion"/>
  <dataValidations xWindow="530" yWindow="615" count="2">
    <dataValidation type="whole" allowBlank="1" showInputMessage="1" showErrorMessage="1" errorTitle="Wrong number format used" error="Please insert a number which is zero or greater. If not available, leave blank." prompt="No negative integer values should be reported." sqref="E21:AC23 E27:AC29 E12:AC19 E31:AC31 E33:AC35" xr:uid="{00000000-0002-0000-0600-000000000000}">
      <formula1>0</formula1>
      <formula2>9.99999999999999E+46</formula2>
    </dataValidation>
    <dataValidation type="whole" allowBlank="1" showInputMessage="1" showErrorMessage="1" errorTitle="Wrong number format used" error="Please use a number which is zero or greater. If not available, leave blank." prompt="No negative integer values should be reported." sqref="E25:AC25" xr:uid="{00000000-0002-0000-0600-000002000000}">
      <formula1>0</formula1>
      <formula2>9.99999999999999E+79</formula2>
    </dataValidation>
  </dataValidations>
  <pageMargins left="0.25" right="0.25" top="0.75" bottom="0.75" header="0.3" footer="0.3"/>
  <pageSetup paperSize="9" scale="29" orientation="landscape" horizontalDpi="1200" verticalDpi="1200" r:id="rId1"/>
  <headerFooter>
    <oddFooter>&amp;CCRE template &amp;A&amp;RPage &amp;P</oddFooter>
  </headerFooter>
  <ignoredErrors>
    <ignoredError sqref="E11:S11 C20:C35 C14 C19:D19 C15:C18 C12:C1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N58"/>
  <sheetViews>
    <sheetView topLeftCell="B4" workbookViewId="0">
      <selection activeCell="E14" sqref="E14"/>
    </sheetView>
  </sheetViews>
  <sheetFormatPr defaultColWidth="9.140625" defaultRowHeight="15" x14ac:dyDescent="0.25"/>
  <cols>
    <col min="1" max="1" width="13" hidden="1" customWidth="1"/>
    <col min="2" max="2" width="2.85546875" customWidth="1"/>
    <col min="3" max="3" width="5.140625" customWidth="1"/>
    <col min="4" max="4" width="77" customWidth="1"/>
    <col min="5" max="6" width="13" customWidth="1"/>
    <col min="7" max="7" width="10.5703125" bestFit="1" customWidth="1"/>
    <col min="8" max="8" width="11.85546875" customWidth="1"/>
    <col min="10" max="10" width="11.140625" customWidth="1"/>
    <col min="11" max="11" width="5.140625" customWidth="1"/>
    <col min="12" max="12" width="9.85546875" customWidth="1"/>
    <col min="14" max="14" width="10.140625" customWidth="1"/>
  </cols>
  <sheetData>
    <row r="1" spans="1:14" ht="18.75" hidden="1" x14ac:dyDescent="0.25">
      <c r="A1" s="16" t="s">
        <v>120</v>
      </c>
      <c r="B1" s="20">
        <v>2</v>
      </c>
      <c r="C1" s="21">
        <v>1</v>
      </c>
      <c r="D1" s="29">
        <v>11</v>
      </c>
      <c r="E1" s="18">
        <v>5</v>
      </c>
      <c r="F1" s="22">
        <v>3</v>
      </c>
      <c r="G1" s="23">
        <v>4</v>
      </c>
      <c r="H1" s="24">
        <v>4</v>
      </c>
      <c r="I1" s="25">
        <v>4</v>
      </c>
      <c r="J1" s="25">
        <v>5</v>
      </c>
      <c r="K1" s="26">
        <v>4</v>
      </c>
      <c r="L1" s="26">
        <v>6</v>
      </c>
      <c r="M1" s="27">
        <v>4</v>
      </c>
      <c r="N1" s="28">
        <v>7</v>
      </c>
    </row>
    <row r="2" spans="1:14" hidden="1" x14ac:dyDescent="0.25">
      <c r="A2" s="16" t="str">
        <f>Index!A2</f>
        <v>V20241108</v>
      </c>
      <c r="E2" s="15" t="str">
        <f>$A$1&amp;"_C"&amp;E10</f>
        <v>CRE_3_C010</v>
      </c>
      <c r="F2" s="15" t="str">
        <f t="shared" ref="F2:G2" si="0">$A$1&amp;"_C"&amp;F10</f>
        <v>CRE_3_C020</v>
      </c>
      <c r="G2" s="15" t="str">
        <f t="shared" si="0"/>
        <v>CRE_3_C030</v>
      </c>
    </row>
    <row r="3" spans="1:14" hidden="1" x14ac:dyDescent="0.25">
      <c r="A3" s="16" t="str">
        <f>"R:A1:G"&amp;ROW(A58)</f>
        <v>R:A1:G58</v>
      </c>
    </row>
    <row r="4" spans="1:14" x14ac:dyDescent="0.25">
      <c r="A4" s="16" t="s">
        <v>104</v>
      </c>
    </row>
    <row r="5" spans="1:14" x14ac:dyDescent="0.25">
      <c r="A5" s="16" t="s">
        <v>104</v>
      </c>
      <c r="C5" s="128" t="s">
        <v>773</v>
      </c>
    </row>
    <row r="6" spans="1:14" x14ac:dyDescent="0.25">
      <c r="A6" s="16" t="s">
        <v>104</v>
      </c>
    </row>
    <row r="7" spans="1:14" ht="15" customHeight="1" x14ac:dyDescent="0.25">
      <c r="A7" s="16" t="s">
        <v>104</v>
      </c>
      <c r="C7" s="572" t="s">
        <v>637</v>
      </c>
      <c r="D7" s="572"/>
      <c r="E7" s="530" t="s">
        <v>1</v>
      </c>
      <c r="F7" s="530"/>
      <c r="G7" s="530"/>
    </row>
    <row r="8" spans="1:14" x14ac:dyDescent="0.25">
      <c r="A8" s="16" t="s">
        <v>104</v>
      </c>
      <c r="C8" s="572"/>
      <c r="D8" s="572"/>
      <c r="E8" s="4" t="s">
        <v>22</v>
      </c>
      <c r="F8" s="4" t="s">
        <v>20</v>
      </c>
      <c r="G8" s="4" t="s">
        <v>21</v>
      </c>
    </row>
    <row r="9" spans="1:14" x14ac:dyDescent="0.25">
      <c r="A9" s="16" t="s">
        <v>104</v>
      </c>
      <c r="C9" s="572"/>
      <c r="D9" s="572"/>
      <c r="E9" s="4" t="s">
        <v>19</v>
      </c>
      <c r="F9" s="4" t="s">
        <v>19</v>
      </c>
      <c r="G9" s="4" t="s">
        <v>19</v>
      </c>
    </row>
    <row r="10" spans="1:14" x14ac:dyDescent="0.25">
      <c r="A10" s="16" t="s">
        <v>104</v>
      </c>
      <c r="C10" s="572"/>
      <c r="D10" s="572"/>
      <c r="E10" s="32" t="s">
        <v>95</v>
      </c>
      <c r="F10" s="32" t="s">
        <v>96</v>
      </c>
      <c r="G10" s="32" t="s">
        <v>97</v>
      </c>
    </row>
    <row r="11" spans="1:14" x14ac:dyDescent="0.25">
      <c r="A11" s="16" t="str">
        <f>$A$1&amp;"_R"&amp;C11</f>
        <v>CRE_3_R010</v>
      </c>
      <c r="C11" s="37" t="s">
        <v>95</v>
      </c>
      <c r="D11" s="7" t="s">
        <v>575</v>
      </c>
      <c r="E11" s="74"/>
      <c r="F11" s="74"/>
      <c r="G11" s="74"/>
    </row>
    <row r="12" spans="1:14" x14ac:dyDescent="0.25">
      <c r="A12" s="16" t="str">
        <f t="shared" ref="A12:A19" si="1">$A$1&amp;"_R"&amp;C12</f>
        <v>CRE_3_R011</v>
      </c>
      <c r="C12" s="37" t="s">
        <v>107</v>
      </c>
      <c r="D12" s="185" t="s">
        <v>153</v>
      </c>
      <c r="E12" s="74"/>
      <c r="F12" s="74"/>
      <c r="G12" s="74"/>
    </row>
    <row r="13" spans="1:14" x14ac:dyDescent="0.25">
      <c r="A13" s="16" t="str">
        <f t="shared" si="1"/>
        <v>CRE_3_R012</v>
      </c>
      <c r="C13" s="37" t="s">
        <v>108</v>
      </c>
      <c r="D13" s="185" t="s">
        <v>154</v>
      </c>
      <c r="E13" s="74"/>
      <c r="F13" s="74"/>
      <c r="G13" s="74"/>
    </row>
    <row r="14" spans="1:14" ht="30.75" customHeight="1" x14ac:dyDescent="0.25">
      <c r="A14" s="16" t="str">
        <f t="shared" si="1"/>
        <v>CRE_3_R020</v>
      </c>
      <c r="C14" s="37" t="s">
        <v>96</v>
      </c>
      <c r="D14" s="185" t="s">
        <v>147</v>
      </c>
      <c r="E14" s="74"/>
      <c r="F14" s="74"/>
      <c r="G14" s="74"/>
    </row>
    <row r="15" spans="1:14" x14ac:dyDescent="0.25">
      <c r="A15" s="16" t="str">
        <f t="shared" si="1"/>
        <v>CRE_3_R030</v>
      </c>
      <c r="C15" s="37" t="s">
        <v>97</v>
      </c>
      <c r="D15" s="185" t="s">
        <v>148</v>
      </c>
      <c r="E15" s="74"/>
      <c r="F15" s="74"/>
      <c r="G15" s="74"/>
    </row>
    <row r="16" spans="1:14" ht="30" x14ac:dyDescent="0.25">
      <c r="A16" s="16" t="str">
        <f t="shared" si="1"/>
        <v>CRE_3_R040</v>
      </c>
      <c r="C16" s="37" t="s">
        <v>98</v>
      </c>
      <c r="D16" s="185" t="s">
        <v>149</v>
      </c>
      <c r="E16" s="74"/>
      <c r="F16" s="74"/>
      <c r="G16" s="74"/>
    </row>
    <row r="17" spans="1:14" x14ac:dyDescent="0.25">
      <c r="A17" s="16" t="str">
        <f t="shared" si="1"/>
        <v>CRE_3_R050</v>
      </c>
      <c r="C17" s="37" t="s">
        <v>99</v>
      </c>
      <c r="D17" s="185" t="s">
        <v>150</v>
      </c>
      <c r="E17" s="74"/>
      <c r="F17" s="74"/>
      <c r="G17" s="74"/>
    </row>
    <row r="18" spans="1:14" x14ac:dyDescent="0.25">
      <c r="A18" s="16" t="str">
        <f t="shared" si="1"/>
        <v>CRE_3_R060</v>
      </c>
      <c r="C18" s="37" t="s">
        <v>100</v>
      </c>
      <c r="D18" s="185" t="s">
        <v>151</v>
      </c>
      <c r="E18" s="74"/>
      <c r="F18" s="74"/>
      <c r="G18" s="74"/>
    </row>
    <row r="19" spans="1:14" x14ac:dyDescent="0.25">
      <c r="A19" s="16" t="str">
        <f t="shared" si="1"/>
        <v>CRE_3_R061</v>
      </c>
      <c r="C19" s="59" t="s">
        <v>121</v>
      </c>
      <c r="D19" s="186" t="s">
        <v>152</v>
      </c>
      <c r="E19" s="74"/>
      <c r="F19" s="74"/>
      <c r="G19" s="74"/>
    </row>
    <row r="20" spans="1:14" x14ac:dyDescent="0.25">
      <c r="A20" s="16" t="s">
        <v>104</v>
      </c>
      <c r="D20" s="57"/>
    </row>
    <row r="21" spans="1:14" x14ac:dyDescent="0.25">
      <c r="A21" s="16" t="s">
        <v>103</v>
      </c>
      <c r="D21" s="57"/>
    </row>
    <row r="22" spans="1:14" hidden="1" x14ac:dyDescent="0.25">
      <c r="A22" s="16" t="s">
        <v>135</v>
      </c>
      <c r="B22" s="39">
        <v>2</v>
      </c>
      <c r="C22" s="39">
        <v>1</v>
      </c>
      <c r="D22" s="40">
        <v>8</v>
      </c>
      <c r="E22" s="41">
        <v>5</v>
      </c>
      <c r="F22" s="42">
        <v>3</v>
      </c>
      <c r="G22" s="43">
        <v>4</v>
      </c>
      <c r="H22" s="44">
        <v>4</v>
      </c>
      <c r="I22" s="45">
        <v>4</v>
      </c>
      <c r="J22" s="45">
        <v>5</v>
      </c>
      <c r="K22" s="46">
        <v>4</v>
      </c>
      <c r="L22" s="46">
        <v>6</v>
      </c>
      <c r="M22" s="47">
        <v>4</v>
      </c>
      <c r="N22" s="48">
        <v>7</v>
      </c>
    </row>
    <row r="23" spans="1:14" hidden="1" x14ac:dyDescent="0.25">
      <c r="A23" s="16" t="s">
        <v>94</v>
      </c>
      <c r="B23" s="49"/>
      <c r="C23" s="50"/>
      <c r="D23" s="50"/>
      <c r="E23" s="15" t="str">
        <f>$A$22&amp;"_C"&amp;E28</f>
        <v>CRE_3_B_C010</v>
      </c>
      <c r="F23" s="60"/>
      <c r="G23" s="60"/>
      <c r="H23" s="60"/>
      <c r="I23" s="60"/>
      <c r="J23" s="60"/>
      <c r="K23" s="61"/>
      <c r="L23" s="60"/>
      <c r="M23" s="60"/>
      <c r="N23" s="60"/>
    </row>
    <row r="24" spans="1:14" hidden="1" x14ac:dyDescent="0.25">
      <c r="A24" s="16" t="str">
        <f>"R:A1:G"&amp;ROW(A39)</f>
        <v>R:A1:G39</v>
      </c>
      <c r="B24" s="50"/>
      <c r="C24" s="51"/>
      <c r="D24" s="52"/>
      <c r="E24" s="62"/>
      <c r="F24" s="62"/>
      <c r="G24" s="62"/>
      <c r="H24" s="62"/>
      <c r="I24" s="62"/>
      <c r="J24" s="62"/>
      <c r="K24" s="63"/>
      <c r="L24" s="64"/>
      <c r="M24" s="64"/>
      <c r="N24" s="64"/>
    </row>
    <row r="25" spans="1:14" x14ac:dyDescent="0.25">
      <c r="A25" s="16" t="s">
        <v>104</v>
      </c>
    </row>
    <row r="26" spans="1:14" ht="30" x14ac:dyDescent="0.25">
      <c r="A26" s="16" t="s">
        <v>104</v>
      </c>
      <c r="C26" s="464" t="s">
        <v>638</v>
      </c>
      <c r="D26" s="573"/>
      <c r="E26" s="4" t="s">
        <v>49</v>
      </c>
      <c r="G26" s="576" t="s">
        <v>23</v>
      </c>
    </row>
    <row r="27" spans="1:14" x14ac:dyDescent="0.25">
      <c r="A27" s="16" t="s">
        <v>104</v>
      </c>
      <c r="C27" s="465"/>
      <c r="D27" s="574"/>
      <c r="E27" s="5" t="s">
        <v>9</v>
      </c>
      <c r="G27" s="577"/>
    </row>
    <row r="28" spans="1:14" x14ac:dyDescent="0.25">
      <c r="A28" s="16" t="s">
        <v>104</v>
      </c>
      <c r="C28" s="466"/>
      <c r="D28" s="575"/>
      <c r="E28" s="65" t="s">
        <v>95</v>
      </c>
      <c r="G28" s="264" t="s">
        <v>341</v>
      </c>
    </row>
    <row r="29" spans="1:14" x14ac:dyDescent="0.25">
      <c r="A29" s="339" t="str">
        <f t="shared" ref="A29:A37" si="2">$A$1&amp;"_R"&amp;C29</f>
        <v>CRE_3_R070</v>
      </c>
      <c r="C29" s="59" t="s">
        <v>101</v>
      </c>
      <c r="D29" s="3" t="s">
        <v>41</v>
      </c>
      <c r="E29" s="70"/>
      <c r="G29" s="106">
        <f>'Template 1'!I23-SUM(E29:E37)</f>
        <v>0</v>
      </c>
    </row>
    <row r="30" spans="1:14" x14ac:dyDescent="0.25">
      <c r="A30" s="339" t="str">
        <f t="shared" si="2"/>
        <v>CRE_3_R080</v>
      </c>
      <c r="C30" s="59" t="s">
        <v>102</v>
      </c>
      <c r="D30" s="3" t="s">
        <v>42</v>
      </c>
      <c r="E30" s="70"/>
    </row>
    <row r="31" spans="1:14" x14ac:dyDescent="0.25">
      <c r="A31" s="339" t="str">
        <f t="shared" si="2"/>
        <v>CRE_3_R090</v>
      </c>
      <c r="C31" s="59" t="s">
        <v>115</v>
      </c>
      <c r="D31" s="3" t="s">
        <v>43</v>
      </c>
      <c r="E31" s="70"/>
    </row>
    <row r="32" spans="1:14" x14ac:dyDescent="0.25">
      <c r="A32" s="339" t="str">
        <f t="shared" si="2"/>
        <v>CRE_3_R100</v>
      </c>
      <c r="C32" s="59">
        <v>100</v>
      </c>
      <c r="D32" s="3" t="s">
        <v>44</v>
      </c>
      <c r="E32" s="70"/>
    </row>
    <row r="33" spans="1:14" x14ac:dyDescent="0.25">
      <c r="A33" s="339" t="str">
        <f t="shared" si="2"/>
        <v>CRE_3_R110</v>
      </c>
      <c r="C33" s="59">
        <v>110</v>
      </c>
      <c r="D33" s="3" t="s">
        <v>45</v>
      </c>
      <c r="E33" s="70"/>
    </row>
    <row r="34" spans="1:14" x14ac:dyDescent="0.25">
      <c r="A34" s="339" t="str">
        <f t="shared" si="2"/>
        <v>CRE_3_R120</v>
      </c>
      <c r="C34" s="59">
        <v>120</v>
      </c>
      <c r="D34" s="3" t="s">
        <v>46</v>
      </c>
      <c r="E34" s="70"/>
    </row>
    <row r="35" spans="1:14" x14ac:dyDescent="0.25">
      <c r="A35" s="339" t="str">
        <f t="shared" si="2"/>
        <v>CRE_3_R130</v>
      </c>
      <c r="C35" s="59">
        <v>130</v>
      </c>
      <c r="D35" s="3" t="s">
        <v>47</v>
      </c>
      <c r="E35" s="70"/>
    </row>
    <row r="36" spans="1:14" x14ac:dyDescent="0.25">
      <c r="A36" s="339" t="str">
        <f t="shared" si="2"/>
        <v>CRE_3_R140</v>
      </c>
      <c r="C36" s="59">
        <v>140</v>
      </c>
      <c r="D36" s="3" t="s">
        <v>48</v>
      </c>
      <c r="E36" s="70"/>
    </row>
    <row r="37" spans="1:14" x14ac:dyDescent="0.25">
      <c r="A37" s="339" t="str">
        <f t="shared" si="2"/>
        <v>CRE_3_R150</v>
      </c>
      <c r="C37" s="59">
        <v>150</v>
      </c>
      <c r="D37" s="163" t="s">
        <v>571</v>
      </c>
      <c r="E37" s="70"/>
    </row>
    <row r="38" spans="1:14" x14ac:dyDescent="0.25">
      <c r="A38" s="16" t="s">
        <v>104</v>
      </c>
      <c r="D38" s="57"/>
    </row>
    <row r="39" spans="1:14" x14ac:dyDescent="0.25">
      <c r="A39" s="16" t="s">
        <v>103</v>
      </c>
      <c r="D39" s="57"/>
    </row>
    <row r="40" spans="1:14" hidden="1" x14ac:dyDescent="0.25">
      <c r="A40" s="16" t="s">
        <v>840</v>
      </c>
      <c r="B40" s="39">
        <v>2</v>
      </c>
      <c r="C40" s="39">
        <v>1</v>
      </c>
      <c r="D40" s="40">
        <v>8</v>
      </c>
      <c r="E40" s="41">
        <v>5</v>
      </c>
      <c r="F40" s="42">
        <v>3</v>
      </c>
      <c r="G40" s="43">
        <v>4</v>
      </c>
      <c r="H40" s="44">
        <v>4</v>
      </c>
      <c r="I40" s="45">
        <v>4</v>
      </c>
      <c r="J40" s="45">
        <v>5</v>
      </c>
      <c r="K40" s="46">
        <v>4</v>
      </c>
      <c r="L40" s="46">
        <v>6</v>
      </c>
      <c r="M40" s="47">
        <v>4</v>
      </c>
      <c r="N40" s="48">
        <v>7</v>
      </c>
    </row>
    <row r="41" spans="1:14" hidden="1" x14ac:dyDescent="0.25">
      <c r="A41" s="16" t="s">
        <v>94</v>
      </c>
      <c r="B41" s="49"/>
      <c r="C41" s="50"/>
      <c r="D41" s="50"/>
      <c r="E41" s="15" t="str">
        <f>$A$40&amp;"_C"&amp;E46</f>
        <v>CRE_3_C_C010</v>
      </c>
      <c r="F41" s="60"/>
      <c r="G41" s="60"/>
      <c r="H41" s="60"/>
      <c r="I41" s="60"/>
      <c r="J41" s="60"/>
      <c r="K41" s="61"/>
      <c r="L41" s="60"/>
      <c r="M41" s="60"/>
      <c r="N41" s="60"/>
    </row>
    <row r="42" spans="1:14" hidden="1" x14ac:dyDescent="0.25">
      <c r="A42" s="16" t="str">
        <f>"R:A1:G"&amp;ROW(A58)</f>
        <v>R:A1:G58</v>
      </c>
      <c r="B42" s="50"/>
      <c r="C42" s="51"/>
      <c r="D42" s="52"/>
      <c r="E42" s="62"/>
      <c r="F42" s="62"/>
      <c r="G42" s="62"/>
      <c r="H42" s="62"/>
      <c r="I42" s="62"/>
      <c r="J42" s="62"/>
      <c r="K42" s="63"/>
      <c r="L42" s="64"/>
      <c r="M42" s="64"/>
      <c r="N42" s="64"/>
    </row>
    <row r="43" spans="1:14" x14ac:dyDescent="0.25">
      <c r="A43" s="16" t="s">
        <v>104</v>
      </c>
      <c r="D43" s="57"/>
    </row>
    <row r="44" spans="1:14" ht="30" x14ac:dyDescent="0.25">
      <c r="A44" s="16" t="s">
        <v>104</v>
      </c>
      <c r="C44" s="464" t="s">
        <v>639</v>
      </c>
      <c r="D44" s="573"/>
      <c r="E44" s="4" t="s">
        <v>49</v>
      </c>
    </row>
    <row r="45" spans="1:14" x14ac:dyDescent="0.25">
      <c r="A45" s="16" t="s">
        <v>104</v>
      </c>
      <c r="C45" s="465"/>
      <c r="D45" s="574"/>
      <c r="E45" s="5" t="s">
        <v>9</v>
      </c>
    </row>
    <row r="46" spans="1:14" x14ac:dyDescent="0.25">
      <c r="A46" s="16" t="s">
        <v>104</v>
      </c>
      <c r="C46" s="466"/>
      <c r="D46" s="575"/>
      <c r="E46" s="65" t="s">
        <v>95</v>
      </c>
    </row>
    <row r="47" spans="1:14" x14ac:dyDescent="0.25">
      <c r="A47" s="325" t="str">
        <f>$A$40&amp;"_R"&amp;C47</f>
        <v>CRE_3_C_R160</v>
      </c>
      <c r="C47" s="59" t="s">
        <v>264</v>
      </c>
      <c r="D47" s="3" t="s">
        <v>367</v>
      </c>
      <c r="E47" s="74"/>
    </row>
    <row r="48" spans="1:14" x14ac:dyDescent="0.25">
      <c r="A48" s="325" t="str">
        <f t="shared" ref="A48:A56" si="3">$A$40&amp;"_R"&amp;C48</f>
        <v>CRE_3_C_R170</v>
      </c>
      <c r="C48" s="59" t="s">
        <v>265</v>
      </c>
      <c r="D48" s="3" t="s">
        <v>368</v>
      </c>
      <c r="E48" s="74"/>
    </row>
    <row r="49" spans="1:5" x14ac:dyDescent="0.25">
      <c r="A49" s="325" t="str">
        <f t="shared" si="3"/>
        <v>CRE_3_C_R180</v>
      </c>
      <c r="C49" s="59" t="s">
        <v>266</v>
      </c>
      <c r="D49" s="3" t="s">
        <v>369</v>
      </c>
      <c r="E49" s="74"/>
    </row>
    <row r="50" spans="1:5" x14ac:dyDescent="0.25">
      <c r="A50" s="325" t="str">
        <f t="shared" si="3"/>
        <v>CRE_3_C_R190</v>
      </c>
      <c r="C50" s="59" t="s">
        <v>267</v>
      </c>
      <c r="D50" s="3" t="s">
        <v>370</v>
      </c>
      <c r="E50" s="74"/>
    </row>
    <row r="51" spans="1:5" x14ac:dyDescent="0.25">
      <c r="A51" s="325" t="str">
        <f t="shared" si="3"/>
        <v>CRE_3_C_R200</v>
      </c>
      <c r="C51" s="59" t="s">
        <v>268</v>
      </c>
      <c r="D51" s="3" t="s">
        <v>371</v>
      </c>
      <c r="E51" s="74"/>
    </row>
    <row r="52" spans="1:5" x14ac:dyDescent="0.25">
      <c r="A52" s="325" t="str">
        <f t="shared" si="3"/>
        <v>CRE_3_C_R210</v>
      </c>
      <c r="C52" s="59" t="s">
        <v>269</v>
      </c>
      <c r="D52" s="3" t="s">
        <v>372</v>
      </c>
      <c r="E52" s="74"/>
    </row>
    <row r="53" spans="1:5" x14ac:dyDescent="0.25">
      <c r="A53" s="325" t="str">
        <f t="shared" si="3"/>
        <v>CRE_3_C_R220</v>
      </c>
      <c r="C53" s="59" t="s">
        <v>270</v>
      </c>
      <c r="D53" s="3" t="s">
        <v>373</v>
      </c>
      <c r="E53" s="74"/>
    </row>
    <row r="54" spans="1:5" x14ac:dyDescent="0.25">
      <c r="A54" s="325" t="str">
        <f t="shared" si="3"/>
        <v>CRE_3_C_R230</v>
      </c>
      <c r="C54" s="59" t="s">
        <v>198</v>
      </c>
      <c r="D54" s="3" t="s">
        <v>374</v>
      </c>
      <c r="E54" s="74"/>
    </row>
    <row r="55" spans="1:5" x14ac:dyDescent="0.25">
      <c r="A55" s="325" t="str">
        <f t="shared" si="3"/>
        <v>CRE_3_C_R240</v>
      </c>
      <c r="C55" s="59" t="s">
        <v>199</v>
      </c>
      <c r="D55" s="3" t="s">
        <v>375</v>
      </c>
      <c r="E55" s="74"/>
    </row>
    <row r="56" spans="1:5" x14ac:dyDescent="0.25">
      <c r="A56" s="325" t="str">
        <f t="shared" si="3"/>
        <v>CRE_3_C_R250</v>
      </c>
      <c r="C56" s="59" t="s">
        <v>200</v>
      </c>
      <c r="D56" s="3" t="s">
        <v>376</v>
      </c>
      <c r="E56" s="74"/>
    </row>
    <row r="57" spans="1:5" x14ac:dyDescent="0.25">
      <c r="A57" s="16" t="s">
        <v>103</v>
      </c>
    </row>
    <row r="58" spans="1:5" x14ac:dyDescent="0.25">
      <c r="A58" s="16" t="s">
        <v>104</v>
      </c>
    </row>
  </sheetData>
  <sheetProtection algorithmName="SHA-512" hashValue="W2ur81GD7PjRB5dfC3WbYvMnpeoQIhY5ZL3ScEwA5iQIIwXDDRkHQhbf1mKioX9SCkaTfDaJMuxo8kvjzJ1m1Q==" saltValue="TGnUraszzKvZo9y+XN4g5A==" spinCount="100000" sheet="1" objects="1" scenarios="1"/>
  <protectedRanges>
    <protectedRange sqref="E11:G19 E47:E56" name="Sheet 3"/>
  </protectedRanges>
  <mergeCells count="5">
    <mergeCell ref="C7:D10"/>
    <mergeCell ref="C26:D28"/>
    <mergeCell ref="E7:G7"/>
    <mergeCell ref="G26:G27"/>
    <mergeCell ref="C44:D46"/>
  </mergeCells>
  <dataValidations count="2">
    <dataValidation type="decimal" operator="greaterThanOrEqual" allowBlank="1" showInputMessage="1" showErrorMessage="1" errorTitle="Wrong number format used" error="Please use a number which is zero or greater. If not available, leave blank." prompt="Report the ratio as a percentage." sqref="E11:G19 E47:E56" xr:uid="{00000000-0002-0000-0700-000000000000}">
      <formula1>0</formula1>
    </dataValidation>
    <dataValidation type="whole" allowBlank="1" showInputMessage="1" showErrorMessage="1" errorTitle="Wrong number format used" error="Please use a number which is zero or greater. If not available, leave blank." prompt="No neagtive integer values should be reported." sqref="E29:E37" xr:uid="{00000000-0002-0000-0700-000001000000}">
      <formula1>0</formula1>
      <formula2>9.99999999999999E+60</formula2>
    </dataValidation>
  </dataValidations>
  <pageMargins left="0.25" right="0.25" top="0.75" bottom="0.75" header="0.3" footer="0.3"/>
  <pageSetup paperSize="9" fitToHeight="0" orientation="landscape" horizontalDpi="1200" verticalDpi="1200" r:id="rId1"/>
  <headerFooter>
    <oddFooter>&amp;CCRE template &amp;A&amp;RPage &amp;P</oddFooter>
  </headerFooter>
  <ignoredErrors>
    <ignoredError sqref="E10:G10 C29:C31 C11:C19 E28 C47:C56 E4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U45"/>
  <sheetViews>
    <sheetView topLeftCell="B4" zoomScale="80" zoomScaleNormal="80" workbookViewId="0">
      <selection activeCell="L27" sqref="L27:P38"/>
    </sheetView>
  </sheetViews>
  <sheetFormatPr defaultColWidth="12.140625" defaultRowHeight="15" x14ac:dyDescent="0.25"/>
  <cols>
    <col min="1" max="1" width="0" hidden="1" customWidth="1"/>
    <col min="2" max="2" width="2" bestFit="1" customWidth="1"/>
    <col min="4" max="4" width="81.28515625" bestFit="1" customWidth="1"/>
  </cols>
  <sheetData>
    <row r="1" spans="1:21" ht="18.75" hidden="1" x14ac:dyDescent="0.25">
      <c r="A1" s="16" t="s">
        <v>122</v>
      </c>
      <c r="B1" s="20">
        <v>2</v>
      </c>
      <c r="C1" s="21">
        <v>1</v>
      </c>
      <c r="D1" s="29">
        <v>10</v>
      </c>
      <c r="E1" s="18">
        <v>5</v>
      </c>
      <c r="F1" s="22">
        <v>3</v>
      </c>
      <c r="G1" s="23">
        <v>4</v>
      </c>
      <c r="H1" s="24">
        <v>4</v>
      </c>
      <c r="I1" s="24">
        <v>4</v>
      </c>
      <c r="J1" s="25">
        <v>4</v>
      </c>
      <c r="K1" s="25">
        <v>5</v>
      </c>
      <c r="L1" s="26">
        <v>4</v>
      </c>
      <c r="M1" s="26">
        <v>6</v>
      </c>
      <c r="N1" s="26"/>
      <c r="O1" s="27">
        <v>4</v>
      </c>
      <c r="P1" s="28"/>
      <c r="Q1" s="28">
        <v>7</v>
      </c>
    </row>
    <row r="2" spans="1:21" hidden="1" x14ac:dyDescent="0.25">
      <c r="A2" s="16" t="str">
        <f>Index!A2</f>
        <v>V20241108</v>
      </c>
      <c r="E2" s="15" t="str">
        <f>$A$1&amp;"_C"&amp;E9</f>
        <v>CRE_4_C010</v>
      </c>
      <c r="F2" s="15" t="str">
        <f t="shared" ref="F2:P2" si="0">$A$1&amp;"_C"&amp;F9</f>
        <v>CRE_4_C011</v>
      </c>
      <c r="G2" s="15" t="str">
        <f t="shared" si="0"/>
        <v>CRE_4_C012</v>
      </c>
      <c r="H2" s="15" t="str">
        <f t="shared" si="0"/>
        <v>CRE_4_C015</v>
      </c>
      <c r="I2" s="15" t="str">
        <f t="shared" si="0"/>
        <v>CRE_4_C016</v>
      </c>
      <c r="J2" s="15" t="str">
        <f t="shared" si="0"/>
        <v>CRE_4_C017</v>
      </c>
      <c r="K2" s="15" t="str">
        <f t="shared" si="0"/>
        <v>CRE_4_C018</v>
      </c>
      <c r="L2" s="15" t="str">
        <f t="shared" si="0"/>
        <v>CRE_4_C020</v>
      </c>
      <c r="M2" s="15" t="str">
        <f t="shared" si="0"/>
        <v>CRE_4_C030</v>
      </c>
      <c r="N2" s="15" t="str">
        <f t="shared" si="0"/>
        <v>CRE_4_C035</v>
      </c>
      <c r="O2" s="15" t="str">
        <f t="shared" si="0"/>
        <v>CRE_4_C040</v>
      </c>
      <c r="P2" s="15" t="str">
        <f t="shared" si="0"/>
        <v>CRE_4_C045</v>
      </c>
    </row>
    <row r="3" spans="1:21" hidden="1" x14ac:dyDescent="0.25">
      <c r="A3" s="16" t="str">
        <f>"R:A1:Q"&amp;ROW(A40)</f>
        <v>R:A1:Q40</v>
      </c>
    </row>
    <row r="4" spans="1:21" x14ac:dyDescent="0.25">
      <c r="A4" s="16" t="s">
        <v>104</v>
      </c>
    </row>
    <row r="5" spans="1:21" x14ac:dyDescent="0.25">
      <c r="A5" s="16" t="s">
        <v>104</v>
      </c>
      <c r="C5" s="128" t="s">
        <v>774</v>
      </c>
    </row>
    <row r="6" spans="1:21" x14ac:dyDescent="0.25">
      <c r="A6" s="16" t="s">
        <v>104</v>
      </c>
    </row>
    <row r="7" spans="1:21" s="1" customFormat="1" ht="105" x14ac:dyDescent="0.25">
      <c r="A7" s="16" t="s">
        <v>104</v>
      </c>
      <c r="B7"/>
      <c r="C7" s="547" t="s">
        <v>561</v>
      </c>
      <c r="D7" s="547"/>
      <c r="E7" s="92" t="s">
        <v>518</v>
      </c>
      <c r="F7" s="92" t="s">
        <v>50</v>
      </c>
      <c r="G7" s="92" t="s">
        <v>51</v>
      </c>
      <c r="H7" s="92" t="s">
        <v>519</v>
      </c>
      <c r="I7" s="92" t="s">
        <v>520</v>
      </c>
      <c r="J7" s="92" t="s">
        <v>52</v>
      </c>
      <c r="K7" s="92" t="s">
        <v>521</v>
      </c>
      <c r="L7" s="92" t="s">
        <v>329</v>
      </c>
      <c r="M7" s="92" t="s">
        <v>330</v>
      </c>
      <c r="N7" s="92" t="s">
        <v>331</v>
      </c>
      <c r="O7" s="92" t="s">
        <v>179</v>
      </c>
      <c r="P7" s="92" t="s">
        <v>196</v>
      </c>
      <c r="Q7" s="6"/>
      <c r="R7" s="578" t="s">
        <v>23</v>
      </c>
      <c r="S7" s="578"/>
      <c r="T7" s="578"/>
      <c r="U7" s="578"/>
    </row>
    <row r="8" spans="1:21" s="1" customFormat="1" x14ac:dyDescent="0.25">
      <c r="A8" s="16" t="s">
        <v>104</v>
      </c>
      <c r="B8"/>
      <c r="C8" s="547"/>
      <c r="D8" s="547"/>
      <c r="E8" s="143" t="s">
        <v>9</v>
      </c>
      <c r="F8" s="143" t="s">
        <v>9</v>
      </c>
      <c r="G8" s="143" t="s">
        <v>9</v>
      </c>
      <c r="H8" s="143" t="s">
        <v>9</v>
      </c>
      <c r="I8" s="143" t="s">
        <v>9</v>
      </c>
      <c r="J8" s="143" t="s">
        <v>9</v>
      </c>
      <c r="K8" s="143" t="s">
        <v>9</v>
      </c>
      <c r="L8" s="143" t="s">
        <v>9</v>
      </c>
      <c r="M8" s="143" t="s">
        <v>9</v>
      </c>
      <c r="N8" s="143" t="s">
        <v>9</v>
      </c>
      <c r="O8" s="143" t="s">
        <v>9</v>
      </c>
      <c r="P8" s="143" t="s">
        <v>9</v>
      </c>
      <c r="Q8" s="6"/>
      <c r="R8" s="578"/>
      <c r="S8" s="578"/>
      <c r="T8" s="578"/>
      <c r="U8" s="578"/>
    </row>
    <row r="9" spans="1:21" s="1" customFormat="1" x14ac:dyDescent="0.25">
      <c r="A9" s="16" t="s">
        <v>104</v>
      </c>
      <c r="B9"/>
      <c r="C9" s="547"/>
      <c r="D9" s="547"/>
      <c r="E9" s="144" t="s">
        <v>95</v>
      </c>
      <c r="F9" s="144" t="s">
        <v>107</v>
      </c>
      <c r="G9" s="144" t="s">
        <v>108</v>
      </c>
      <c r="H9" s="144" t="s">
        <v>111</v>
      </c>
      <c r="I9" s="144" t="s">
        <v>123</v>
      </c>
      <c r="J9" s="144" t="s">
        <v>124</v>
      </c>
      <c r="K9" s="144" t="s">
        <v>125</v>
      </c>
      <c r="L9" s="144" t="s">
        <v>96</v>
      </c>
      <c r="M9" s="144" t="s">
        <v>97</v>
      </c>
      <c r="N9" s="147" t="s">
        <v>173</v>
      </c>
      <c r="O9" s="144" t="s">
        <v>98</v>
      </c>
      <c r="P9" s="144" t="s">
        <v>137</v>
      </c>
      <c r="Q9" s="6"/>
      <c r="R9" s="53" t="s">
        <v>693</v>
      </c>
      <c r="S9" s="53" t="s">
        <v>694</v>
      </c>
      <c r="T9" s="53" t="s">
        <v>695</v>
      </c>
      <c r="U9" s="53" t="s">
        <v>342</v>
      </c>
    </row>
    <row r="10" spans="1:21" s="1" customFormat="1" x14ac:dyDescent="0.25">
      <c r="A10" s="16" t="str">
        <f>$A$1&amp;"_R"&amp;C10</f>
        <v>CRE_4_R005</v>
      </c>
      <c r="B10"/>
      <c r="C10" s="38" t="s">
        <v>117</v>
      </c>
      <c r="D10" s="145" t="s">
        <v>167</v>
      </c>
      <c r="E10" s="69"/>
      <c r="F10" s="69"/>
      <c r="G10" s="69"/>
      <c r="H10" s="69"/>
      <c r="I10" s="69"/>
      <c r="J10" s="69"/>
      <c r="K10" s="69"/>
      <c r="L10" s="68"/>
      <c r="M10" s="68"/>
      <c r="N10" s="68"/>
      <c r="O10" s="68"/>
      <c r="P10" s="68"/>
      <c r="Q10"/>
      <c r="R10" s="96">
        <f>F10-'Template 5'!E12</f>
        <v>0</v>
      </c>
      <c r="S10" s="68"/>
      <c r="T10" s="68"/>
      <c r="U10" s="96">
        <f>I10-SUM(E10:H10)</f>
        <v>0</v>
      </c>
    </row>
    <row r="11" spans="1:21" x14ac:dyDescent="0.25">
      <c r="A11" s="16" t="str">
        <f t="shared" ref="A11:A38" si="1">$A$1&amp;"_R"&amp;C11</f>
        <v>CRE_4_R011</v>
      </c>
      <c r="C11" s="38" t="s">
        <v>107</v>
      </c>
      <c r="D11" s="172" t="s">
        <v>207</v>
      </c>
      <c r="E11" s="69"/>
      <c r="F11" s="69"/>
      <c r="G11" s="69"/>
      <c r="H11" s="69"/>
      <c r="I11" s="69"/>
      <c r="J11" s="69"/>
      <c r="K11" s="69"/>
      <c r="L11" s="68"/>
      <c r="M11" s="68"/>
      <c r="N11" s="68"/>
      <c r="O11" s="68"/>
      <c r="P11" s="68"/>
      <c r="R11" s="96">
        <f>F11-'Template 5'!E13</f>
        <v>0</v>
      </c>
      <c r="S11" s="68"/>
      <c r="T11" s="68"/>
      <c r="U11" s="96">
        <f t="shared" ref="U11:U17" si="2">I11-SUM(E11:H11)</f>
        <v>0</v>
      </c>
    </row>
    <row r="12" spans="1:21" ht="30" x14ac:dyDescent="0.25">
      <c r="A12" s="16" t="str">
        <f t="shared" si="1"/>
        <v>CRE_4_R012</v>
      </c>
      <c r="C12" s="38" t="s">
        <v>108</v>
      </c>
      <c r="D12" s="172" t="s">
        <v>707</v>
      </c>
      <c r="E12" s="69"/>
      <c r="F12" s="69"/>
      <c r="G12" s="69"/>
      <c r="H12" s="69"/>
      <c r="I12" s="69"/>
      <c r="J12" s="69"/>
      <c r="K12" s="69"/>
      <c r="L12" s="68"/>
      <c r="M12" s="68"/>
      <c r="N12" s="68"/>
      <c r="O12" s="68"/>
      <c r="P12" s="68"/>
      <c r="R12" s="96">
        <f>F12-'Template 5'!E14</f>
        <v>0</v>
      </c>
      <c r="S12" s="68"/>
      <c r="T12" s="68"/>
      <c r="U12" s="96">
        <f t="shared" si="2"/>
        <v>0</v>
      </c>
    </row>
    <row r="13" spans="1:21" ht="30" x14ac:dyDescent="0.25">
      <c r="A13" s="16" t="str">
        <f t="shared" si="1"/>
        <v>CRE_4_R017</v>
      </c>
      <c r="C13" s="38" t="s">
        <v>124</v>
      </c>
      <c r="D13" s="172" t="s">
        <v>708</v>
      </c>
      <c r="E13" s="69"/>
      <c r="F13" s="86"/>
      <c r="G13" s="69"/>
      <c r="H13" s="69"/>
      <c r="I13" s="69"/>
      <c r="J13" s="69"/>
      <c r="K13" s="69"/>
      <c r="L13" s="68"/>
      <c r="M13" s="68"/>
      <c r="N13" s="68"/>
      <c r="O13" s="68"/>
      <c r="P13" s="68"/>
      <c r="R13" s="96">
        <f>F13-'Template 5'!E15</f>
        <v>0</v>
      </c>
      <c r="S13" s="68"/>
      <c r="T13" s="68"/>
      <c r="U13" s="96">
        <f t="shared" si="2"/>
        <v>0</v>
      </c>
    </row>
    <row r="14" spans="1:21" ht="30" x14ac:dyDescent="0.25">
      <c r="A14" s="16" t="str">
        <f t="shared" si="1"/>
        <v>CRE_4_R013</v>
      </c>
      <c r="C14" s="38" t="s">
        <v>109</v>
      </c>
      <c r="D14" s="172" t="s">
        <v>204</v>
      </c>
      <c r="E14" s="69"/>
      <c r="F14" s="69"/>
      <c r="G14" s="69"/>
      <c r="H14" s="69"/>
      <c r="I14" s="69"/>
      <c r="J14" s="69"/>
      <c r="K14" s="69"/>
      <c r="L14" s="68"/>
      <c r="M14" s="68"/>
      <c r="N14" s="68"/>
      <c r="O14" s="68"/>
      <c r="P14" s="68"/>
      <c r="R14" s="96">
        <f>F14-'Template 5'!E16</f>
        <v>0</v>
      </c>
      <c r="S14" s="68"/>
      <c r="T14" s="68"/>
      <c r="U14" s="96">
        <f t="shared" si="2"/>
        <v>0</v>
      </c>
    </row>
    <row r="15" spans="1:21" ht="30" x14ac:dyDescent="0.25">
      <c r="A15" s="16" t="str">
        <f t="shared" si="1"/>
        <v>CRE_4_R014</v>
      </c>
      <c r="C15" s="38" t="s">
        <v>110</v>
      </c>
      <c r="D15" s="172" t="s">
        <v>205</v>
      </c>
      <c r="E15" s="69"/>
      <c r="F15" s="69"/>
      <c r="G15" s="69"/>
      <c r="H15" s="69"/>
      <c r="I15" s="69"/>
      <c r="J15" s="69"/>
      <c r="K15" s="69"/>
      <c r="L15" s="68"/>
      <c r="M15" s="68"/>
      <c r="N15" s="68"/>
      <c r="O15" s="68"/>
      <c r="P15" s="68"/>
      <c r="R15" s="96">
        <f>F15-'Template 5'!E17</f>
        <v>0</v>
      </c>
      <c r="S15" s="68"/>
      <c r="T15" s="68"/>
      <c r="U15" s="96">
        <f t="shared" si="2"/>
        <v>0</v>
      </c>
    </row>
    <row r="16" spans="1:21" x14ac:dyDescent="0.25">
      <c r="A16" s="16" t="str">
        <f t="shared" si="1"/>
        <v>CRE_4_R015</v>
      </c>
      <c r="C16" s="38" t="s">
        <v>111</v>
      </c>
      <c r="D16" s="172" t="s">
        <v>206</v>
      </c>
      <c r="E16" s="69"/>
      <c r="F16" s="69"/>
      <c r="G16" s="69"/>
      <c r="H16" s="69"/>
      <c r="I16" s="69"/>
      <c r="J16" s="69"/>
      <c r="K16" s="69"/>
      <c r="L16" s="68"/>
      <c r="M16" s="68"/>
      <c r="N16" s="68"/>
      <c r="O16" s="68"/>
      <c r="P16" s="68"/>
      <c r="R16" s="96">
        <f>F16-'Template 5'!E18</f>
        <v>0</v>
      </c>
      <c r="S16" s="68"/>
      <c r="T16" s="68"/>
      <c r="U16" s="96">
        <f t="shared" si="2"/>
        <v>0</v>
      </c>
    </row>
    <row r="17" spans="1:21" x14ac:dyDescent="0.25">
      <c r="A17" s="16" t="str">
        <f t="shared" si="1"/>
        <v>CRE_4_R016</v>
      </c>
      <c r="C17" s="38" t="s">
        <v>123</v>
      </c>
      <c r="D17" s="172" t="s">
        <v>159</v>
      </c>
      <c r="E17" s="69"/>
      <c r="F17" s="69"/>
      <c r="G17" s="69"/>
      <c r="H17" s="69"/>
      <c r="I17" s="69"/>
      <c r="J17" s="69"/>
      <c r="K17" s="69"/>
      <c r="L17" s="68"/>
      <c r="M17" s="68"/>
      <c r="N17" s="68"/>
      <c r="O17" s="68"/>
      <c r="P17" s="68"/>
      <c r="R17" s="96">
        <f>F17-'Template 5'!E19</f>
        <v>0</v>
      </c>
      <c r="S17" s="68"/>
      <c r="T17" s="68"/>
      <c r="U17" s="96">
        <f t="shared" si="2"/>
        <v>0</v>
      </c>
    </row>
    <row r="18" spans="1:21" x14ac:dyDescent="0.25">
      <c r="A18" s="16" t="s">
        <v>104</v>
      </c>
      <c r="C18" s="30"/>
      <c r="D18" s="13"/>
      <c r="E18" s="68"/>
      <c r="F18" s="68"/>
      <c r="G18" s="68"/>
      <c r="H18" s="68"/>
      <c r="I18" s="68"/>
      <c r="J18" s="68"/>
      <c r="K18" s="68"/>
      <c r="L18" s="68"/>
      <c r="M18" s="68"/>
      <c r="N18" s="68"/>
      <c r="O18" s="68"/>
      <c r="P18" s="68"/>
      <c r="R18" s="68"/>
      <c r="S18" s="68"/>
      <c r="T18" s="68"/>
      <c r="U18" s="68"/>
    </row>
    <row r="19" spans="1:21" x14ac:dyDescent="0.25">
      <c r="A19" s="16" t="str">
        <f t="shared" ref="A19:A25" si="3">$A$1&amp;"_R"&amp;C19</f>
        <v>CRE_4_R041</v>
      </c>
      <c r="C19" s="30" t="s">
        <v>332</v>
      </c>
      <c r="D19" s="145" t="s">
        <v>794</v>
      </c>
      <c r="E19" s="68"/>
      <c r="F19" s="68"/>
      <c r="G19" s="68"/>
      <c r="H19" s="68"/>
      <c r="I19" s="68"/>
      <c r="J19" s="68"/>
      <c r="K19" s="68"/>
      <c r="L19" s="86"/>
      <c r="M19" s="86"/>
      <c r="N19" s="86"/>
      <c r="O19" s="86"/>
      <c r="P19" s="86"/>
      <c r="Q19" s="80"/>
      <c r="R19" s="102">
        <f>L19-'Template 5'!E21</f>
        <v>0</v>
      </c>
      <c r="S19" s="68"/>
      <c r="T19" s="68"/>
      <c r="U19" s="68" t="str">
        <f>IF(Q19&lt;&gt;0,"Please check that cell I18 of Template 1 equals to cell E18 of Template 2","")</f>
        <v/>
      </c>
    </row>
    <row r="20" spans="1:21" s="1" customFormat="1" x14ac:dyDescent="0.25">
      <c r="A20" s="16" t="str">
        <f t="shared" si="3"/>
        <v>CRE_4_R042</v>
      </c>
      <c r="B20"/>
      <c r="C20" s="30" t="s">
        <v>333</v>
      </c>
      <c r="D20" s="134" t="s">
        <v>163</v>
      </c>
      <c r="E20" s="68"/>
      <c r="F20" s="68"/>
      <c r="G20" s="68"/>
      <c r="H20" s="68"/>
      <c r="I20" s="68"/>
      <c r="J20" s="68"/>
      <c r="K20" s="68"/>
      <c r="L20" s="86"/>
      <c r="M20" s="86"/>
      <c r="N20" s="86"/>
      <c r="O20" s="86"/>
      <c r="P20" s="86"/>
      <c r="Q20" s="67"/>
      <c r="R20" s="102">
        <f>L20-'Template 5'!E22</f>
        <v>0</v>
      </c>
      <c r="S20" s="68"/>
      <c r="T20" s="68"/>
      <c r="U20" s="68"/>
    </row>
    <row r="21" spans="1:21" s="1" customFormat="1" x14ac:dyDescent="0.25">
      <c r="A21" s="16" t="str">
        <f t="shared" si="3"/>
        <v>CRE_4_R043</v>
      </c>
      <c r="B21"/>
      <c r="C21" s="30" t="s">
        <v>334</v>
      </c>
      <c r="D21" s="134" t="s">
        <v>164</v>
      </c>
      <c r="E21" s="68"/>
      <c r="F21" s="68"/>
      <c r="G21" s="68"/>
      <c r="H21" s="68"/>
      <c r="I21" s="68"/>
      <c r="J21" s="68"/>
      <c r="K21" s="68"/>
      <c r="L21" s="86"/>
      <c r="M21" s="86"/>
      <c r="N21" s="86"/>
      <c r="O21" s="86"/>
      <c r="P21" s="86"/>
      <c r="Q21" s="67"/>
      <c r="R21" s="102">
        <f>L21-'Template 5'!E23</f>
        <v>0</v>
      </c>
      <c r="S21" s="68"/>
      <c r="T21" s="68"/>
      <c r="U21" s="68"/>
    </row>
    <row r="22" spans="1:21" s="1" customFormat="1" x14ac:dyDescent="0.25">
      <c r="A22" s="16" t="s">
        <v>104</v>
      </c>
      <c r="B22"/>
      <c r="C22" s="30"/>
      <c r="D22" s="76"/>
      <c r="E22" s="68"/>
      <c r="F22" s="68"/>
      <c r="G22" s="68"/>
      <c r="H22" s="68"/>
      <c r="I22" s="68"/>
      <c r="J22" s="68"/>
      <c r="K22" s="68"/>
      <c r="L22" s="68"/>
      <c r="M22" s="68"/>
      <c r="N22" s="68"/>
      <c r="O22" s="68"/>
      <c r="P22" s="68"/>
      <c r="Q22" s="67"/>
      <c r="R22" s="68"/>
      <c r="S22" s="68"/>
      <c r="T22" s="68"/>
      <c r="U22" s="68"/>
    </row>
    <row r="23" spans="1:21" s="1" customFormat="1" x14ac:dyDescent="0.25">
      <c r="A23" s="16" t="str">
        <f t="shared" si="3"/>
        <v>CRE_4_R045</v>
      </c>
      <c r="B23"/>
      <c r="C23" s="126" t="s">
        <v>137</v>
      </c>
      <c r="D23" s="145" t="s">
        <v>346</v>
      </c>
      <c r="E23" s="68"/>
      <c r="F23" s="68"/>
      <c r="G23" s="68"/>
      <c r="H23" s="68"/>
      <c r="I23" s="68"/>
      <c r="J23" s="68"/>
      <c r="K23" s="68"/>
      <c r="L23" s="86"/>
      <c r="M23" s="86"/>
      <c r="N23" s="86"/>
      <c r="O23" s="86"/>
      <c r="P23" s="86"/>
      <c r="Q23" s="67"/>
      <c r="R23" s="102">
        <f>L23-'Template 5'!E25</f>
        <v>0</v>
      </c>
      <c r="S23" s="68"/>
      <c r="T23" s="68"/>
      <c r="U23" s="68"/>
    </row>
    <row r="24" spans="1:21" s="1" customFormat="1" x14ac:dyDescent="0.25">
      <c r="A24" s="16" t="str">
        <f t="shared" si="3"/>
        <v>CRE_4_R046</v>
      </c>
      <c r="B24"/>
      <c r="C24" s="126" t="s">
        <v>181</v>
      </c>
      <c r="D24" s="134" t="s">
        <v>163</v>
      </c>
      <c r="E24" s="68"/>
      <c r="F24" s="68"/>
      <c r="G24" s="68"/>
      <c r="H24" s="68"/>
      <c r="I24" s="68"/>
      <c r="J24" s="68"/>
      <c r="K24" s="68"/>
      <c r="L24" s="86"/>
      <c r="M24" s="86"/>
      <c r="N24" s="86"/>
      <c r="O24" s="86"/>
      <c r="P24" s="86"/>
      <c r="Q24" s="67"/>
      <c r="R24" s="102">
        <f>L24-'Template 5'!E26</f>
        <v>0</v>
      </c>
      <c r="S24" s="68"/>
      <c r="T24" s="68"/>
      <c r="U24" s="68"/>
    </row>
    <row r="25" spans="1:21" s="1" customFormat="1" x14ac:dyDescent="0.25">
      <c r="A25" s="16" t="str">
        <f t="shared" si="3"/>
        <v>CRE_4_R047</v>
      </c>
      <c r="B25"/>
      <c r="C25" s="126" t="s">
        <v>182</v>
      </c>
      <c r="D25" s="134" t="s">
        <v>164</v>
      </c>
      <c r="E25" s="68"/>
      <c r="F25" s="68"/>
      <c r="G25" s="68"/>
      <c r="H25" s="68"/>
      <c r="I25" s="68"/>
      <c r="J25" s="68"/>
      <c r="K25" s="68"/>
      <c r="L25" s="86"/>
      <c r="M25" s="86"/>
      <c r="N25" s="86"/>
      <c r="O25" s="86"/>
      <c r="P25" s="86"/>
      <c r="Q25" s="67"/>
      <c r="R25" s="102">
        <f>L25-'Template 5'!E27</f>
        <v>0</v>
      </c>
      <c r="S25" s="68"/>
      <c r="T25" s="68"/>
      <c r="U25" s="68"/>
    </row>
    <row r="26" spans="1:21" s="1" customFormat="1" x14ac:dyDescent="0.25">
      <c r="A26" s="16" t="s">
        <v>104</v>
      </c>
      <c r="B26"/>
      <c r="C26" s="126"/>
      <c r="D26" s="132"/>
      <c r="E26" s="68"/>
      <c r="F26" s="68"/>
      <c r="G26" s="68"/>
      <c r="H26" s="68"/>
      <c r="I26" s="68"/>
      <c r="J26" s="68"/>
      <c r="K26" s="68"/>
      <c r="L26" s="68"/>
      <c r="M26" s="68"/>
      <c r="N26" s="68"/>
      <c r="O26" s="68"/>
      <c r="P26" s="68"/>
      <c r="Q26" s="67"/>
      <c r="R26" s="68"/>
      <c r="S26" s="68"/>
      <c r="T26" s="68"/>
      <c r="U26" s="68"/>
    </row>
    <row r="27" spans="1:21" x14ac:dyDescent="0.25">
      <c r="A27" s="16" t="str">
        <f t="shared" si="1"/>
        <v>CRE_4_R050</v>
      </c>
      <c r="C27" s="30" t="s">
        <v>99</v>
      </c>
      <c r="D27" s="164" t="s">
        <v>801</v>
      </c>
      <c r="E27" s="68"/>
      <c r="F27" s="68"/>
      <c r="G27" s="68"/>
      <c r="H27" s="68"/>
      <c r="I27" s="68"/>
      <c r="J27" s="68"/>
      <c r="K27" s="68"/>
      <c r="L27" s="69"/>
      <c r="M27" s="69"/>
      <c r="N27" s="86"/>
      <c r="O27" s="69"/>
      <c r="P27" s="86"/>
      <c r="R27" s="96">
        <f>L27-'Template 5'!E29</f>
        <v>0</v>
      </c>
      <c r="S27" s="96">
        <f>M27-'Template 5'!E40</f>
        <v>0</v>
      </c>
      <c r="T27" s="96">
        <f>O27-'Template 5'!E51</f>
        <v>0</v>
      </c>
      <c r="U27" s="96">
        <f>P27-'Template 5'!E62</f>
        <v>0</v>
      </c>
    </row>
    <row r="28" spans="1:21" x14ac:dyDescent="0.25">
      <c r="A28" s="16" t="str">
        <f t="shared" si="1"/>
        <v>CRE_4_R051</v>
      </c>
      <c r="C28" s="30" t="s">
        <v>113</v>
      </c>
      <c r="D28" s="134" t="s">
        <v>153</v>
      </c>
      <c r="E28" s="68"/>
      <c r="F28" s="68"/>
      <c r="G28" s="68"/>
      <c r="H28" s="68"/>
      <c r="I28" s="68"/>
      <c r="J28" s="68"/>
      <c r="K28" s="68"/>
      <c r="L28" s="69"/>
      <c r="M28" s="69"/>
      <c r="N28" s="86"/>
      <c r="O28" s="69"/>
      <c r="P28" s="86"/>
      <c r="R28" s="68"/>
      <c r="S28" s="68"/>
      <c r="T28" s="68"/>
      <c r="U28" s="68"/>
    </row>
    <row r="29" spans="1:21" x14ac:dyDescent="0.25">
      <c r="A29" s="16" t="str">
        <f t="shared" si="1"/>
        <v>CRE_4_R052</v>
      </c>
      <c r="C29" s="30" t="s">
        <v>114</v>
      </c>
      <c r="D29" s="134" t="s">
        <v>154</v>
      </c>
      <c r="E29" s="68"/>
      <c r="F29" s="68"/>
      <c r="G29" s="68"/>
      <c r="H29" s="68"/>
      <c r="I29" s="68"/>
      <c r="J29" s="68"/>
      <c r="K29" s="68"/>
      <c r="L29" s="69"/>
      <c r="M29" s="86"/>
      <c r="N29" s="86"/>
      <c r="O29" s="69"/>
      <c r="P29" s="86"/>
      <c r="R29" s="68"/>
      <c r="S29" s="68"/>
      <c r="T29" s="68"/>
      <c r="U29" s="68"/>
    </row>
    <row r="30" spans="1:21" x14ac:dyDescent="0.25">
      <c r="A30" s="16" t="str">
        <f t="shared" si="1"/>
        <v>CRE_4_R053</v>
      </c>
      <c r="C30" s="30" t="s">
        <v>118</v>
      </c>
      <c r="D30" s="134" t="s">
        <v>669</v>
      </c>
      <c r="E30" s="68"/>
      <c r="F30" s="68"/>
      <c r="G30" s="68"/>
      <c r="H30" s="68"/>
      <c r="I30" s="68"/>
      <c r="J30" s="68"/>
      <c r="K30" s="68"/>
      <c r="L30" s="86"/>
      <c r="M30" s="86"/>
      <c r="N30" s="86"/>
      <c r="O30" s="86"/>
      <c r="P30" s="86"/>
      <c r="Q30" s="97"/>
      <c r="R30" s="96">
        <f>L30-'Template 5'!E30</f>
        <v>0</v>
      </c>
      <c r="S30" s="96">
        <f>M30-'Template 5'!E41</f>
        <v>0</v>
      </c>
      <c r="T30" s="96">
        <f>O30-'Template 5'!E52</f>
        <v>0</v>
      </c>
      <c r="U30" s="96">
        <f>P30-'Template 5'!E63</f>
        <v>0</v>
      </c>
    </row>
    <row r="31" spans="1:21" x14ac:dyDescent="0.25">
      <c r="A31" s="16" t="str">
        <f t="shared" si="1"/>
        <v>CRE_4_R054</v>
      </c>
      <c r="C31" s="30" t="s">
        <v>157</v>
      </c>
      <c r="D31" s="134" t="s">
        <v>158</v>
      </c>
      <c r="E31" s="68"/>
      <c r="F31" s="68"/>
      <c r="G31" s="68"/>
      <c r="H31" s="68"/>
      <c r="I31" s="68"/>
      <c r="J31" s="68"/>
      <c r="K31" s="68"/>
      <c r="L31" s="86"/>
      <c r="M31" s="86"/>
      <c r="N31" s="86"/>
      <c r="O31" s="70"/>
      <c r="P31" s="86"/>
      <c r="Q31" s="97"/>
      <c r="R31" s="96">
        <f>L31-'Template 5'!E31</f>
        <v>0</v>
      </c>
      <c r="S31" s="96">
        <f>M31-'Template 5'!E42</f>
        <v>0</v>
      </c>
      <c r="T31" s="96">
        <f>O31-'Template 5'!E53</f>
        <v>0</v>
      </c>
      <c r="U31" s="96">
        <f>P31-'Template 5'!E64</f>
        <v>0</v>
      </c>
    </row>
    <row r="32" spans="1:21" x14ac:dyDescent="0.25">
      <c r="A32" s="16" t="str">
        <f t="shared" si="1"/>
        <v>CRE_4_R055</v>
      </c>
      <c r="C32" s="30" t="s">
        <v>119</v>
      </c>
      <c r="D32" s="134" t="s">
        <v>700</v>
      </c>
      <c r="E32" s="68"/>
      <c r="F32" s="68"/>
      <c r="G32" s="68"/>
      <c r="H32" s="68"/>
      <c r="I32" s="68"/>
      <c r="J32" s="68"/>
      <c r="K32" s="68"/>
      <c r="L32" s="86"/>
      <c r="M32" s="86"/>
      <c r="N32" s="86"/>
      <c r="O32" s="86"/>
      <c r="P32" s="86"/>
      <c r="Q32" s="97"/>
      <c r="R32" s="96">
        <f>L32-'Template 5'!E32</f>
        <v>0</v>
      </c>
      <c r="S32" s="96">
        <f>M32-'Template 5'!E43</f>
        <v>0</v>
      </c>
      <c r="T32" s="96">
        <f>O32-'Template 5'!E54</f>
        <v>0</v>
      </c>
      <c r="U32" s="96">
        <f>P32-'Template 5'!E65</f>
        <v>0</v>
      </c>
    </row>
    <row r="33" spans="1:21" ht="30" x14ac:dyDescent="0.25">
      <c r="A33" s="16" t="str">
        <f t="shared" si="1"/>
        <v>CRE_4_R060</v>
      </c>
      <c r="C33" s="30" t="s">
        <v>100</v>
      </c>
      <c r="D33" s="173" t="s">
        <v>147</v>
      </c>
      <c r="E33" s="68"/>
      <c r="F33" s="68"/>
      <c r="G33" s="68"/>
      <c r="H33" s="68"/>
      <c r="I33" s="68"/>
      <c r="J33" s="68"/>
      <c r="K33" s="68"/>
      <c r="L33" s="69"/>
      <c r="M33" s="69"/>
      <c r="N33" s="86"/>
      <c r="O33" s="69"/>
      <c r="P33" s="86"/>
      <c r="R33" s="96">
        <f>L33-'Template 5'!E33</f>
        <v>0</v>
      </c>
      <c r="S33" s="96">
        <f>M33-'Template 5'!E44</f>
        <v>0</v>
      </c>
      <c r="T33" s="96">
        <f>O33-'Template 5'!E55</f>
        <v>0</v>
      </c>
      <c r="U33" s="68"/>
    </row>
    <row r="34" spans="1:21" x14ac:dyDescent="0.25">
      <c r="A34" s="16" t="str">
        <f t="shared" si="1"/>
        <v>CRE_4_R070</v>
      </c>
      <c r="C34" s="30" t="s">
        <v>101</v>
      </c>
      <c r="D34" s="173" t="s">
        <v>148</v>
      </c>
      <c r="E34" s="68"/>
      <c r="F34" s="68"/>
      <c r="G34" s="68"/>
      <c r="H34" s="68"/>
      <c r="I34" s="68"/>
      <c r="J34" s="68"/>
      <c r="K34" s="68"/>
      <c r="L34" s="69"/>
      <c r="M34" s="69"/>
      <c r="N34" s="86"/>
      <c r="O34" s="69"/>
      <c r="P34" s="86"/>
      <c r="R34" s="96">
        <f>L34-'Template 5'!E34</f>
        <v>0</v>
      </c>
      <c r="S34" s="96">
        <f>M34-'Template 5'!E45</f>
        <v>0</v>
      </c>
      <c r="T34" s="96">
        <f>O34-'Template 5'!E56</f>
        <v>0</v>
      </c>
      <c r="U34" s="68"/>
    </row>
    <row r="35" spans="1:21" x14ac:dyDescent="0.25">
      <c r="A35" s="16" t="str">
        <f t="shared" si="1"/>
        <v>CRE_4_R080</v>
      </c>
      <c r="C35" s="30" t="s">
        <v>102</v>
      </c>
      <c r="D35" s="187" t="s">
        <v>149</v>
      </c>
      <c r="E35" s="68"/>
      <c r="F35" s="68"/>
      <c r="G35" s="68"/>
      <c r="H35" s="68"/>
      <c r="I35" s="68"/>
      <c r="J35" s="68"/>
      <c r="K35" s="68"/>
      <c r="L35" s="69"/>
      <c r="M35" s="86"/>
      <c r="N35" s="86"/>
      <c r="O35" s="69"/>
      <c r="P35" s="86"/>
      <c r="R35" s="96">
        <f>L35-'Template 5'!E35</f>
        <v>0</v>
      </c>
      <c r="S35" s="96">
        <f>M35-'Template 5'!E46</f>
        <v>0</v>
      </c>
      <c r="T35" s="96">
        <f>O35-'Template 5'!E57</f>
        <v>0</v>
      </c>
      <c r="U35" s="68"/>
    </row>
    <row r="36" spans="1:21" x14ac:dyDescent="0.25">
      <c r="A36" s="16" t="str">
        <f t="shared" si="1"/>
        <v>CRE_4_R090</v>
      </c>
      <c r="C36" s="30" t="s">
        <v>115</v>
      </c>
      <c r="D36" s="173" t="s">
        <v>150</v>
      </c>
      <c r="E36" s="68"/>
      <c r="F36" s="68"/>
      <c r="G36" s="68"/>
      <c r="H36" s="68"/>
      <c r="I36" s="68"/>
      <c r="J36" s="68"/>
      <c r="K36" s="68"/>
      <c r="L36" s="69"/>
      <c r="M36" s="86"/>
      <c r="N36" s="86"/>
      <c r="O36" s="69"/>
      <c r="P36" s="86"/>
      <c r="R36" s="96">
        <f>L36-'Template 5'!E36</f>
        <v>0</v>
      </c>
      <c r="S36" s="96">
        <f>M36-'Template 5'!E47</f>
        <v>0</v>
      </c>
      <c r="T36" s="96">
        <f>O36-'Template 5'!E58</f>
        <v>0</v>
      </c>
      <c r="U36" s="68"/>
    </row>
    <row r="37" spans="1:21" x14ac:dyDescent="0.25">
      <c r="A37" s="16" t="str">
        <f t="shared" si="1"/>
        <v>CRE_4_R100</v>
      </c>
      <c r="C37" s="30">
        <v>100</v>
      </c>
      <c r="D37" s="173" t="s">
        <v>151</v>
      </c>
      <c r="E37" s="68"/>
      <c r="F37" s="68"/>
      <c r="G37" s="68"/>
      <c r="H37" s="68"/>
      <c r="I37" s="68"/>
      <c r="J37" s="68"/>
      <c r="K37" s="68"/>
      <c r="L37" s="86"/>
      <c r="M37" s="86"/>
      <c r="N37" s="86"/>
      <c r="O37" s="86"/>
      <c r="P37" s="86"/>
      <c r="R37" s="96">
        <f>L37-'Template 5'!E37</f>
        <v>0</v>
      </c>
      <c r="S37" s="96">
        <f>M37-'Template 5'!E48</f>
        <v>0</v>
      </c>
      <c r="T37" s="96">
        <f>O37-'Template 5'!E59</f>
        <v>0</v>
      </c>
      <c r="U37" s="68"/>
    </row>
    <row r="38" spans="1:21" x14ac:dyDescent="0.25">
      <c r="A38" s="16" t="str">
        <f t="shared" si="1"/>
        <v>CRE_4_R101</v>
      </c>
      <c r="C38" s="30">
        <v>101</v>
      </c>
      <c r="D38" s="174" t="s">
        <v>152</v>
      </c>
      <c r="E38" s="68"/>
      <c r="F38" s="68"/>
      <c r="G38" s="68"/>
      <c r="H38" s="68"/>
      <c r="I38" s="68"/>
      <c r="J38" s="68"/>
      <c r="K38" s="68"/>
      <c r="L38" s="69"/>
      <c r="M38" s="69"/>
      <c r="N38" s="86"/>
      <c r="O38" s="69"/>
      <c r="P38" s="86"/>
      <c r="R38" s="96">
        <f>L38-'Template 5'!E38</f>
        <v>0</v>
      </c>
      <c r="S38" s="96">
        <f>M38-'Template 5'!E49</f>
        <v>0</v>
      </c>
      <c r="T38" s="96">
        <f>O38-'Template 5'!E60</f>
        <v>0</v>
      </c>
      <c r="U38" s="96">
        <f>P38-'Template 5'!E66</f>
        <v>0</v>
      </c>
    </row>
    <row r="39" spans="1:21" x14ac:dyDescent="0.25">
      <c r="A39" s="16" t="s">
        <v>103</v>
      </c>
    </row>
    <row r="40" spans="1:21" x14ac:dyDescent="0.25">
      <c r="A40" s="16" t="s">
        <v>104</v>
      </c>
      <c r="C40" s="554" t="s">
        <v>23</v>
      </c>
      <c r="D40" s="183" t="s">
        <v>523</v>
      </c>
      <c r="E40" s="102">
        <f>E10-SUM(E11:E17)</f>
        <v>0</v>
      </c>
      <c r="F40" s="102">
        <f t="shared" ref="F40:J40" si="4">F10-SUM(F11:F17)</f>
        <v>0</v>
      </c>
      <c r="G40" s="102">
        <f t="shared" si="4"/>
        <v>0</v>
      </c>
      <c r="H40" s="102">
        <f t="shared" si="4"/>
        <v>0</v>
      </c>
      <c r="I40" s="102">
        <f t="shared" si="4"/>
        <v>0</v>
      </c>
      <c r="J40" s="102">
        <f t="shared" si="4"/>
        <v>0</v>
      </c>
      <c r="K40" s="102">
        <f>K10-SUM(K11:K17)</f>
        <v>0</v>
      </c>
      <c r="L40" s="102">
        <f>L27-SUM(L28:L29)</f>
        <v>0</v>
      </c>
      <c r="M40" s="102">
        <f t="shared" ref="M40:P40" si="5">M27-SUM(M28:M29)</f>
        <v>0</v>
      </c>
      <c r="N40" s="102">
        <f t="shared" si="5"/>
        <v>0</v>
      </c>
      <c r="O40" s="102">
        <f t="shared" si="5"/>
        <v>0</v>
      </c>
      <c r="P40" s="102">
        <f t="shared" si="5"/>
        <v>0</v>
      </c>
    </row>
    <row r="41" spans="1:21" x14ac:dyDescent="0.25">
      <c r="C41" s="556"/>
      <c r="D41" s="183" t="s">
        <v>524</v>
      </c>
      <c r="E41" s="68"/>
      <c r="F41" s="68"/>
      <c r="G41" s="68"/>
      <c r="H41" s="68"/>
      <c r="I41" s="68"/>
      <c r="J41" s="68"/>
      <c r="K41" s="68"/>
      <c r="L41" s="102">
        <f>IF(L19&gt;=L20,0,1)</f>
        <v>0</v>
      </c>
      <c r="M41" s="102">
        <f t="shared" ref="M41:P41" si="6">IF(M19&gt;=M20,0,1)</f>
        <v>0</v>
      </c>
      <c r="N41" s="102">
        <f t="shared" si="6"/>
        <v>0</v>
      </c>
      <c r="O41" s="102">
        <f t="shared" si="6"/>
        <v>0</v>
      </c>
      <c r="P41" s="102">
        <f t="shared" si="6"/>
        <v>0</v>
      </c>
    </row>
    <row r="42" spans="1:21" x14ac:dyDescent="0.25">
      <c r="C42" s="556"/>
      <c r="D42" s="183" t="s">
        <v>525</v>
      </c>
      <c r="E42" s="68"/>
      <c r="F42" s="68"/>
      <c r="G42" s="68"/>
      <c r="H42" s="68"/>
      <c r="I42" s="68"/>
      <c r="J42" s="68"/>
      <c r="K42" s="68"/>
      <c r="L42" s="102">
        <f>IF(L19&gt;=L21,0,1)</f>
        <v>0</v>
      </c>
      <c r="M42" s="102">
        <f t="shared" ref="M42:P42" si="7">IF(M19&gt;=M21,0,1)</f>
        <v>0</v>
      </c>
      <c r="N42" s="102">
        <f t="shared" si="7"/>
        <v>0</v>
      </c>
      <c r="O42" s="102">
        <f t="shared" si="7"/>
        <v>0</v>
      </c>
      <c r="P42" s="102">
        <f t="shared" si="7"/>
        <v>0</v>
      </c>
    </row>
    <row r="43" spans="1:21" x14ac:dyDescent="0.25">
      <c r="C43" s="556"/>
      <c r="D43" s="183" t="s">
        <v>554</v>
      </c>
      <c r="E43" s="68"/>
      <c r="F43" s="68"/>
      <c r="G43" s="68"/>
      <c r="H43" s="68"/>
      <c r="I43" s="68"/>
      <c r="J43" s="68"/>
      <c r="K43" s="68"/>
      <c r="L43" s="102">
        <f>IF(L23&gt;=L24,0,1)</f>
        <v>0</v>
      </c>
      <c r="M43" s="102">
        <f t="shared" ref="M43:P43" si="8">IF(M23&gt;=M24,0,1)</f>
        <v>0</v>
      </c>
      <c r="N43" s="102">
        <f t="shared" si="8"/>
        <v>0</v>
      </c>
      <c r="O43" s="102">
        <f t="shared" si="8"/>
        <v>0</v>
      </c>
      <c r="P43" s="102">
        <f t="shared" si="8"/>
        <v>0</v>
      </c>
    </row>
    <row r="44" spans="1:21" x14ac:dyDescent="0.25">
      <c r="C44" s="556"/>
      <c r="D44" s="183" t="s">
        <v>354</v>
      </c>
      <c r="E44" s="68"/>
      <c r="F44" s="68"/>
      <c r="G44" s="68"/>
      <c r="H44" s="68"/>
      <c r="I44" s="68"/>
      <c r="J44" s="68"/>
      <c r="K44" s="68"/>
      <c r="L44" s="102">
        <f>IF(L23&gt;=L25,0,1)</f>
        <v>0</v>
      </c>
      <c r="M44" s="102">
        <f t="shared" ref="M44:P44" si="9">IF(M23&gt;=M25,0,1)</f>
        <v>0</v>
      </c>
      <c r="N44" s="102">
        <f t="shared" si="9"/>
        <v>0</v>
      </c>
      <c r="O44" s="102">
        <f t="shared" si="9"/>
        <v>0</v>
      </c>
      <c r="P44" s="102">
        <f t="shared" si="9"/>
        <v>0</v>
      </c>
    </row>
    <row r="45" spans="1:21" x14ac:dyDescent="0.25">
      <c r="C45" s="555"/>
      <c r="D45" s="183" t="s">
        <v>355</v>
      </c>
      <c r="E45" s="68"/>
      <c r="F45" s="68"/>
      <c r="G45" s="68"/>
      <c r="H45" s="68"/>
      <c r="I45" s="68"/>
      <c r="J45" s="68"/>
      <c r="K45" s="68"/>
      <c r="L45" s="102">
        <f>L27-SUM(L30:L32)</f>
        <v>0</v>
      </c>
      <c r="M45" s="102">
        <f t="shared" ref="M45:P45" si="10">M27-SUM(M30:M32)</f>
        <v>0</v>
      </c>
      <c r="N45" s="102">
        <f t="shared" si="10"/>
        <v>0</v>
      </c>
      <c r="O45" s="102">
        <f t="shared" si="10"/>
        <v>0</v>
      </c>
      <c r="P45" s="102">
        <f t="shared" si="10"/>
        <v>0</v>
      </c>
    </row>
  </sheetData>
  <sheetProtection algorithmName="SHA-512" hashValue="tdr3Uc3+vDDOSe5JER5yWHsz78ei0v0hcuAay3fLgZ8kTMa5YjKkecJrMPuSpuZaNjyU0YZujJNWXHI/VfDdTA==" saltValue="QKdC6RvpubDr4OLf1QWblA==" spinCount="100000" sheet="1" objects="1" scenarios="1"/>
  <protectedRanges>
    <protectedRange sqref="L33:M34 L27:M28 L29 O27:O29 O33:O36 L38:M38 L35:L36 O38 E10:K17" name="Sheet 4"/>
    <protectedRange sqref="I19:N19 N20:N21 M23:N25" name="Sheet 1"/>
    <protectedRange sqref="I30:L30 M29:M30 N27:N36 M35:M36 N38 L37:O37 P27:P38 O30 I31:M32 O32" name="Sheet 1_1"/>
  </protectedRanges>
  <mergeCells count="3">
    <mergeCell ref="C7:D9"/>
    <mergeCell ref="R7:U8"/>
    <mergeCell ref="C40:C45"/>
  </mergeCells>
  <phoneticPr fontId="30" type="noConversion"/>
  <dataValidations count="7">
    <dataValidation type="whole" operator="greaterThanOrEqual" allowBlank="1" showInputMessage="1" showErrorMessage="1" errorTitle="Wrong number format used" error="Please use a number which is zero or greater. If not available, leave blank." prompt="No negative integer values should be reported." sqref="L27:L29 L38 E10:F17 L33:L36 I10:J17" xr:uid="{00000000-0002-0000-0800-000000000000}">
      <formula1>0</formula1>
    </dataValidation>
    <dataValidation type="whole" operator="lessThanOrEqual" allowBlank="1" showInputMessage="1" showErrorMessage="1" errorTitle="Wrong number format used" error="Please use a number which is less than or equal to zero. If not available, leave blank." prompt="Negative integer values should be reported." sqref="G10:G17" xr:uid="{00000000-0002-0000-0800-000001000000}">
      <formula1>0</formula1>
    </dataValidation>
    <dataValidation type="whole" allowBlank="1" showInputMessage="1" showErrorMessage="1" prompt="Integer values should be reported." sqref="H10:H17" xr:uid="{00000000-0002-0000-0800-000002000000}">
      <formula1>-9.99999999999999E+73</formula1>
      <formula2>9.99999999999999E+91</formula2>
    </dataValidation>
    <dataValidation type="whole" allowBlank="1" showInputMessage="1" showErrorMessage="1" prompt="Integer values should be reported." sqref="K10:K17" xr:uid="{00000000-0002-0000-0800-000003000000}">
      <formula1>-9.99999999999999E+63</formula1>
      <formula2>9.99999999999999E+70</formula2>
    </dataValidation>
    <dataValidation type="whole" allowBlank="1" showInputMessage="1" showErrorMessage="1" prompt="Integer values should be reported." sqref="K30:K32 K19:K26 L26:N26 L22:N22" xr:uid="{00000000-0002-0000-0800-000004000000}">
      <formula1>-9.99999999999999E+69</formula1>
      <formula2>9.99999999999999E+100</formula2>
    </dataValidation>
    <dataValidation type="whole" allowBlank="1" showInputMessage="1" showErrorMessage="1" errorTitle="Wrong number format used" error="Please use a number which is zero or greater. If not available, leave blank." prompt="No negative integer values should be reported." sqref="I19:J26 L30:L32 I30:J32 L19:L21 L23:L25 M29:M30 N38 M35:M36 N27:N36 L37:P37 P27:P36 P38 O30 M32 O32" xr:uid="{00000000-0002-0000-0800-000005000000}">
      <formula1>0</formula1>
      <formula2>9.99999999999999E+91</formula2>
    </dataValidation>
    <dataValidation type="whole" allowBlank="1" showInputMessage="1" showErrorMessage="1" prompt="No negative integer values should be reported." sqref="M23:N25 M19:N21 M27:M28 M38 M31 M33:M34" xr:uid="{00000000-0002-0000-0800-000006000000}">
      <formula1>0</formula1>
      <formula2>9.99999999999999E+136</formula2>
    </dataValidation>
  </dataValidations>
  <pageMargins left="0.25" right="0.25" top="0.75" bottom="0.75" header="0.3" footer="0.3"/>
  <pageSetup paperSize="9" scale="45" fitToHeight="0" orientation="landscape" horizontalDpi="1200" verticalDpi="1200" r:id="rId1"/>
  <headerFooter>
    <oddFooter>&amp;CCRE template &amp;A&amp;RPage &amp;P</oddFooter>
  </headerFooter>
  <ignoredErrors>
    <ignoredError sqref="O9:P9 C10:C12 E9:N9 C27:C36 C19:C21 C23:C25 C13:C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Index</vt:lpstr>
      <vt:lpstr>Instructions</vt:lpstr>
      <vt:lpstr>Data Validation</vt:lpstr>
      <vt:lpstr>Template 0</vt:lpstr>
      <vt:lpstr>Template 1</vt:lpstr>
      <vt:lpstr>Template 2</vt:lpstr>
      <vt:lpstr>Template 2.2 </vt:lpstr>
      <vt:lpstr>Template 3</vt:lpstr>
      <vt:lpstr>Template 4</vt:lpstr>
      <vt:lpstr>Template 5</vt:lpstr>
      <vt:lpstr>Template 6</vt:lpstr>
      <vt:lpstr>Template 7.1</vt:lpstr>
      <vt:lpstr>Template 7.2</vt:lpstr>
      <vt:lpstr>Definitions</vt:lpstr>
      <vt:lpstr>Prime location of RE</vt:lpstr>
      <vt:lpstr>List</vt:lpstr>
      <vt:lpstr>Equity_funds__IPEQU</vt:lpstr>
      <vt:lpstr>Insurance_Company</vt:lpstr>
      <vt:lpstr>Investment_Fund</vt:lpstr>
      <vt:lpstr>Pension_Fund</vt:lpstr>
      <vt:lpstr>'Data Validation'!Print_Area</vt:lpstr>
      <vt:lpstr>Definitions!Print_Area</vt:lpstr>
      <vt:lpstr>Index!Print_Area</vt:lpstr>
      <vt:lpstr>'Template 1'!Print_Area</vt:lpstr>
      <vt:lpstr>'Template 2'!Print_Area</vt:lpstr>
      <vt:lpstr>'Template 2.2 '!Print_Area</vt:lpstr>
      <vt:lpstr>'Template 3'!Print_Area</vt:lpstr>
      <vt:lpstr>'Template 4'!Print_Area</vt:lpstr>
      <vt:lpstr>'Template 5'!Print_Area</vt:lpstr>
      <vt:lpstr>'Template 6'!Print_Area</vt:lpstr>
      <vt:lpstr>'Template 7.1'!Print_Area</vt:lpstr>
      <vt:lpstr>'Template 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2025-12-01T12:15:18Z</dcterms:modified>
</cp:coreProperties>
</file>