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RV\Redirection\ichristodoulou\Desktop\New Forms\QST-ASP\"/>
    </mc:Choice>
  </mc:AlternateContent>
  <xr:revisionPtr revIDLastSave="0" documentId="13_ncr:1_{579F1F4B-0031-406D-8B22-BDC12F8EA798}" xr6:coauthVersionLast="47" xr6:coauthVersionMax="47" xr10:uidLastSave="{00000000-0000-0000-0000-000000000000}"/>
  <bookViews>
    <workbookView xWindow="-120" yWindow="-120" windowWidth="29040" windowHeight="15840" tabRatio="923" xr2:uid="{00000000-000D-0000-FFFF-FFFF00000000}"/>
  </bookViews>
  <sheets>
    <sheet name="Instructions" sheetId="18" r:id="rId1"/>
    <sheet name="General Information" sheetId="19" r:id="rId2"/>
    <sheet name="Section A" sheetId="22" r:id="rId3"/>
    <sheet name="Section B" sheetId="24" r:id="rId4"/>
    <sheet name="Section C" sheetId="4" r:id="rId5"/>
    <sheet name="Section D" sheetId="26" r:id="rId6"/>
    <sheet name="Section E" sheetId="23" r:id="rId7"/>
    <sheet name="Section F" sheetId="21" r:id="rId8"/>
    <sheet name="Validation Tests" sheetId="13" r:id="rId9"/>
    <sheet name="Definitions" sheetId="25" r:id="rId10"/>
    <sheet name="Allowed Values" sheetId="9" r:id="rId11"/>
  </sheets>
  <externalReferences>
    <externalReference r:id="rId12"/>
    <externalReference r:id="rId13"/>
    <externalReference r:id="rId14"/>
  </externalReferences>
  <definedNames>
    <definedName name="ClientCategorisationList">'[1]Allowed Values'!$B$262:$B$265</definedName>
    <definedName name="Clients_Risk_Categ">'Allowed Values'!#REF!</definedName>
    <definedName name="countries">'Allowed Values'!$C$20:$C$269</definedName>
    <definedName name="CountriesList">'[1]Allowed Values'!$B$9:$B$258</definedName>
    <definedName name="Currencies">!#REF!</definedName>
    <definedName name="ex_nonex">'Allowed Values'!#REF!</definedName>
    <definedName name="GeneralInfo">'General Information'!$D$31</definedName>
    <definedName name="GenInfo">'General Information'!$A$1</definedName>
    <definedName name="GI">#REF!</definedName>
    <definedName name="LAstDate1">'[2]Allowed values'!$B$8:$B$13</definedName>
    <definedName name="LastRefDate">'Allowed Values'!$C$14:$C$17</definedName>
    <definedName name="List_basis">'[1]Allowed Values'!$B$322:$B$323</definedName>
    <definedName name="List_ClientsMoney">'[1]Allowed Values'!$B$313:$B$315</definedName>
    <definedName name="List_Countries">'Allowed Values'!$C$20:$C$269</definedName>
    <definedName name="List_Leverage">'[1]Allowed Values'!$B$326:$B$332</definedName>
    <definedName name="List_Opinion">!#REF!</definedName>
    <definedName name="List_YesNo">'[1]Allowed Values'!$B$318:$B$319</definedName>
    <definedName name="Manager">'[2]Allowed values'!$B$16:$B$17</definedName>
    <definedName name="_xlnm.Print_Area" localSheetId="10">'Allowed Values'!$A$1:$D$270</definedName>
    <definedName name="_xlnm.Print_Area" localSheetId="1">'General Information'!$A$1:$E$32</definedName>
    <definedName name="_xlnm.Print_Area" localSheetId="0">Instructions!$A$1:$H$55</definedName>
    <definedName name="_xlnm.Print_Area" localSheetId="2">'Section A'!$A$1:$F$281</definedName>
    <definedName name="_xlnm.Print_Area" localSheetId="3">'Section B'!$A$1:$G$98</definedName>
    <definedName name="_xlnm.Print_Area" localSheetId="4">'Section C'!$A$1:$H$51</definedName>
    <definedName name="_xlnm.Print_Area" localSheetId="5">'Section D'!$A$1:$E$32</definedName>
    <definedName name="_xlnm.Print_Area" localSheetId="6">'Section E'!$A$1:$G$32</definedName>
    <definedName name="_xlnm.Print_Area" localSheetId="7">'Section F'!$A$1:$G$58</definedName>
    <definedName name="_xlnm.Print_Area" localSheetId="8">'Validation Tests'!$A$1:$F$109</definedName>
    <definedName name="_xlnm.Print_Titles" localSheetId="10">'Allowed Values'!$19:$19</definedName>
    <definedName name="_xlnm.Print_Titles" localSheetId="2">'Section A'!$16:$18</definedName>
    <definedName name="RelationList">'[1]Allowed Values'!$B$279:$B$281</definedName>
    <definedName name="SB">#REF!</definedName>
    <definedName name="SC">#REF!</definedName>
    <definedName name="SD">'Section C'!#REF!</definedName>
    <definedName name="SE">#REF!</definedName>
    <definedName name="SecA">'Section A'!$C$13</definedName>
    <definedName name="SecB">'Section B'!$C$97</definedName>
    <definedName name="SecC">'Section C'!$D$50</definedName>
    <definedName name="SecD">'Section D'!$B$31</definedName>
    <definedName name="SecE">'Section E'!$C$31</definedName>
    <definedName name="SecF">'Section F'!$C$57</definedName>
    <definedName name="SectionB">'Section C'!#REF!</definedName>
    <definedName name="SectionC">#REF!</definedName>
    <definedName name="SF">#REF!</definedName>
    <definedName name="sfg">'Allowed Values'!#REF!</definedName>
    <definedName name="SG">#REF!</definedName>
    <definedName name="SH">#REF!</definedName>
    <definedName name="SI">#REF!</definedName>
    <definedName name="typeofentityList">'[1]Allowed Values'!$B$269:$B$276</definedName>
    <definedName name="ValidationDate_GI" localSheetId="8">'[1]General Info'!#REF!</definedName>
    <definedName name="ValidationDate_GI">#REF!</definedName>
    <definedName name="ValidationDate_SectionA" localSheetId="8">'[1]Section A'!#REF!</definedName>
    <definedName name="ValidationDate_SectionA">'[1]Section A'!#REF!</definedName>
    <definedName name="ValidationDate_SectionB" localSheetId="8">'[1]Section B'!#REF!</definedName>
    <definedName name="ValidationDate_SectionB">'[1]Section B'!#REF!</definedName>
    <definedName name="ValidationResult_GI" localSheetId="8">'[1]General Info'!$C$36</definedName>
    <definedName name="ValidationResult_GI">#REF!</definedName>
    <definedName name="ValidationResult_SectionA">'[1]Section A'!$E$17</definedName>
    <definedName name="ValidationResult_SectionB">'[1]Section B'!$F$14</definedName>
    <definedName name="ValidationResult_SectionC">'[1]Section C'!$F$12</definedName>
    <definedName name="ValidationResult_SectionD">'[1]Section D(1)'!$M$8</definedName>
    <definedName name="ValidationResult_SectionE">'[1]Section E'!$E$29</definedName>
    <definedName name="ValidationResult_SectionF">'[1]Section F'!$G$9</definedName>
    <definedName name="YesNo">'[3]Allowed Values'!$B$13:$B$14</definedName>
    <definedName name="yn">'Allowed Values'!$C$9:$C$10</definedName>
    <definedName name="ynna">'Allowed Values'!$C$9:$C$11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9" l="1"/>
  <c r="D31" i="19" s="1"/>
  <c r="J33" i="4" l="1"/>
  <c r="K21" i="22" l="1"/>
  <c r="L21" i="22"/>
  <c r="K22" i="22"/>
  <c r="L22" i="22"/>
  <c r="K23" i="22"/>
  <c r="L23" i="22"/>
  <c r="K24" i="22"/>
  <c r="L24" i="22"/>
  <c r="K25" i="22"/>
  <c r="L25" i="22"/>
  <c r="K26" i="22"/>
  <c r="L26" i="22"/>
  <c r="K27" i="22"/>
  <c r="L27" i="22"/>
  <c r="K28" i="22"/>
  <c r="L28" i="22"/>
  <c r="K29" i="22"/>
  <c r="L29" i="22"/>
  <c r="K30" i="22"/>
  <c r="L30" i="22"/>
  <c r="K31" i="22"/>
  <c r="L31" i="22"/>
  <c r="K32" i="22"/>
  <c r="L32" i="22"/>
  <c r="K33" i="22"/>
  <c r="L33" i="22"/>
  <c r="K34" i="22"/>
  <c r="L34" i="22"/>
  <c r="K35" i="22"/>
  <c r="L35" i="22"/>
  <c r="K36" i="22"/>
  <c r="L36" i="22"/>
  <c r="K37" i="22"/>
  <c r="L37" i="22"/>
  <c r="K38" i="22"/>
  <c r="L38" i="22"/>
  <c r="K39" i="22"/>
  <c r="L39" i="22"/>
  <c r="K40" i="22"/>
  <c r="L40" i="22"/>
  <c r="K41" i="22"/>
  <c r="L41" i="22"/>
  <c r="K42" i="22"/>
  <c r="L42" i="22"/>
  <c r="K43" i="22"/>
  <c r="L43" i="22"/>
  <c r="K44" i="22"/>
  <c r="L44" i="22"/>
  <c r="K45" i="22"/>
  <c r="L45" i="22"/>
  <c r="K46" i="22"/>
  <c r="L46" i="22"/>
  <c r="K47" i="22"/>
  <c r="L47" i="22"/>
  <c r="K48" i="22"/>
  <c r="L48" i="22"/>
  <c r="K49" i="22"/>
  <c r="L49" i="22"/>
  <c r="K50" i="22"/>
  <c r="L50" i="22"/>
  <c r="K51" i="22"/>
  <c r="L51" i="22"/>
  <c r="K52" i="22"/>
  <c r="L52" i="22"/>
  <c r="K53" i="22"/>
  <c r="L53" i="22"/>
  <c r="K54" i="22"/>
  <c r="L54" i="22"/>
  <c r="K55" i="22"/>
  <c r="L55" i="22"/>
  <c r="K56" i="22"/>
  <c r="L56" i="22"/>
  <c r="K57" i="22"/>
  <c r="L57" i="22"/>
  <c r="K58" i="22"/>
  <c r="L58" i="22"/>
  <c r="K59" i="22"/>
  <c r="L59" i="22"/>
  <c r="K60" i="22"/>
  <c r="L60" i="22"/>
  <c r="K61" i="22"/>
  <c r="L61" i="22"/>
  <c r="K62" i="22"/>
  <c r="L62" i="22"/>
  <c r="K63" i="22"/>
  <c r="L63" i="22"/>
  <c r="K64" i="22"/>
  <c r="L64" i="22"/>
  <c r="K65" i="22"/>
  <c r="L65" i="22"/>
  <c r="K66" i="22"/>
  <c r="L66" i="22"/>
  <c r="K67" i="22"/>
  <c r="L67" i="22"/>
  <c r="K68" i="22"/>
  <c r="L68" i="22"/>
  <c r="K69" i="22"/>
  <c r="L69" i="22"/>
  <c r="K70" i="22"/>
  <c r="L70" i="22"/>
  <c r="K71" i="22"/>
  <c r="L71" i="22"/>
  <c r="K72" i="22"/>
  <c r="L72" i="22"/>
  <c r="K73" i="22"/>
  <c r="L73" i="22"/>
  <c r="K74" i="22"/>
  <c r="L74" i="22"/>
  <c r="K75" i="22"/>
  <c r="L75" i="22"/>
  <c r="K76" i="22"/>
  <c r="L76" i="22"/>
  <c r="K77" i="22"/>
  <c r="L77" i="22"/>
  <c r="K78" i="22"/>
  <c r="L78" i="22"/>
  <c r="K79" i="22"/>
  <c r="L79" i="22"/>
  <c r="K80" i="22"/>
  <c r="L80" i="22"/>
  <c r="K81" i="22"/>
  <c r="L81" i="22"/>
  <c r="K82" i="22"/>
  <c r="L82" i="22"/>
  <c r="K83" i="22"/>
  <c r="L83" i="22"/>
  <c r="K84" i="22"/>
  <c r="L84" i="22"/>
  <c r="K85" i="22"/>
  <c r="L85" i="22"/>
  <c r="K86" i="22"/>
  <c r="L86" i="22"/>
  <c r="K87" i="22"/>
  <c r="L87" i="22"/>
  <c r="K88" i="22"/>
  <c r="L88" i="22"/>
  <c r="K89" i="22"/>
  <c r="L89" i="22"/>
  <c r="K90" i="22"/>
  <c r="L90" i="22"/>
  <c r="K91" i="22"/>
  <c r="L91" i="22"/>
  <c r="K92" i="22"/>
  <c r="L92" i="22"/>
  <c r="K93" i="22"/>
  <c r="L93" i="22"/>
  <c r="K94" i="22"/>
  <c r="L94" i="22"/>
  <c r="K95" i="22"/>
  <c r="L95" i="22"/>
  <c r="K96" i="22"/>
  <c r="L96" i="22"/>
  <c r="K97" i="22"/>
  <c r="L97" i="22"/>
  <c r="K98" i="22"/>
  <c r="L98" i="22"/>
  <c r="K99" i="22"/>
  <c r="L99" i="22"/>
  <c r="K100" i="22"/>
  <c r="L100" i="22"/>
  <c r="K101" i="22"/>
  <c r="L101" i="22"/>
  <c r="K102" i="22"/>
  <c r="L102" i="22"/>
  <c r="K103" i="22"/>
  <c r="L103" i="22"/>
  <c r="K104" i="22"/>
  <c r="L104" i="22"/>
  <c r="K105" i="22"/>
  <c r="L105" i="22"/>
  <c r="K106" i="22"/>
  <c r="L106" i="22"/>
  <c r="K107" i="22"/>
  <c r="L107" i="22"/>
  <c r="K108" i="22"/>
  <c r="L108" i="22"/>
  <c r="K109" i="22"/>
  <c r="L109" i="22"/>
  <c r="K110" i="22"/>
  <c r="L110" i="22"/>
  <c r="K111" i="22"/>
  <c r="L111" i="22"/>
  <c r="K112" i="22"/>
  <c r="L112" i="22"/>
  <c r="K113" i="22"/>
  <c r="L113" i="22"/>
  <c r="K114" i="22"/>
  <c r="L114" i="22"/>
  <c r="K115" i="22"/>
  <c r="L115" i="22"/>
  <c r="K116" i="22"/>
  <c r="L116" i="22"/>
  <c r="K117" i="22"/>
  <c r="L117" i="22"/>
  <c r="K118" i="22"/>
  <c r="L118" i="22"/>
  <c r="K119" i="22"/>
  <c r="L119" i="22"/>
  <c r="K120" i="22"/>
  <c r="L120" i="22"/>
  <c r="K121" i="22"/>
  <c r="L121" i="22"/>
  <c r="K122" i="22"/>
  <c r="L122" i="22"/>
  <c r="K123" i="22"/>
  <c r="L123" i="22"/>
  <c r="K124" i="22"/>
  <c r="L124" i="22"/>
  <c r="K125" i="22"/>
  <c r="L125" i="22"/>
  <c r="K126" i="22"/>
  <c r="L126" i="22"/>
  <c r="K127" i="22"/>
  <c r="L127" i="22"/>
  <c r="K128" i="22"/>
  <c r="L128" i="22"/>
  <c r="K129" i="22"/>
  <c r="L129" i="22"/>
  <c r="K130" i="22"/>
  <c r="L130" i="22"/>
  <c r="K131" i="22"/>
  <c r="L131" i="22"/>
  <c r="K132" i="22"/>
  <c r="L132" i="22"/>
  <c r="K133" i="22"/>
  <c r="L133" i="22"/>
  <c r="K134" i="22"/>
  <c r="L134" i="22"/>
  <c r="K135" i="22"/>
  <c r="L135" i="22"/>
  <c r="K136" i="22"/>
  <c r="L136" i="22"/>
  <c r="K137" i="22"/>
  <c r="L137" i="22"/>
  <c r="K138" i="22"/>
  <c r="L138" i="22"/>
  <c r="K139" i="22"/>
  <c r="L139" i="22"/>
  <c r="K140" i="22"/>
  <c r="L140" i="22"/>
  <c r="K141" i="22"/>
  <c r="L141" i="22"/>
  <c r="K142" i="22"/>
  <c r="L142" i="22"/>
  <c r="K143" i="22"/>
  <c r="L143" i="22"/>
  <c r="K144" i="22"/>
  <c r="L144" i="22"/>
  <c r="K145" i="22"/>
  <c r="L145" i="22"/>
  <c r="K146" i="22"/>
  <c r="L146" i="22"/>
  <c r="K147" i="22"/>
  <c r="L147" i="22"/>
  <c r="K148" i="22"/>
  <c r="L148" i="22"/>
  <c r="K149" i="22"/>
  <c r="L149" i="22"/>
  <c r="K150" i="22"/>
  <c r="L150" i="22"/>
  <c r="K151" i="22"/>
  <c r="L151" i="22"/>
  <c r="K152" i="22"/>
  <c r="L152" i="22"/>
  <c r="K153" i="22"/>
  <c r="L153" i="22"/>
  <c r="K154" i="22"/>
  <c r="L154" i="22"/>
  <c r="K155" i="22"/>
  <c r="L155" i="22"/>
  <c r="K156" i="22"/>
  <c r="L156" i="22"/>
  <c r="K157" i="22"/>
  <c r="L157" i="22"/>
  <c r="K158" i="22"/>
  <c r="L158" i="22"/>
  <c r="K159" i="22"/>
  <c r="L159" i="22"/>
  <c r="K160" i="22"/>
  <c r="L160" i="22"/>
  <c r="K161" i="22"/>
  <c r="L161" i="22"/>
  <c r="K162" i="22"/>
  <c r="L162" i="22"/>
  <c r="K163" i="22"/>
  <c r="L163" i="22"/>
  <c r="K164" i="22"/>
  <c r="L164" i="22"/>
  <c r="K165" i="22"/>
  <c r="L165" i="22"/>
  <c r="K166" i="22"/>
  <c r="L166" i="22"/>
  <c r="K167" i="22"/>
  <c r="L167" i="22"/>
  <c r="K168" i="22"/>
  <c r="L168" i="22"/>
  <c r="K169" i="22"/>
  <c r="L169" i="22"/>
  <c r="K170" i="22"/>
  <c r="L170" i="22"/>
  <c r="K171" i="22"/>
  <c r="L171" i="22"/>
  <c r="K172" i="22"/>
  <c r="L172" i="22"/>
  <c r="K173" i="22"/>
  <c r="L173" i="22"/>
  <c r="K174" i="22"/>
  <c r="L174" i="22"/>
  <c r="K175" i="22"/>
  <c r="L175" i="22"/>
  <c r="K176" i="22"/>
  <c r="L176" i="22"/>
  <c r="K177" i="22"/>
  <c r="L177" i="22"/>
  <c r="K178" i="22"/>
  <c r="L178" i="22"/>
  <c r="K179" i="22"/>
  <c r="L179" i="22"/>
  <c r="K180" i="22"/>
  <c r="L180" i="22"/>
  <c r="K181" i="22"/>
  <c r="L181" i="22"/>
  <c r="K182" i="22"/>
  <c r="L182" i="22"/>
  <c r="K183" i="22"/>
  <c r="L183" i="22"/>
  <c r="K184" i="22"/>
  <c r="L184" i="22"/>
  <c r="K185" i="22"/>
  <c r="L185" i="22"/>
  <c r="K186" i="22"/>
  <c r="L186" i="22"/>
  <c r="K187" i="22"/>
  <c r="L187" i="22"/>
  <c r="K188" i="22"/>
  <c r="L188" i="22"/>
  <c r="K189" i="22"/>
  <c r="L189" i="22"/>
  <c r="K190" i="22"/>
  <c r="L190" i="22"/>
  <c r="K191" i="22"/>
  <c r="L191" i="22"/>
  <c r="K192" i="22"/>
  <c r="L192" i="22"/>
  <c r="K193" i="22"/>
  <c r="L193" i="22"/>
  <c r="K194" i="22"/>
  <c r="L194" i="22"/>
  <c r="K195" i="22"/>
  <c r="L195" i="22"/>
  <c r="K196" i="22"/>
  <c r="L196" i="22"/>
  <c r="K197" i="22"/>
  <c r="L197" i="22"/>
  <c r="K198" i="22"/>
  <c r="L198" i="22"/>
  <c r="K199" i="22"/>
  <c r="L199" i="22"/>
  <c r="K200" i="22"/>
  <c r="L200" i="22"/>
  <c r="K201" i="22"/>
  <c r="L201" i="22"/>
  <c r="K202" i="22"/>
  <c r="L202" i="22"/>
  <c r="K203" i="22"/>
  <c r="L203" i="22"/>
  <c r="K204" i="22"/>
  <c r="L204" i="22"/>
  <c r="K205" i="22"/>
  <c r="L205" i="22"/>
  <c r="K206" i="22"/>
  <c r="L206" i="22"/>
  <c r="K207" i="22"/>
  <c r="L207" i="22"/>
  <c r="K208" i="22"/>
  <c r="L208" i="22"/>
  <c r="K209" i="22"/>
  <c r="L209" i="22"/>
  <c r="K210" i="22"/>
  <c r="L210" i="22"/>
  <c r="K211" i="22"/>
  <c r="L211" i="22"/>
  <c r="K212" i="22"/>
  <c r="L212" i="22"/>
  <c r="K213" i="22"/>
  <c r="L213" i="22"/>
  <c r="K214" i="22"/>
  <c r="L214" i="22"/>
  <c r="K215" i="22"/>
  <c r="L215" i="22"/>
  <c r="K216" i="22"/>
  <c r="L216" i="22"/>
  <c r="K217" i="22"/>
  <c r="L217" i="22"/>
  <c r="K218" i="22"/>
  <c r="L218" i="22"/>
  <c r="K219" i="22"/>
  <c r="L219" i="22"/>
  <c r="K220" i="22"/>
  <c r="L220" i="22"/>
  <c r="K221" i="22"/>
  <c r="L221" i="22"/>
  <c r="K222" i="22"/>
  <c r="L222" i="22"/>
  <c r="K223" i="22"/>
  <c r="L223" i="22"/>
  <c r="K224" i="22"/>
  <c r="L224" i="22"/>
  <c r="K225" i="22"/>
  <c r="L225" i="22"/>
  <c r="K226" i="22"/>
  <c r="L226" i="22"/>
  <c r="K227" i="22"/>
  <c r="L227" i="22"/>
  <c r="K228" i="22"/>
  <c r="L228" i="22"/>
  <c r="K229" i="22"/>
  <c r="L229" i="22"/>
  <c r="K230" i="22"/>
  <c r="L230" i="22"/>
  <c r="K231" i="22"/>
  <c r="L231" i="22"/>
  <c r="K232" i="22"/>
  <c r="L232" i="22"/>
  <c r="K233" i="22"/>
  <c r="L233" i="22"/>
  <c r="K234" i="22"/>
  <c r="L234" i="22"/>
  <c r="K235" i="22"/>
  <c r="L235" i="22"/>
  <c r="K236" i="22"/>
  <c r="L236" i="22"/>
  <c r="K237" i="22"/>
  <c r="L237" i="22"/>
  <c r="K238" i="22"/>
  <c r="L238" i="22"/>
  <c r="K239" i="22"/>
  <c r="L239" i="22"/>
  <c r="K240" i="22"/>
  <c r="L240" i="22"/>
  <c r="K241" i="22"/>
  <c r="L241" i="22"/>
  <c r="K242" i="22"/>
  <c r="L242" i="22"/>
  <c r="K243" i="22"/>
  <c r="L243" i="22"/>
  <c r="K244" i="22"/>
  <c r="L244" i="22"/>
  <c r="K245" i="22"/>
  <c r="L245" i="22"/>
  <c r="K246" i="22"/>
  <c r="L246" i="22"/>
  <c r="K247" i="22"/>
  <c r="L247" i="22"/>
  <c r="K248" i="22"/>
  <c r="L248" i="22"/>
  <c r="K249" i="22"/>
  <c r="L249" i="22"/>
  <c r="K250" i="22"/>
  <c r="L250" i="22"/>
  <c r="K251" i="22"/>
  <c r="L251" i="22"/>
  <c r="K252" i="22"/>
  <c r="L252" i="22"/>
  <c r="K253" i="22"/>
  <c r="L253" i="22"/>
  <c r="K254" i="22"/>
  <c r="L254" i="22"/>
  <c r="K255" i="22"/>
  <c r="L255" i="22"/>
  <c r="K256" i="22"/>
  <c r="L256" i="22"/>
  <c r="K257" i="22"/>
  <c r="L257" i="22"/>
  <c r="K258" i="22"/>
  <c r="L258" i="22"/>
  <c r="K259" i="22"/>
  <c r="L259" i="22"/>
  <c r="K260" i="22"/>
  <c r="L260" i="22"/>
  <c r="K261" i="22"/>
  <c r="L261" i="22"/>
  <c r="K262" i="22"/>
  <c r="L262" i="22"/>
  <c r="K263" i="22"/>
  <c r="L263" i="22"/>
  <c r="K264" i="22"/>
  <c r="L264" i="22"/>
  <c r="K265" i="22"/>
  <c r="L265" i="22"/>
  <c r="K266" i="22"/>
  <c r="L266" i="22"/>
  <c r="K267" i="22"/>
  <c r="L267" i="22"/>
  <c r="K268" i="22"/>
  <c r="L268" i="22"/>
  <c r="K269" i="22"/>
  <c r="L269" i="22"/>
  <c r="L20" i="22"/>
  <c r="K20" i="22"/>
  <c r="C31" i="23" l="1"/>
  <c r="E96" i="13"/>
  <c r="E94" i="13"/>
  <c r="E92" i="13"/>
  <c r="E90" i="13"/>
  <c r="G24" i="26"/>
  <c r="G14" i="26"/>
  <c r="B31" i="26" s="1"/>
  <c r="D23" i="26"/>
  <c r="D21" i="26"/>
  <c r="D13" i="26"/>
  <c r="D11" i="26"/>
  <c r="E17" i="22"/>
  <c r="D36" i="21"/>
  <c r="H20" i="22" l="1"/>
  <c r="E19" i="22"/>
  <c r="B4" i="21"/>
  <c r="B4" i="23"/>
  <c r="B4" i="26"/>
  <c r="B4" i="4"/>
  <c r="B4" i="24"/>
  <c r="E13" i="21" l="1"/>
  <c r="D13" i="21"/>
  <c r="D11" i="21"/>
  <c r="E50" i="13" l="1"/>
  <c r="E46" i="13"/>
  <c r="E42" i="13"/>
  <c r="E38" i="13"/>
  <c r="E34" i="13"/>
  <c r="E30" i="13"/>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201" i="22"/>
  <c r="I202" i="22"/>
  <c r="I203" i="22"/>
  <c r="I204" i="22"/>
  <c r="I205" i="22"/>
  <c r="I206" i="22"/>
  <c r="I207" i="22"/>
  <c r="I208" i="22"/>
  <c r="I209" i="22"/>
  <c r="I210" i="22"/>
  <c r="I211" i="22"/>
  <c r="I212" i="22"/>
  <c r="I213" i="22"/>
  <c r="I214" i="22"/>
  <c r="I215" i="22"/>
  <c r="I216" i="22"/>
  <c r="I217" i="22"/>
  <c r="I218" i="22"/>
  <c r="I219" i="22"/>
  <c r="I220" i="22"/>
  <c r="I221" i="22"/>
  <c r="I222" i="22"/>
  <c r="I223" i="22"/>
  <c r="I224" i="22"/>
  <c r="I225" i="22"/>
  <c r="I226" i="22"/>
  <c r="I227" i="22"/>
  <c r="I228" i="22"/>
  <c r="I229" i="22"/>
  <c r="I230" i="22"/>
  <c r="I231" i="22"/>
  <c r="I232" i="22"/>
  <c r="I233" i="22"/>
  <c r="I234" i="22"/>
  <c r="I235" i="22"/>
  <c r="I236" i="22"/>
  <c r="I237" i="22"/>
  <c r="I238" i="22"/>
  <c r="I239" i="22"/>
  <c r="I240" i="22"/>
  <c r="I241" i="22"/>
  <c r="I242" i="22"/>
  <c r="I243" i="22"/>
  <c r="I244" i="22"/>
  <c r="I245" i="22"/>
  <c r="I246" i="22"/>
  <c r="I247" i="22"/>
  <c r="I248" i="22"/>
  <c r="I249" i="22"/>
  <c r="I250" i="22"/>
  <c r="I251" i="22"/>
  <c r="I252" i="22"/>
  <c r="I253" i="22"/>
  <c r="I254" i="22"/>
  <c r="I255" i="22"/>
  <c r="I256" i="22"/>
  <c r="I257" i="22"/>
  <c r="I258" i="22"/>
  <c r="I259" i="22"/>
  <c r="I260" i="22"/>
  <c r="I261" i="22"/>
  <c r="I262" i="22"/>
  <c r="I263" i="22"/>
  <c r="I264" i="22"/>
  <c r="I265" i="22"/>
  <c r="I266" i="22"/>
  <c r="I267" i="22"/>
  <c r="I268" i="22"/>
  <c r="I269" i="22"/>
  <c r="I20"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1" i="22"/>
  <c r="I13" i="22" l="1"/>
  <c r="L19" i="22"/>
  <c r="E276" i="22" s="1"/>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0" i="22"/>
  <c r="G21" i="22"/>
  <c r="E13" i="24"/>
  <c r="B4" i="22"/>
  <c r="D17" i="22"/>
  <c r="E70" i="13" l="1"/>
  <c r="E84" i="13"/>
  <c r="E80" i="13"/>
  <c r="E76" i="13"/>
  <c r="E22" i="13"/>
  <c r="E58" i="13"/>
  <c r="E66" i="13"/>
  <c r="E14" i="13"/>
  <c r="E18" i="13"/>
  <c r="E26" i="13"/>
  <c r="E54" i="13"/>
  <c r="E62" i="13"/>
  <c r="E279" i="22"/>
  <c r="B2" i="26" l="1"/>
  <c r="B2" i="25" l="1"/>
  <c r="E86" i="13" l="1"/>
  <c r="E48" i="13"/>
  <c r="E44" i="13"/>
  <c r="K19" i="22" l="1"/>
  <c r="D276" i="22" s="1"/>
  <c r="E40" i="13"/>
  <c r="E36" i="13"/>
  <c r="E32" i="13"/>
  <c r="E28" i="13"/>
  <c r="J31" i="4" l="1"/>
  <c r="J29" i="4"/>
  <c r="J27" i="4"/>
  <c r="J25" i="4"/>
  <c r="J23" i="4"/>
  <c r="J21" i="4"/>
  <c r="J19" i="4"/>
  <c r="J17" i="4"/>
  <c r="J14" i="4"/>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0" i="22"/>
  <c r="D50" i="4" l="1"/>
  <c r="J13" i="22"/>
  <c r="G13" i="22"/>
  <c r="H13" i="22"/>
  <c r="D19" i="22" l="1"/>
  <c r="D279" i="22" l="1"/>
  <c r="C13" i="22" s="1"/>
  <c r="C13" i="24"/>
  <c r="C97" i="24" s="1"/>
  <c r="E82" i="13" l="1"/>
  <c r="E78" i="13"/>
  <c r="E74" i="13"/>
  <c r="E16" i="13"/>
  <c r="E56" i="13"/>
  <c r="E20" i="13"/>
  <c r="E24" i="13"/>
  <c r="E12" i="13"/>
  <c r="E64" i="13"/>
  <c r="E60" i="13"/>
  <c r="E68" i="13"/>
  <c r="E52" i="13"/>
  <c r="B2" i="24"/>
  <c r="B2" i="23"/>
  <c r="B2" i="22"/>
  <c r="B2" i="21" l="1"/>
  <c r="B2" i="4"/>
  <c r="D51" i="21"/>
  <c r="D44" i="21"/>
  <c r="D40" i="21"/>
  <c r="E18" i="21"/>
  <c r="D18" i="21"/>
  <c r="D23" i="21" l="1"/>
  <c r="D30" i="21" s="1"/>
  <c r="D53" i="21"/>
  <c r="E100" i="13" s="1"/>
  <c r="E23" i="21"/>
  <c r="E30" i="21" s="1"/>
  <c r="C57" i="21" l="1"/>
  <c r="E104" i="13" s="1"/>
  <c r="C108" i="13" s="1"/>
  <c r="B2" i="13"/>
  <c r="B2" i="19" l="1"/>
  <c r="B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Evi Gavriel</author>
    <author>estylianou</author>
  </authors>
  <commentList>
    <comment ref="D13" authorId="0" shapeId="0" xr:uid="{00000000-0006-0000-0100-000001000000}">
      <text>
        <r>
          <rPr>
            <b/>
            <sz val="9"/>
            <color indexed="81"/>
            <rFont val="Tahoma"/>
            <family val="2"/>
            <charset val="161"/>
          </rPr>
          <t>{TRS username}_yyyymmdd_QST-ASP
where yyyymmdd=Reference date                           i.e. 20240331 for reference date of 31/03/2024</t>
        </r>
      </text>
    </comment>
    <comment ref="D17" authorId="0" shapeId="0" xr:uid="{00000000-0006-0000-0100-000002000000}">
      <text>
        <r>
          <rPr>
            <b/>
            <sz val="9"/>
            <color indexed="81"/>
            <rFont val="Tahoma"/>
            <family val="2"/>
            <charset val="161"/>
          </rPr>
          <t>Insert the starting date of the reporting period in date format e.g. 01/01/2024  
(this is the first day of the reference period
or the date that the company started operation in case that the company started operations during the reference period)</t>
        </r>
      </text>
    </comment>
    <comment ref="D18" authorId="0" shapeId="0" xr:uid="{00000000-0006-0000-0100-000003000000}">
      <text>
        <r>
          <rPr>
            <b/>
            <sz val="9"/>
            <color indexed="81"/>
            <rFont val="Tahoma"/>
            <family val="2"/>
            <charset val="161"/>
          </rPr>
          <t>Choose the last date of the reporting period from the drop-down list e.g. 31/03/2024</t>
        </r>
      </text>
    </comment>
    <comment ref="D19" authorId="1" shapeId="0" xr:uid="{00000000-0006-0000-0100-000004000000}">
      <text>
        <r>
          <rPr>
            <b/>
            <sz val="9"/>
            <color indexed="81"/>
            <rFont val="Tahoma"/>
            <family val="2"/>
            <charset val="161"/>
          </rPr>
          <t>Insert submission date in date format e.g. 20/04/2024</t>
        </r>
      </text>
    </comment>
    <comment ref="D22" authorId="0" shapeId="0" xr:uid="{00000000-0006-0000-0100-000005000000}">
      <text>
        <r>
          <rPr>
            <b/>
            <sz val="9"/>
            <color indexed="81"/>
            <rFont val="Tahoma"/>
            <family val="2"/>
            <charset val="161"/>
          </rPr>
          <t>Insert name of entity as it is written on its license</t>
        </r>
      </text>
    </comment>
    <comment ref="D23" authorId="0" shapeId="0" xr:uid="{00000000-0006-0000-0100-000006000000}">
      <text>
        <r>
          <rPr>
            <b/>
            <sz val="9"/>
            <color indexed="81"/>
            <rFont val="Tahoma"/>
            <family val="2"/>
            <charset val="161"/>
          </rPr>
          <t>Insert TRS identification code provided by CySEC</t>
        </r>
      </text>
    </comment>
  </commentList>
</comments>
</file>

<file path=xl/sharedStrings.xml><?xml version="1.0" encoding="utf-8"?>
<sst xmlns="http://schemas.openxmlformats.org/spreadsheetml/2006/main" count="581" uniqueCount="545">
  <si>
    <t>Drop-down list - must be completed by the entity</t>
  </si>
  <si>
    <t xml:space="preserve">Date of update </t>
  </si>
  <si>
    <t xml:space="preserve">Version  </t>
  </si>
  <si>
    <t>Reporting Currency</t>
  </si>
  <si>
    <t>EURO</t>
  </si>
  <si>
    <t>Postal Address</t>
  </si>
  <si>
    <t>Fax Number</t>
  </si>
  <si>
    <t>2.1</t>
  </si>
  <si>
    <t>2.2</t>
  </si>
  <si>
    <t>1.1</t>
  </si>
  <si>
    <t>1.1.1</t>
  </si>
  <si>
    <t>1.1.2</t>
  </si>
  <si>
    <t>The undertaking or provision of the service of managing companies, including, but not limited, to the management or the administration of companies, general or limited partnerships, or other organisations with or without separate legal personality, wherever these may be registered or established, and the provision of the following services:</t>
  </si>
  <si>
    <t>(i) providing directors for legal persons;</t>
  </si>
  <si>
    <t>(ii) providing a secretary, or assistant secretary of legal persons;</t>
  </si>
  <si>
    <t>(vii) opening or managing bank accounts;</t>
  </si>
  <si>
    <t>1.2</t>
  </si>
  <si>
    <t>Employees</t>
  </si>
  <si>
    <t>YES</t>
  </si>
  <si>
    <t>NO</t>
  </si>
  <si>
    <t>EBIT</t>
  </si>
  <si>
    <t>Statement of Financial Position</t>
  </si>
  <si>
    <t>Total Assets</t>
  </si>
  <si>
    <t>Total Liabilities</t>
  </si>
  <si>
    <t>Equity</t>
  </si>
  <si>
    <t>ALLOWED VALUES</t>
  </si>
  <si>
    <t>Answer to questions</t>
  </si>
  <si>
    <t>Country ISO Codes</t>
  </si>
  <si>
    <t>1.2.1</t>
  </si>
  <si>
    <t>Mandatory fields are completed</t>
  </si>
  <si>
    <t>VALIDATION TESTS</t>
  </si>
  <si>
    <t>GENERAL TESTS</t>
  </si>
  <si>
    <t>SUMMARY RESULT</t>
  </si>
  <si>
    <t>N/A</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</si>
  <si>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</si>
  <si>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</si>
  <si>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</si>
  <si>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</si>
  <si>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</si>
  <si>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</si>
  <si>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</si>
  <si>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</si>
  <si>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</si>
  <si>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</si>
  <si>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</si>
  <si>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</si>
  <si>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</si>
  <si>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</si>
  <si>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</si>
  <si>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</si>
  <si>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</si>
  <si>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</si>
  <si>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</si>
  <si>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</si>
  <si>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</si>
  <si>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</si>
  <si>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</si>
  <si>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</si>
  <si>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</si>
  <si>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</si>
  <si>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</si>
  <si>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</si>
  <si>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</si>
  <si>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</si>
  <si>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</si>
  <si>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</si>
  <si>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</si>
  <si>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</si>
  <si>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</si>
  <si>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</si>
  <si>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</si>
  <si>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</si>
  <si>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</si>
  <si>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</si>
  <si>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</si>
  <si>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</si>
  <si>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</si>
  <si>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</si>
  <si>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</si>
  <si>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</si>
  <si>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</si>
  <si>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</si>
  <si>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</si>
  <si>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</si>
  <si>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</si>
  <si>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</si>
  <si>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</si>
  <si>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</si>
  <si>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</si>
  <si>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</si>
  <si>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</si>
  <si>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</si>
  <si>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</si>
  <si>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</si>
  <si>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</si>
  <si>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</si>
  <si>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</si>
  <si>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</si>
  <si>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</si>
  <si>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</si>
  <si>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</si>
  <si>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</si>
  <si>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</si>
  <si>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</si>
  <si>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</si>
  <si>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</si>
  <si>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</si>
  <si>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</si>
  <si>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</si>
  <si>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</si>
  <si>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</si>
  <si>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</si>
  <si>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</si>
  <si>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</si>
  <si>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</si>
  <si>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</si>
  <si>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</si>
  <si>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</si>
  <si>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</si>
  <si>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</si>
  <si>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</si>
  <si>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</si>
  <si>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</si>
  <si>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</si>
  <si>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</si>
  <si>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</si>
  <si>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</si>
  <si>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</si>
  <si>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</si>
  <si>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</si>
  <si>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</si>
  <si>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</si>
  <si>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</si>
  <si>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</si>
  <si>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</si>
  <si>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</si>
  <si>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</si>
  <si>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</si>
  <si>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</si>
  <si>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</si>
  <si>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</si>
  <si>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</si>
  <si>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</si>
  <si>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</si>
  <si>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</si>
  <si>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</si>
  <si>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</si>
  <si>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</si>
  <si>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</si>
  <si>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</si>
  <si>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</si>
  <si>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</si>
  <si>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</si>
  <si>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</si>
  <si>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</si>
  <si>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</si>
  <si>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</si>
  <si>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</si>
  <si>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</si>
  <si>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</si>
  <si>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</si>
  <si>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</si>
  <si>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</si>
  <si>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</si>
  <si>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</si>
  <si>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</si>
  <si>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</si>
  <si>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</si>
  <si>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</si>
  <si>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</si>
  <si>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</si>
  <si>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</si>
  <si>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</si>
  <si>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</si>
  <si>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</si>
  <si>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</si>
  <si>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</si>
  <si>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</si>
  <si>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</si>
  <si>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</si>
  <si>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</si>
  <si>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</si>
  <si>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</si>
  <si>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</si>
  <si>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</si>
  <si>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</si>
  <si>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</si>
  <si>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</si>
  <si>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</si>
  <si>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</si>
  <si>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</si>
  <si>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</si>
  <si>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</si>
  <si>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</si>
  <si>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</si>
  <si>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</si>
  <si>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</si>
  <si>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</si>
  <si>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</si>
  <si>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</si>
  <si>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</si>
  <si>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</si>
  <si>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</si>
  <si>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</si>
  <si>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</si>
  <si>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</si>
  <si>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</si>
  <si>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</si>
  <si>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</si>
  <si>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</si>
  <si>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</si>
  <si>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</si>
  <si>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</si>
  <si>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</si>
  <si>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</si>
  <si>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</si>
  <si>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</si>
  <si>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</si>
  <si>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</si>
  <si>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</si>
  <si>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</si>
  <si>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</si>
  <si>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</si>
  <si>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</si>
  <si>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</si>
  <si>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</si>
  <si>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</si>
  <si>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</si>
  <si>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</si>
  <si>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</si>
  <si>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</si>
  <si>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</si>
  <si>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</si>
  <si>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</si>
  <si>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</si>
  <si>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</si>
  <si>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</si>
  <si>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</si>
  <si>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</si>
  <si>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</si>
  <si>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</si>
  <si>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</si>
  <si>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</si>
  <si>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</si>
  <si>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</si>
  <si>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</si>
  <si>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</si>
  <si>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</si>
  <si>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</si>
  <si>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</si>
  <si>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</si>
  <si>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</si>
  <si>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</si>
  <si>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</si>
  <si>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</si>
  <si>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</si>
  <si>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</si>
  <si>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</si>
  <si>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</si>
  <si>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</si>
  <si>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</si>
  <si>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</si>
  <si>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</si>
  <si>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</si>
  <si>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</si>
  <si>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</si>
  <si>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</si>
  <si>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</si>
  <si>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</si>
  <si>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</si>
  <si>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</si>
  <si>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</si>
  <si>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</si>
  <si>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</si>
  <si>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</si>
  <si>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</si>
  <si>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</si>
  <si>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</si>
  <si>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</si>
  <si>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</si>
  <si>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</si>
  <si>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</si>
  <si>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</si>
  <si>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(iii) holding the share capital of legal persons and registering the holder in the respective registers of shareholders on behalf of third persons;</t>
  </si>
  <si>
    <t>(iv) provision of registered office address and or the official mailing address and or electronic address of companies;</t>
  </si>
  <si>
    <t>(v) provision of general or limited partners in partnerships;</t>
  </si>
  <si>
    <t>(vi) provision of other similar services, or in conjunction with the services described above, in relation to other legal persons or organisations, with or without separate legal personality;</t>
  </si>
  <si>
    <t>The management or administration of trusts including, without limitation, the undertaking or provision of trustee (commissioner), wherever these are set up or established, or the management or investment or marketing of the assets of a trust.</t>
  </si>
  <si>
    <t>Total number of customers</t>
  </si>
  <si>
    <t>Customers' related services</t>
  </si>
  <si>
    <t>File name</t>
  </si>
  <si>
    <t>Form QST-ASP</t>
  </si>
  <si>
    <t>Frequency of reporting</t>
  </si>
  <si>
    <t xml:space="preserve">You are kindly requested to complete the following sections of this workbook, each one covering a different area, as follows: </t>
  </si>
  <si>
    <t>Reporting Information</t>
  </si>
  <si>
    <t>1 January 20XX-31 March 20XX</t>
  </si>
  <si>
    <t>1 January 20XX-30 June 20XX</t>
  </si>
  <si>
    <t>1 January 20XX-30 September 20XX</t>
  </si>
  <si>
    <t>1 January 20XX-31 December  20XX</t>
  </si>
  <si>
    <t>Below are some general instructions to be taken into consideration for the completion of this workbook.</t>
  </si>
  <si>
    <t xml:space="preserve">Green cells - must be completed by the entity </t>
  </si>
  <si>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</si>
  <si>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t>General Information</t>
  </si>
  <si>
    <t>Do not leave any green cells blank.</t>
  </si>
  <si>
    <t>Starting date of the reporting period</t>
  </si>
  <si>
    <t>Submission Date</t>
  </si>
  <si>
    <t>Name of Entity</t>
  </si>
  <si>
    <t>TRS Identification code of Entity</t>
  </si>
  <si>
    <t>Single</t>
  </si>
  <si>
    <t>Last date of the reporting period</t>
  </si>
  <si>
    <t>(viii) safe keeping of financial instruments on behalf of customers, including acting as depositary, as defined in Annex I, Part II, paragraph 1 of the Investments Services and Activities and Regulated Markets Law, and other related services, unless this is provided as an ancillary service by an IF in the framework of the Investment Services and Activities and Regulated Markets Law.</t>
  </si>
  <si>
    <t>Locked!</t>
  </si>
  <si>
    <t>Income Statement</t>
  </si>
  <si>
    <t xml:space="preserve">Trading Income </t>
  </si>
  <si>
    <t>Direct trading costs</t>
  </si>
  <si>
    <t>Net Trading Income</t>
  </si>
  <si>
    <t>Other income from non-trading activities</t>
  </si>
  <si>
    <t xml:space="preserve"> </t>
  </si>
  <si>
    <t>Administrative Expenses (including depreciation)</t>
  </si>
  <si>
    <t>Administrative expenses may include wages and salaries, utility costs, rent, legal fees, auditors' remuneration, outsourcing fees, marketing costs etc.</t>
  </si>
  <si>
    <t>Finance Income</t>
  </si>
  <si>
    <t>Finance Expense</t>
  </si>
  <si>
    <r>
      <t xml:space="preserve">Tax                                                                                                                                                                                                                                                                                                                                                                                                                            </t>
    </r>
    <r>
      <rPr>
        <i/>
        <sz val="10"/>
        <color rgb="FF000000"/>
        <rFont val="Calibri"/>
        <family val="2"/>
        <charset val="161"/>
      </rPr>
      <t xml:space="preserve">For tax expense insert a negative value and for tax income a positive value. </t>
    </r>
  </si>
  <si>
    <t>Net Income</t>
  </si>
  <si>
    <t>Non-Current Assets</t>
  </si>
  <si>
    <t>Current Assets</t>
  </si>
  <si>
    <t>Current Liabilities</t>
  </si>
  <si>
    <t>Non-Current Liabilities</t>
  </si>
  <si>
    <t xml:space="preserve">Share Capital </t>
  </si>
  <si>
    <t xml:space="preserve">Share Premium </t>
  </si>
  <si>
    <t>Retained Earnings</t>
  </si>
  <si>
    <t>Other Reserves</t>
  </si>
  <si>
    <t xml:space="preserve">Total Liabilities and Equity </t>
  </si>
  <si>
    <t>S/N</t>
  </si>
  <si>
    <t>Total</t>
  </si>
  <si>
    <t>1.2.2</t>
  </si>
  <si>
    <t>Please enter the number of employees who were providing directorship position services to legal customers, as at the reference date.</t>
  </si>
  <si>
    <t>SARs</t>
  </si>
  <si>
    <t>Suspicious Activity Reports (SARs) relate to reports to MOKAS. Please enter the total number of SARs prepared during the reporting period.</t>
  </si>
  <si>
    <t>Customer Risk Categorisation</t>
  </si>
  <si>
    <t>High Risk Customers</t>
  </si>
  <si>
    <t>Normal Risk Customers</t>
  </si>
  <si>
    <t>Please enter the number of normal risk customers as at the reference date.  "Normal risk customers" are all the customers that are not categorised as high or low risk customers.</t>
  </si>
  <si>
    <t>2.3</t>
  </si>
  <si>
    <t>Low Risk Customers</t>
  </si>
  <si>
    <t>Customers that fall under the following High Risk Categories</t>
  </si>
  <si>
    <t>3.1</t>
  </si>
  <si>
    <t>PEPs Customers</t>
  </si>
  <si>
    <t>3.2</t>
  </si>
  <si>
    <t>3.3</t>
  </si>
  <si>
    <t>Customers with complex or unusual transactions</t>
  </si>
  <si>
    <t>3.4</t>
  </si>
  <si>
    <t>Other High Risk Customers</t>
  </si>
  <si>
    <t>Other types of Customers</t>
  </si>
  <si>
    <t>4.1</t>
  </si>
  <si>
    <t>Non face to face Customers</t>
  </si>
  <si>
    <t>Please enter the number of non face to face customers as at the reference date.</t>
  </si>
  <si>
    <t>4.2</t>
  </si>
  <si>
    <t>Customers considered as High Net Worth Individuals</t>
  </si>
  <si>
    <t>Please enter the number of customers considered as High Net Worth Individuals (HNWI) as at the reference date (i.e. physical persons or customer with Beneficial Owner(s), with a Net Worth of at least €3 mln).</t>
  </si>
  <si>
    <t>Introduced Activity</t>
  </si>
  <si>
    <t>5.1</t>
  </si>
  <si>
    <t xml:space="preserve">Customers for whom the entity has relied on eligible third parties to perform Due Diligence and KYC procedures.  </t>
  </si>
  <si>
    <t>5.2</t>
  </si>
  <si>
    <t>Eligible third parties</t>
  </si>
  <si>
    <t>Please enter the number of eligible third parties which the entity has relied on to perform Due Diligence and KYC procedures, as at the reference date.</t>
  </si>
  <si>
    <t>Convicted customers/customers with charges or investigation procedures against them</t>
  </si>
  <si>
    <t>Please enter the number of customers who have been convicted or there are any charges or investigation procedures against them for any financial crime, as at the reference date.</t>
  </si>
  <si>
    <t>Customers in EU and UN sanctions/restrictive measures</t>
  </si>
  <si>
    <t>Please enter the number of customers in the International Sanctions adopted by the UN Security Council and the Restrictive Measures adopted by the Council of the EU.
Please enter the number as at the reference date.</t>
  </si>
  <si>
    <t>Cash Transactions</t>
  </si>
  <si>
    <t>Please enter the total value of cash withdrawals exceeding EUR10,000 for the reporting period (total for each month).
The amount should be reported in absolute number.
Please enter the value in EUR.</t>
  </si>
  <si>
    <t>Please enter the total value of cash deposits exceeding EUR10,000 for the reporting period, as reported in Form 144-08-11 (per month).  Please enter the value in EUR.</t>
  </si>
  <si>
    <t>Section C - Authorised Services and Employees</t>
  </si>
  <si>
    <t>Cash Deposits</t>
  </si>
  <si>
    <t>Cash Withdrawals</t>
  </si>
  <si>
    <t xml:space="preserve">Section A - Customers per country of residence / incorporation </t>
  </si>
  <si>
    <t>Section B - Customers Risk Categorisations and Types</t>
  </si>
  <si>
    <t>Cumulative Reporting Period</t>
  </si>
  <si>
    <t>Reporting Period</t>
  </si>
  <si>
    <t xml:space="preserve">31 March  20XX                         </t>
  </si>
  <si>
    <t xml:space="preserve">30 June  20XX                         </t>
  </si>
  <si>
    <t xml:space="preserve">30 September  20XX                         </t>
  </si>
  <si>
    <t xml:space="preserve">31 December  20XX                         </t>
  </si>
  <si>
    <t>1 April 20XX-30 June 20XX</t>
  </si>
  <si>
    <t>1 July 20XX-30 September 20XX</t>
  </si>
  <si>
    <t>1 October 20XX-31 December  20XX</t>
  </si>
  <si>
    <r>
      <t xml:space="preserve">               ■ "</t>
    </r>
    <r>
      <rPr>
        <b/>
        <sz val="12"/>
        <color indexed="8"/>
        <rFont val="Calibri"/>
        <family val="2"/>
        <charset val="161"/>
        <scheme val="minor"/>
      </rPr>
      <t>0</t>
    </r>
    <r>
      <rPr>
        <sz val="12"/>
        <color indexed="8"/>
        <rFont val="Calibri"/>
        <family val="2"/>
        <charset val="161"/>
        <scheme val="minor"/>
      </rPr>
      <t>" - (without quotation marks " ") where a numerical response is required.</t>
    </r>
  </si>
  <si>
    <t>Reference Date 
(Last date of the reporting period)</t>
  </si>
  <si>
    <t>−</t>
  </si>
  <si>
    <t>For official use only &amp; Formulas - Locked cells</t>
  </si>
  <si>
    <r>
      <t xml:space="preserve">e) Drop down lists: </t>
    </r>
    <r>
      <rPr>
        <sz val="12"/>
        <color rgb="FF000000"/>
        <rFont val="Calibri"/>
        <family val="2"/>
        <charset val="161"/>
      </rPr>
      <t>When a drop down list is available always use the drop down list.</t>
    </r>
  </si>
  <si>
    <r>
      <t xml:space="preserve">d) Empty Rows: </t>
    </r>
    <r>
      <rPr>
        <sz val="12"/>
        <color rgb="FF000000"/>
        <rFont val="Calibri"/>
        <family val="2"/>
        <charset val="161"/>
      </rPr>
      <t xml:space="preserve">We draw your attention when filling out multiple rows in Section A, </t>
    </r>
    <r>
      <rPr>
        <b/>
        <u/>
        <sz val="12"/>
        <color rgb="FF000000"/>
        <rFont val="Calibri"/>
        <family val="2"/>
        <charset val="161"/>
      </rPr>
      <t>NOT</t>
    </r>
    <r>
      <rPr>
        <sz val="12"/>
        <color rgb="FF000000"/>
        <rFont val="Calibri"/>
        <family val="2"/>
        <charset val="161"/>
      </rPr>
      <t xml:space="preserve"> to leave any empty rows in-between.</t>
    </r>
  </si>
  <si>
    <r>
      <t xml:space="preserve">               ■ "</t>
    </r>
    <r>
      <rPr>
        <b/>
        <sz val="12"/>
        <color indexed="8"/>
        <rFont val="Calibri"/>
        <family val="2"/>
        <charset val="161"/>
        <scheme val="minor"/>
      </rPr>
      <t>N/A</t>
    </r>
    <r>
      <rPr>
        <sz val="12"/>
        <color indexed="8"/>
        <rFont val="Calibri"/>
        <family val="2"/>
        <charset val="161"/>
        <scheme val="minor"/>
      </rPr>
      <t>" - (without quotation marks " ") where a text response is required, or</t>
    </r>
  </si>
  <si>
    <t>European Economic Area</t>
  </si>
  <si>
    <t>Third countries</t>
  </si>
  <si>
    <t>The number of employees who were providing directorship position services to legal customers does not exceed the total number of employees</t>
  </si>
  <si>
    <t>Total Assets equals to Total Liabilities and Equity</t>
  </si>
  <si>
    <r>
      <t xml:space="preserve">Please enter the number of employees, as at the reference date. </t>
    </r>
    <r>
      <rPr>
        <b/>
        <sz val="12"/>
        <color rgb="FF000000"/>
        <rFont val="Calibri"/>
        <family val="2"/>
        <charset val="161"/>
      </rPr>
      <t xml:space="preserve"> 'Employees'</t>
    </r>
    <r>
      <rPr>
        <sz val="12"/>
        <color rgb="FF000000"/>
        <rFont val="Calibri"/>
        <family val="2"/>
        <charset val="161"/>
      </rPr>
      <t xml:space="preserve"> refers to the entity’s total personnel including management (i.e. Executive Directors and Managers). </t>
    </r>
  </si>
  <si>
    <t>The numbers below are automatically calculated based on the above analysis.</t>
  </si>
  <si>
    <t xml:space="preserve">Customers' Geographical Area of Residence / Incorporation </t>
  </si>
  <si>
    <t>Customers established in High Risk Third Countries</t>
  </si>
  <si>
    <t>1.3</t>
  </si>
  <si>
    <t>1.3.1</t>
  </si>
  <si>
    <t>1.3.2</t>
  </si>
  <si>
    <t xml:space="preserve"> Number of customers (legal persons), that the ASP is providing directorship services.</t>
  </si>
  <si>
    <t>Number of customers (legal persons), that the ASP is providing the service of managing bank accounts.</t>
  </si>
  <si>
    <t>1.2.3</t>
  </si>
  <si>
    <t>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t>
  </si>
  <si>
    <t>DEFINITIONS</t>
  </si>
  <si>
    <t>Code</t>
  </si>
  <si>
    <t>Word to be defined</t>
  </si>
  <si>
    <t>Explanation</t>
  </si>
  <si>
    <t>D1.</t>
  </si>
  <si>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</si>
  <si>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1.</t>
  </si>
  <si>
    <t>2.</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</si>
  <si>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</si>
  <si>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</si>
  <si>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t>3.</t>
  </si>
  <si>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</si>
  <si>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</si>
  <si>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</si>
  <si>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D - Rejected and Terminated business relationships with customers</t>
  </si>
  <si>
    <t>Section F - Financial Information</t>
  </si>
  <si>
    <t>Section C - Authorised Services, Customers and Employees</t>
  </si>
  <si>
    <t>Section Ε - Additional Information</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</si>
  <si>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</si>
  <si>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t xml:space="preserve">3.2 </t>
  </si>
  <si>
    <t xml:space="preserve">Please provide the additional information below.  </t>
  </si>
  <si>
    <t>INSTRUCTIONS</t>
  </si>
  <si>
    <t>Column D</t>
  </si>
  <si>
    <t xml:space="preserve">Column E </t>
  </si>
  <si>
    <r>
      <rPr>
        <b/>
        <sz val="12"/>
        <color theme="1"/>
        <rFont val="Calibri"/>
        <family val="2"/>
        <charset val="161"/>
        <scheme val="minor"/>
      </rPr>
      <t xml:space="preserve">h) Amounts should be reported to the nearest round up Euro.    </t>
    </r>
    <r>
      <rPr>
        <sz val="12"/>
        <color theme="1"/>
        <rFont val="Calibri"/>
        <family val="2"/>
        <charset val="161"/>
        <scheme val="minor"/>
      </rPr>
      <t xml:space="preserve">                                   
    For example, for five thousands please insert 5000.  If you have a number of 21516,25 then you should report 21516.</t>
    </r>
  </si>
  <si>
    <r>
      <rPr>
        <b/>
        <sz val="12"/>
        <color theme="1"/>
        <rFont val="Calibri"/>
        <family val="2"/>
        <charset val="161"/>
        <scheme val="minor"/>
      </rPr>
      <t>a)</t>
    </r>
    <r>
      <rPr>
        <sz val="12"/>
        <color theme="1"/>
        <rFont val="Calibri"/>
        <family val="2"/>
        <charset val="161"/>
        <scheme val="minor"/>
      </rPr>
      <t xml:space="preserve"> </t>
    </r>
    <r>
      <rPr>
        <b/>
        <sz val="12"/>
        <color theme="1"/>
        <rFont val="Calibri"/>
        <family val="2"/>
        <charset val="161"/>
        <scheme val="minor"/>
      </rPr>
      <t>Colour scheme</t>
    </r>
  </si>
  <si>
    <t>k) The Excel® must be of 2007 version and onwards. 
    Please make sure that the Formulas -&gt; Calculation Options tab is set to the Automatic option.</t>
  </si>
  <si>
    <t>Identification of the reporting entity</t>
  </si>
  <si>
    <t>Telephone Number</t>
  </si>
  <si>
    <t>Website</t>
  </si>
  <si>
    <t>Reference Date</t>
  </si>
  <si>
    <t>Column C</t>
  </si>
  <si>
    <t>Please note that when Column C of each row is completed, automatically the completion of the respective cells in the same row (Column D and Comumn E) becomes mandatory.</t>
  </si>
  <si>
    <t>Subsidiaries</t>
  </si>
  <si>
    <t>Single basis</t>
  </si>
  <si>
    <t>Fully owned subsidiaries only</t>
  </si>
  <si>
    <t>Administrative Services Providers (ASPs) - Quarterly Statistics</t>
  </si>
  <si>
    <t>Number of customers</t>
  </si>
  <si>
    <t>Country of residence / incorporation 
of customers</t>
  </si>
  <si>
    <t>Column C - Single basis</t>
  </si>
  <si>
    <t>Column E - Fully owned subsidiaries only</t>
  </si>
  <si>
    <t>Column D - Single basis</t>
  </si>
  <si>
    <t>Column E - Single basis</t>
  </si>
  <si>
    <t>Column F - Fully owned subsidiaries only</t>
  </si>
  <si>
    <t>Table 1</t>
  </si>
  <si>
    <t>Table 2</t>
  </si>
  <si>
    <r>
      <t xml:space="preserve">All requested information must be completed as at the last day of the reporting period, exempt in the cases that something different is requested. 
For instance, in the case of the Income Statement information in Section F, it is requested to complete the balances for the reporting period </t>
    </r>
    <r>
      <rPr>
        <b/>
        <sz val="12"/>
        <color theme="4" tint="-0.249977111117893"/>
        <rFont val="Calibri"/>
        <family val="2"/>
        <charset val="161"/>
        <scheme val="minor"/>
      </rPr>
      <t>(Column D)</t>
    </r>
    <r>
      <rPr>
        <sz val="12"/>
        <color theme="4" tint="-0.249977111117893"/>
        <rFont val="Calibri"/>
        <family val="2"/>
        <charset val="161"/>
        <scheme val="minor"/>
      </rPr>
      <t xml:space="preserve"> </t>
    </r>
    <r>
      <rPr>
        <sz val="12"/>
        <rFont val="Calibri"/>
        <family val="2"/>
        <charset val="161"/>
        <scheme val="minor"/>
      </rPr>
      <t xml:space="preserve">and for the cumulative reporting period </t>
    </r>
    <r>
      <rPr>
        <b/>
        <sz val="12"/>
        <color theme="4" tint="-0.249977111117893"/>
        <rFont val="Calibri"/>
        <family val="2"/>
        <charset val="161"/>
        <scheme val="minor"/>
      </rPr>
      <t>(Column E)</t>
    </r>
    <r>
      <rPr>
        <sz val="12"/>
        <rFont val="Calibri"/>
        <family val="2"/>
        <charset val="161"/>
        <scheme val="minor"/>
      </rPr>
      <t xml:space="preserve">, as shown in the table below. </t>
    </r>
  </si>
  <si>
    <r>
      <rPr>
        <b/>
        <sz val="12"/>
        <color theme="1"/>
        <rFont val="Calibri"/>
        <family val="2"/>
        <charset val="161"/>
        <scheme val="minor"/>
      </rPr>
      <t>b)</t>
    </r>
    <r>
      <rPr>
        <sz val="12"/>
        <color theme="1"/>
        <rFont val="Calibri"/>
        <family val="2"/>
        <charset val="161"/>
        <scheme val="minor"/>
      </rPr>
      <t xml:space="preserve"> Please complete </t>
    </r>
    <r>
      <rPr>
        <b/>
        <u/>
        <sz val="12"/>
        <color indexed="8"/>
        <rFont val="Calibri"/>
        <family val="2"/>
        <charset val="161"/>
        <scheme val="minor"/>
      </rPr>
      <t>all</t>
    </r>
    <r>
      <rPr>
        <sz val="12"/>
        <color indexed="8"/>
        <rFont val="Calibri"/>
        <family val="2"/>
        <charset val="161"/>
        <scheme val="minor"/>
      </rPr>
      <t xml:space="preserve"> green cells. </t>
    </r>
    <r>
      <rPr>
        <b/>
        <sz val="12"/>
        <color indexed="8"/>
        <rFont val="Calibri"/>
        <family val="2"/>
        <charset val="161"/>
        <scheme val="minor"/>
      </rPr>
      <t>Do not leave any green cells blank.</t>
    </r>
  </si>
  <si>
    <r>
      <rPr>
        <b/>
        <sz val="12"/>
        <color theme="1"/>
        <rFont val="Calibri"/>
        <family val="2"/>
        <charset val="161"/>
        <scheme val="minor"/>
      </rPr>
      <t>g)</t>
    </r>
    <r>
      <rPr>
        <sz val="12"/>
        <color theme="1"/>
        <rFont val="Calibri"/>
        <family val="2"/>
        <charset val="161"/>
        <scheme val="minor"/>
      </rPr>
      <t xml:space="preserve"> </t>
    </r>
    <r>
      <rPr>
        <b/>
        <sz val="12"/>
        <color theme="1"/>
        <rFont val="Calibri"/>
        <family val="2"/>
        <charset val="161"/>
        <scheme val="minor"/>
      </rPr>
      <t>Amounts should be completed / reported in Euro (</t>
    </r>
    <r>
      <rPr>
        <b/>
        <sz val="12"/>
        <color indexed="8"/>
        <rFont val="Calibri"/>
        <family val="2"/>
        <charset val="161"/>
        <scheme val="minor"/>
      </rPr>
      <t xml:space="preserve">€) </t>
    </r>
    <r>
      <rPr>
        <sz val="12"/>
        <color indexed="8"/>
        <rFont val="Calibri"/>
        <family val="2"/>
        <charset val="161"/>
        <scheme val="minor"/>
      </rPr>
      <t xml:space="preserve">(also indicated as the reporting currency in General Information Section - </t>
    </r>
    <r>
      <rPr>
        <b/>
        <sz val="12"/>
        <color theme="4" tint="-0.249977111117893"/>
        <rFont val="Calibri"/>
        <family val="2"/>
        <charset val="161"/>
        <scheme val="minor"/>
      </rPr>
      <t>cell D14</t>
    </r>
    <r>
      <rPr>
        <sz val="12"/>
        <color indexed="8"/>
        <rFont val="Calibri"/>
        <family val="2"/>
        <charset val="161"/>
        <scheme val="minor"/>
      </rPr>
      <t xml:space="preserve">).  
    Please use the exchange rate published in the website of the European Central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</si>
  <si>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r>
      <t xml:space="preserve">j) Submission Date: </t>
    </r>
    <r>
      <rPr>
        <sz val="12"/>
        <color rgb="FF000000"/>
        <rFont val="Calibri"/>
        <family val="2"/>
        <charset val="161"/>
      </rPr>
      <t>The submission date in General Information Section</t>
    </r>
    <r>
      <rPr>
        <sz val="12"/>
        <color theme="4" tint="-0.249977111117893"/>
        <rFont val="Calibri"/>
        <family val="2"/>
        <charset val="161"/>
      </rPr>
      <t xml:space="preserve"> </t>
    </r>
    <r>
      <rPr>
        <b/>
        <sz val="12"/>
        <color theme="4" tint="-0.249977111117893"/>
        <rFont val="Calibri"/>
        <family val="2"/>
        <charset val="161"/>
      </rPr>
      <t>(cell D19)</t>
    </r>
    <r>
      <rPr>
        <sz val="12"/>
        <color rgb="FF000000"/>
        <rFont val="Calibri"/>
        <family val="2"/>
        <charset val="161"/>
      </rPr>
      <t>, must be the actual date for submitting the Form through the TRS.</t>
    </r>
  </si>
  <si>
    <t xml:space="preserve">The above numbers are derived from cells D19 and E19 of Section A - Customers per country of residence / incorporation. </t>
  </si>
  <si>
    <r>
      <rPr>
        <b/>
        <sz val="12"/>
        <color theme="1"/>
        <rFont val="Calibri"/>
        <family val="2"/>
        <scheme val="minor"/>
      </rPr>
      <t xml:space="preserve">SB - </t>
    </r>
    <r>
      <rPr>
        <sz val="12"/>
        <color theme="1"/>
        <rFont val="Calibri"/>
        <family val="2"/>
        <scheme val="minor"/>
      </rPr>
      <t>The total number of high risk, normal risk and low risk customers equals the total number of customers</t>
    </r>
  </si>
  <si>
    <r>
      <rPr>
        <b/>
        <sz val="12"/>
        <color theme="1"/>
        <rFont val="Calibri"/>
        <family val="2"/>
        <scheme val="minor"/>
      </rPr>
      <t>SB -</t>
    </r>
    <r>
      <rPr>
        <sz val="12"/>
        <color theme="1"/>
        <rFont val="Calibri"/>
        <family val="2"/>
        <scheme val="minor"/>
      </rPr>
      <t xml:space="preserve"> The total number of high risk customers does not exceed the total number of customers</t>
    </r>
  </si>
  <si>
    <r>
      <rPr>
        <b/>
        <sz val="12"/>
        <color theme="1"/>
        <rFont val="Calibri"/>
        <family val="2"/>
        <scheme val="minor"/>
      </rPr>
      <t xml:space="preserve">SB - </t>
    </r>
    <r>
      <rPr>
        <sz val="12"/>
        <color theme="1"/>
        <rFont val="Calibri"/>
        <family val="2"/>
        <scheme val="minor"/>
      </rPr>
      <t>The total number of normal risk customers does not exceed the total number of customers</t>
    </r>
  </si>
  <si>
    <r>
      <rPr>
        <b/>
        <sz val="12"/>
        <color theme="1"/>
        <rFont val="Calibri"/>
        <family val="2"/>
        <scheme val="minor"/>
      </rPr>
      <t xml:space="preserve">SB - </t>
    </r>
    <r>
      <rPr>
        <sz val="12"/>
        <color theme="1"/>
        <rFont val="Calibri"/>
        <family val="2"/>
        <scheme val="minor"/>
      </rPr>
      <t>The total number of low risk customers does not exceed the total number of customers</t>
    </r>
  </si>
  <si>
    <r>
      <rPr>
        <b/>
        <sz val="12"/>
        <color theme="1"/>
        <rFont val="Calibri"/>
        <family val="2"/>
        <scheme val="minor"/>
      </rPr>
      <t xml:space="preserve">SB - </t>
    </r>
    <r>
      <rPr>
        <sz val="12"/>
        <color theme="1"/>
        <rFont val="Calibri"/>
        <family val="2"/>
        <scheme val="minor"/>
      </rPr>
      <t>The total number of PEPs customers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</si>
  <si>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established in EC High Risk Third Countries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</si>
  <si>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with complex or unusual transactions does not exceed the total number of high risk customers</t>
    </r>
  </si>
  <si>
    <r>
      <rPr>
        <b/>
        <sz val="12"/>
        <color theme="1"/>
        <rFont val="Calibri"/>
        <family val="2"/>
        <scheme val="minor"/>
      </rPr>
      <t xml:space="preserve">SB - </t>
    </r>
    <r>
      <rPr>
        <sz val="12"/>
        <color theme="1"/>
        <rFont val="Calibri"/>
        <family val="2"/>
        <scheme val="minor"/>
      </rPr>
      <t>The total number of Other High Risk Customers does not exceed the total number of high risk customers</t>
    </r>
  </si>
  <si>
    <r>
      <rPr>
        <b/>
        <sz val="12"/>
        <color theme="1"/>
        <rFont val="Calibri"/>
        <family val="2"/>
        <scheme val="minor"/>
      </rPr>
      <t xml:space="preserve">SB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</si>
  <si>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scheme val="minor"/>
      </rPr>
      <t xml:space="preserve">SB - </t>
    </r>
    <r>
      <rPr>
        <sz val="12"/>
        <color theme="1"/>
        <rFont val="Calibri"/>
        <family val="2"/>
        <scheme val="minor"/>
      </rPr>
      <t>The total breakdown of high risk customers is equal to or higher than the total number of high risk customers</t>
    </r>
  </si>
  <si>
    <r>
      <rPr>
        <sz val="12"/>
        <color theme="1"/>
        <rFont val="Calibri"/>
        <family val="2"/>
        <scheme val="minor"/>
      </rPr>
      <t xml:space="preserve">Completion </t>
    </r>
    <r>
      <rPr>
        <i/>
        <sz val="12"/>
        <color theme="1"/>
        <rFont val="Calibri"/>
        <family val="2"/>
        <scheme val="minor"/>
      </rPr>
      <t>(The Form is fully completed)</t>
    </r>
  </si>
  <si>
    <r>
      <rPr>
        <b/>
        <sz val="12"/>
        <color theme="1"/>
        <rFont val="Calibri"/>
        <family val="2"/>
        <charset val="161"/>
        <scheme val="minor"/>
      </rPr>
      <t xml:space="preserve">SB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</si>
  <si>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considered as High Net Worth Individuals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</si>
  <si>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</si>
  <si>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SB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</si>
  <si>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SB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</si>
  <si>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high risk, normal risk and low risk customers equals the total number of customers</t>
    </r>
  </si>
  <si>
    <r>
      <rPr>
        <b/>
        <sz val="12"/>
        <color theme="1"/>
        <rFont val="Calibri"/>
        <family val="2"/>
        <charset val="161"/>
        <scheme val="minor"/>
      </rPr>
      <t xml:space="preserve">FOSO - </t>
    </r>
    <r>
      <rPr>
        <sz val="12"/>
        <color theme="1"/>
        <rFont val="Calibri"/>
        <family val="2"/>
        <scheme val="minor"/>
      </rPr>
      <t>The total number of high risk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</si>
  <si>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normal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</si>
  <si>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low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</si>
  <si>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PEPs customers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</si>
  <si>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customers established in EC High Risk Third Countries does not exceed the total number of high risk customers</t>
    </r>
  </si>
  <si>
    <r>
      <rPr>
        <b/>
        <sz val="12"/>
        <color theme="1"/>
        <rFont val="Calibri"/>
        <family val="2"/>
        <charset val="161"/>
        <scheme val="minor"/>
      </rPr>
      <t xml:space="preserve">FOSO - </t>
    </r>
    <r>
      <rPr>
        <sz val="12"/>
        <color theme="1"/>
        <rFont val="Calibri"/>
        <family val="2"/>
        <scheme val="minor"/>
      </rPr>
      <t>The total number of customers with complex or unusual transactions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</si>
  <si>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Other High Risk Customers does not exceed the total number of high risk customers</t>
    </r>
  </si>
  <si>
    <r>
      <rPr>
        <b/>
        <sz val="12"/>
        <color theme="1"/>
        <rFont val="Calibri"/>
        <family val="2"/>
        <charset val="161"/>
        <scheme val="minor"/>
      </rPr>
      <t xml:space="preserve">FOSO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</si>
  <si>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charset val="161"/>
        <scheme val="minor"/>
      </rPr>
      <t xml:space="preserve">FOSO - </t>
    </r>
    <r>
      <rPr>
        <sz val="12"/>
        <color theme="1"/>
        <rFont val="Calibri"/>
        <family val="2"/>
        <scheme val="minor"/>
      </rPr>
      <t>The total breakdown of high risk customers is equal to or higher than the total number of high risk customers</t>
    </r>
  </si>
  <si>
    <r>
      <rPr>
        <b/>
        <sz val="12"/>
        <color theme="1"/>
        <rFont val="Calibri"/>
        <family val="2"/>
        <charset val="161"/>
        <scheme val="minor"/>
      </rPr>
      <t xml:space="preserve">FOSO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</si>
  <si>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considered as High Net Worth Individuals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</si>
  <si>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</si>
  <si>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</si>
  <si>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</si>
  <si>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SB - </t>
    </r>
    <r>
      <rPr>
        <sz val="12"/>
        <color theme="1"/>
        <rFont val="Calibri"/>
        <family val="2"/>
        <scheme val="minor"/>
      </rPr>
      <t>Number of customers (legal persons), that the ASP is providing the service of managing bank accounts, does not exceed the total number of customers</t>
    </r>
  </si>
  <si>
    <r>
      <rPr>
        <b/>
        <sz val="12"/>
        <color theme="1"/>
        <rFont val="Calibri"/>
        <family val="2"/>
        <charset val="161"/>
        <scheme val="minor"/>
      </rPr>
      <t xml:space="preserve">SB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</si>
  <si>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FOSO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</si>
  <si>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SB - </t>
    </r>
    <r>
      <rPr>
        <sz val="12"/>
        <color theme="1"/>
        <rFont val="Calibri"/>
        <family val="2"/>
        <scheme val="minor"/>
      </rPr>
      <t>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</si>
  <si>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</si>
  <si>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Number of customers (legal persons), that the ASP is providing the service of managing bank accounts, does not exceed the total number of customers</t>
    </r>
  </si>
  <si>
    <r>
      <t>SB:</t>
    </r>
    <r>
      <rPr>
        <i/>
        <sz val="12"/>
        <color rgb="FF002060"/>
        <rFont val="Calibri"/>
        <family val="2"/>
        <charset val="161"/>
        <scheme val="minor"/>
      </rPr>
      <t xml:space="preserve"> Single basis &amp; </t>
    </r>
    <r>
      <rPr>
        <b/>
        <i/>
        <sz val="12"/>
        <color rgb="FF002060"/>
        <rFont val="Calibri"/>
        <family val="2"/>
        <charset val="161"/>
        <scheme val="minor"/>
      </rPr>
      <t>FOSO:</t>
    </r>
    <r>
      <rPr>
        <i/>
        <sz val="12"/>
        <color rgb="FF002060"/>
        <rFont val="Calibri"/>
        <family val="2"/>
        <charset val="161"/>
        <scheme val="minor"/>
      </rPr>
      <t xml:space="preserve"> Fully owned subsidiaries only</t>
    </r>
  </si>
  <si>
    <r>
      <t>Cyprus Securities and Exchange Commission ('CySEC'), requests all Administrative Services Providers ('ASPs'), pursuant to Section 25(1)(c)(ii) of CySEC's Laws of 2009-2018, to complete this questionnaire</t>
    </r>
    <r>
      <rPr>
        <b/>
        <sz val="12"/>
        <rFont val="Calibri"/>
        <family val="2"/>
        <charset val="161"/>
        <scheme val="minor"/>
      </rPr>
      <t xml:space="preserve"> (Form QST-ASP)</t>
    </r>
    <r>
      <rPr>
        <sz val="12"/>
        <rFont val="Calibri"/>
        <family val="2"/>
        <charset val="161"/>
        <scheme val="minor"/>
      </rPr>
      <t xml:space="preserve">.  CySEC will use this information for the purposes of conducting statistical analyses, risk management and other purposes.
</t>
    </r>
  </si>
  <si>
    <r>
      <t xml:space="preserve">f) Drag, Cut, Copy, Paste functions: </t>
    </r>
    <r>
      <rPr>
        <sz val="12"/>
        <color rgb="FF000000"/>
        <rFont val="Calibri"/>
        <family val="2"/>
        <charset val="161"/>
      </rPr>
      <t xml:space="preserve">The ASPs </t>
    </r>
    <r>
      <rPr>
        <b/>
        <u/>
        <sz val="12"/>
        <color rgb="FF000000"/>
        <rFont val="Calibri"/>
        <family val="2"/>
        <charset val="161"/>
      </rPr>
      <t>should avoid</t>
    </r>
    <r>
      <rPr>
        <sz val="12"/>
        <color rgb="FF000000"/>
        <rFont val="Calibri"/>
        <family val="2"/>
        <charset val="161"/>
      </rPr>
      <t xml:space="preserve"> using functions like drag, cut, copy and paste, since </t>
    </r>
    <r>
      <rPr>
        <b/>
        <sz val="12"/>
        <color rgb="FF000000"/>
        <rFont val="Calibri"/>
        <family val="2"/>
        <charset val="161"/>
      </rPr>
      <t xml:space="preserve">such functions affect the formulas 
   for validating the Form </t>
    </r>
    <r>
      <rPr>
        <sz val="12"/>
        <color rgb="FF000000"/>
        <rFont val="Calibri"/>
        <family val="2"/>
        <charset val="161"/>
      </rPr>
      <t>and may result in rejecting the respective Form and/or incorrect data.</t>
    </r>
  </si>
  <si>
    <r>
      <rPr>
        <b/>
        <sz val="12"/>
        <color theme="1"/>
        <rFont val="Calibri"/>
        <family val="2"/>
        <charset val="161"/>
        <scheme val="minor"/>
      </rPr>
      <t>i)</t>
    </r>
    <r>
      <rPr>
        <sz val="12"/>
        <color theme="1"/>
        <rFont val="Calibri"/>
        <family val="2"/>
        <charset val="161"/>
        <scheme val="minor"/>
      </rPr>
      <t xml:space="preserve"> </t>
    </r>
    <r>
      <rPr>
        <b/>
        <sz val="12"/>
        <color theme="1"/>
        <rFont val="Calibri"/>
        <family val="2"/>
        <charset val="161"/>
        <scheme val="minor"/>
      </rPr>
      <t xml:space="preserve">Before submission, it must be ensured that the Summary Result in the tab 'Validation Tests' indicates 'Validated'   . </t>
    </r>
    <r>
      <rPr>
        <sz val="12"/>
        <color theme="1"/>
        <rFont val="Calibri"/>
        <family val="2"/>
        <charset val="161"/>
        <scheme val="minor"/>
      </rPr>
      <t xml:space="preserve">
   This ensures that all control checks in the aforesaid tab indicate 'TRUE'         . 
   Kindly note, that an explanation for each control test is provided.</t>
    </r>
  </si>
  <si>
    <t>Section B - Customers Risk Categorisation and Types</t>
  </si>
  <si>
    <r>
      <t xml:space="preserve">Please select which of the services below that are underlined in </t>
    </r>
    <r>
      <rPr>
        <b/>
        <sz val="12"/>
        <color rgb="FF000000"/>
        <rFont val="Calibri"/>
        <family val="2"/>
        <charset val="161"/>
      </rPr>
      <t>Article 4 of Law 196(I)/2012</t>
    </r>
    <r>
      <rPr>
        <sz val="12"/>
        <color rgb="FF000000"/>
        <rFont val="Calibri"/>
        <family val="2"/>
        <charset val="161"/>
      </rPr>
      <t xml:space="preserve"> have been provided to customers </t>
    </r>
    <r>
      <rPr>
        <u/>
        <sz val="12"/>
        <color rgb="FF000000"/>
        <rFont val="Calibri"/>
        <family val="2"/>
        <charset val="161"/>
      </rPr>
      <t>during the reporting period</t>
    </r>
    <r>
      <rPr>
        <sz val="12"/>
        <color rgb="FF000000"/>
        <rFont val="Calibri"/>
        <family val="2"/>
        <charset val="161"/>
      </rPr>
      <t>:</t>
    </r>
  </si>
  <si>
    <t>Closed 'customer accounts' following suspision report or MOKAS request.</t>
  </si>
  <si>
    <t>-</t>
  </si>
  <si>
    <r>
      <rPr>
        <b/>
        <sz val="12"/>
        <color theme="1"/>
        <rFont val="Calibri"/>
        <family val="2"/>
        <scheme val="minor"/>
      </rPr>
      <t xml:space="preserve">SB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</si>
  <si>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FOSO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</si>
  <si>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SB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</si>
  <si>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 xml:space="preserve">FOSO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</si>
  <si>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t xml:space="preserve">The ASP was </t>
    </r>
    <r>
      <rPr>
        <b/>
        <sz val="12"/>
        <color theme="1"/>
        <rFont val="Calibri"/>
        <family val="2"/>
        <charset val="161"/>
        <scheme val="minor"/>
      </rPr>
      <t>operating</t>
    </r>
    <r>
      <rPr>
        <sz val="12"/>
        <color theme="1"/>
        <rFont val="Calibri"/>
        <family val="2"/>
        <charset val="161"/>
        <scheme val="minor"/>
      </rPr>
      <t xml:space="preserve"> during the period:</t>
    </r>
  </si>
  <si>
    <r>
      <t xml:space="preserve">The ASP's fully owned subsidiary/ries was/were </t>
    </r>
    <r>
      <rPr>
        <b/>
        <sz val="12"/>
        <color theme="1"/>
        <rFont val="Calibri"/>
        <family val="2"/>
        <charset val="161"/>
        <scheme val="minor"/>
      </rPr>
      <t>operating</t>
    </r>
    <r>
      <rPr>
        <sz val="12"/>
        <color theme="1"/>
        <rFont val="Calibri"/>
        <family val="2"/>
        <charset val="161"/>
        <scheme val="minor"/>
      </rPr>
      <t xml:space="preserve"> during the period:</t>
    </r>
  </si>
  <si>
    <t>Risk Management and Statistics Department</t>
  </si>
  <si>
    <t>1.1.3</t>
  </si>
  <si>
    <t>The provision of services for the preparation and/or management of an application for the granting of a residence permit or naturalization in the context of each Cyprus Investment Program in force, according to section 111A of the Civil Registry Law.</t>
  </si>
  <si>
    <t>1.2.4</t>
  </si>
  <si>
    <r>
      <t xml:space="preserve">If the company provides the services described in questions 1.1.1, 1.1.2 &amp; 1.1.3, please complete the following details, </t>
    </r>
    <r>
      <rPr>
        <u/>
        <sz val="12"/>
        <color rgb="FF000000"/>
        <rFont val="Calibri"/>
        <family val="2"/>
        <charset val="161"/>
      </rPr>
      <t>as at the reference date</t>
    </r>
    <r>
      <rPr>
        <sz val="12"/>
        <color rgb="FF000000"/>
        <rFont val="Calibri"/>
        <family val="2"/>
        <charset val="161"/>
      </rPr>
      <t xml:space="preserve">: </t>
    </r>
    <r>
      <rPr>
        <i/>
        <sz val="11"/>
        <color rgb="FF000000"/>
        <rFont val="Calibri"/>
        <family val="2"/>
        <charset val="161"/>
      </rPr>
      <t>(if the company does not provide such services, please complete "0")</t>
    </r>
  </si>
  <si>
    <t>EEA Countries</t>
  </si>
  <si>
    <t>Number of customers, that the ASP has provided the service for the preparation and/or management of an application for the granting of a residence permit or naturalization in the context of each Cyprus Investment Program in force, according to section 111A of the Civil Registry Law.</t>
  </si>
  <si>
    <t>Customers that acquired a Cypriot Passport through the Cyprus Investment Program</t>
  </si>
  <si>
    <r>
      <t xml:space="preserve">The information to be provided below relate to the regulated entity's authorised services, customers and employees.  </t>
    </r>
    <r>
      <rPr>
        <b/>
        <i/>
        <sz val="12"/>
        <color rgb="FF000000"/>
        <rFont val="Calibri"/>
        <family val="2"/>
        <charset val="161"/>
      </rPr>
      <t>In case the ASP has any fully owned subsidiaries, providing administrative services, please also include the relevant number of customers of fully owned subsidiaries in Column F.  Please make sure, that each ASP customer is reported only once, either in Column E or in Column F.</t>
    </r>
  </si>
  <si>
    <r>
      <t xml:space="preserve">Please analyse the total number of customers, per AML risk categorisation and other types.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C or in Column E.</t>
    </r>
  </si>
  <si>
    <r>
      <t xml:space="preserve">Please enter the total number of customer accounts closed following an internal suspicion report or following a request by MOKAS, during the reporting period. </t>
    </r>
    <r>
      <rPr>
        <b/>
        <sz val="12"/>
        <color rgb="FF000000"/>
        <rFont val="Calibri"/>
        <family val="2"/>
        <charset val="161"/>
      </rPr>
      <t xml:space="preserve"> </t>
    </r>
    <r>
      <rPr>
        <b/>
        <i/>
        <sz val="12"/>
        <color rgb="FF000000"/>
        <rFont val="Calibri"/>
        <family val="2"/>
        <charset val="161"/>
      </rPr>
      <t>In case the ASP has any fully owned subsidiaries, providing administrative services, please also include the relevant number of customers' accounts of fully owned subsidiaries in Column E.  Please make sure, that each ASP customer's account is reported only once, either in Column C or in Column E.</t>
    </r>
  </si>
  <si>
    <t>Earnings before interest and tax.</t>
  </si>
  <si>
    <t>Finance income may include interest income, FX gain etc.</t>
  </si>
  <si>
    <t>Finance expense may include interest expense, FX loss etc.</t>
  </si>
  <si>
    <t>Reserves should include any other type of reserves the entity created (e.g. Revaluation Reserve, Available-for-Sale Reserve etc.).</t>
  </si>
  <si>
    <r>
      <t xml:space="preserve">Please analyse the total number of customers, per country of residence / incorporation as at the reference date.  Please refer to Article 2 of the Prevention and Suppression of Money Laundering and Terrorist Financing Law (‘the AML/CFT Law of 2007 [188(I)/2007]’) and specifically the definition given for 'customer'.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D or in Column E.</t>
    </r>
  </si>
  <si>
    <r>
      <t>Please enter the number of high risk customers, for whom the ASP applies enhanced customer Due Diligence measures, as per</t>
    </r>
    <r>
      <rPr>
        <b/>
        <sz val="12"/>
        <color rgb="FF000000"/>
        <rFont val="Calibri"/>
        <family val="2"/>
        <charset val="161"/>
      </rPr>
      <t xml:space="preserve"> Article 64 of AML/CFT Law of 2007 [188(I)/2007]</t>
    </r>
    <r>
      <rPr>
        <sz val="12"/>
        <color rgb="FF000000"/>
        <rFont val="Calibri"/>
        <family val="2"/>
        <charset val="161"/>
      </rPr>
      <t>, as at the reference date.</t>
    </r>
  </si>
  <si>
    <r>
      <t xml:space="preserve">Please enter the number of low risk customers, for whom the ASP applies simplified customer Due Diligence measures, as per </t>
    </r>
    <r>
      <rPr>
        <b/>
        <sz val="12"/>
        <color rgb="FF000000"/>
        <rFont val="Calibri"/>
        <family val="2"/>
        <charset val="161"/>
      </rPr>
      <t>Article 63 of AML/CFT Law of 2007 [188(I)/2007]</t>
    </r>
    <r>
      <rPr>
        <sz val="12"/>
        <color rgb="FF000000"/>
        <rFont val="Calibri"/>
        <family val="2"/>
        <charset val="161"/>
      </rPr>
      <t>, as at the reference date.</t>
    </r>
  </si>
  <si>
    <r>
      <t xml:space="preserve">Please enter the number of customers who are Politically Exposed Persons (PEPs), as per </t>
    </r>
    <r>
      <rPr>
        <b/>
        <sz val="12"/>
        <rFont val="Calibri"/>
        <family val="2"/>
        <charset val="161"/>
      </rPr>
      <t>Article 64(1)(c) of AML/CFT Law of 2007 [188(I)/2007]</t>
    </r>
    <r>
      <rPr>
        <sz val="12"/>
        <rFont val="Calibri"/>
        <family val="2"/>
        <charset val="161"/>
      </rPr>
      <t>. This should include the number of customers who have a Beneficial Owner (BO) or a family member or a close associate that is a PEP.
Please enter the number as at the reference date.</t>
    </r>
  </si>
  <si>
    <r>
      <t xml:space="preserve">Please enter the number of customers who are established in High Risk Third Countries, as per </t>
    </r>
    <r>
      <rPr>
        <b/>
        <sz val="12"/>
        <rFont val="Calibri"/>
        <family val="2"/>
        <charset val="161"/>
      </rPr>
      <t>Article 64(1)(a) of AML/CFT Law of 2007 [188(I)/2007]</t>
    </r>
    <r>
      <rPr>
        <sz val="12"/>
        <rFont val="Calibri"/>
        <family val="2"/>
        <charset val="161"/>
      </rPr>
      <t>.
Please enter the number as at the reference date.</t>
    </r>
  </si>
  <si>
    <r>
      <t xml:space="preserve">Please enter the number of customers who have complex and unusually large transactions, or unusual patterns of transactions, that have no obvious economic or lawful purpose, as per </t>
    </r>
    <r>
      <rPr>
        <b/>
        <sz val="12"/>
        <rFont val="Calibri"/>
        <family val="2"/>
        <charset val="161"/>
      </rPr>
      <t>Article 64(4) of AML/CFT Law of 2007 [188(I)/2007]</t>
    </r>
    <r>
      <rPr>
        <sz val="12"/>
        <rFont val="Calibri"/>
        <family val="2"/>
        <charset val="161"/>
      </rPr>
      <t>.
Please enter the number as at the reference date.</t>
    </r>
  </si>
  <si>
    <r>
      <t xml:space="preserve">"Other high risk" customers refer to customers who are defined as high risk as per ASP's assessment and do not fall under any of the high risk categories above, i.e. in questions 3.1 to 3.3. Please also refer to </t>
    </r>
    <r>
      <rPr>
        <b/>
        <sz val="12"/>
        <rFont val="Calibri"/>
        <family val="2"/>
        <charset val="161"/>
      </rPr>
      <t>Article 64(3) of AML/CFT Law of 2007 [188(I)/2007]</t>
    </r>
    <r>
      <rPr>
        <sz val="12"/>
        <rFont val="Calibri"/>
        <family val="2"/>
        <charset val="161"/>
      </rPr>
      <t>.
Please enter the number as at the reference date.</t>
    </r>
  </si>
  <si>
    <r>
      <t>Please enter the number of customers as at the reference date. Regarding "</t>
    </r>
    <r>
      <rPr>
        <b/>
        <sz val="12"/>
        <color rgb="FF000000"/>
        <rFont val="Calibri"/>
        <family val="2"/>
        <charset val="161"/>
      </rPr>
      <t>eligible third parties</t>
    </r>
    <r>
      <rPr>
        <sz val="12"/>
        <color rgb="FF000000"/>
        <rFont val="Calibri"/>
        <family val="2"/>
        <charset val="161"/>
      </rPr>
      <t xml:space="preserve">" please refer to </t>
    </r>
    <r>
      <rPr>
        <b/>
        <sz val="12"/>
        <color rgb="FF000000"/>
        <rFont val="Calibri"/>
        <family val="2"/>
        <charset val="161"/>
      </rPr>
      <t>Article 67 of AML/CFT Law of 2007 [188(I)/2007]</t>
    </r>
    <r>
      <rPr>
        <sz val="12"/>
        <color rgb="FF000000"/>
        <rFont val="Calibri"/>
        <family val="2"/>
        <charset val="161"/>
      </rPr>
      <t>.</t>
    </r>
  </si>
  <si>
    <r>
      <rPr>
        <i/>
        <sz val="12"/>
        <color theme="1"/>
        <rFont val="Calibri"/>
        <family val="2"/>
        <charset val="161"/>
        <scheme val="minor"/>
      </rPr>
      <t xml:space="preserve">Please refer to Section 'Definitions' for the definition of 'business relationship', according to Article 2 of the Prevention and Suppression of Money Laundering and Terrorist Financing Law (‘the AML/CFT Law of 2007 [188(I)/2007]’). </t>
    </r>
    <r>
      <rPr>
        <b/>
        <i/>
        <sz val="12"/>
        <color theme="1"/>
        <rFont val="Calibri"/>
        <family val="2"/>
        <charset val="161"/>
        <scheme val="minor"/>
      </rPr>
      <t xml:space="preserve"> In case the ASP has any fully owned subsidiaries, providing administrative services, please also include the relevant number of customers of fully owned subsidiaries in Table 2.  Please make sure, that each ASP customer is reported only once, either in Table 1 or in Table 2.</t>
    </r>
  </si>
  <si>
    <r>
      <rPr>
        <b/>
        <sz val="11"/>
        <color theme="1"/>
        <rFont val="Calibri"/>
        <family val="2"/>
        <charset val="161"/>
        <scheme val="minor"/>
      </rPr>
      <t>Business Relationship</t>
    </r>
    <r>
      <rPr>
        <i/>
        <sz val="11"/>
        <color theme="1"/>
        <rFont val="Calibri"/>
        <family val="2"/>
        <charset val="161"/>
        <scheme val="minor"/>
      </rPr>
      <t xml:space="preserve"> 
(Article 2 of the AML/CFT Law of 2007 [188(I)/2007])</t>
    </r>
  </si>
  <si>
    <t>Email Address</t>
  </si>
  <si>
    <t>File Information (for official use only)</t>
  </si>
  <si>
    <r>
      <rPr>
        <b/>
        <sz val="12"/>
        <color theme="1"/>
        <rFont val="Calibri"/>
        <family val="2"/>
        <charset val="161"/>
        <scheme val="minor"/>
      </rPr>
      <t>1)</t>
    </r>
    <r>
      <rPr>
        <sz val="12"/>
        <color theme="1"/>
        <rFont val="Calibri"/>
        <family val="2"/>
        <charset val="161"/>
        <scheme val="minor"/>
      </rPr>
      <t xml:space="preserve"> General Information                                                                                                                                                                                                                                     
</t>
    </r>
    <r>
      <rPr>
        <b/>
        <sz val="12"/>
        <color theme="1"/>
        <rFont val="Calibri"/>
        <family val="2"/>
        <charset val="161"/>
        <scheme val="minor"/>
      </rPr>
      <t>2)</t>
    </r>
    <r>
      <rPr>
        <sz val="12"/>
        <color theme="1"/>
        <rFont val="Calibri"/>
        <family val="2"/>
        <charset val="161"/>
        <scheme val="minor"/>
      </rPr>
      <t xml:space="preserve"> Section A: Customers per country of residence / incorporation 
</t>
    </r>
    <r>
      <rPr>
        <b/>
        <sz val="12"/>
        <color theme="1"/>
        <rFont val="Calibri"/>
        <family val="2"/>
        <charset val="161"/>
        <scheme val="minor"/>
      </rPr>
      <t>3)</t>
    </r>
    <r>
      <rPr>
        <sz val="12"/>
        <color theme="1"/>
        <rFont val="Calibri"/>
        <family val="2"/>
        <charset val="161"/>
        <scheme val="minor"/>
      </rPr>
      <t xml:space="preserve"> Section B: Customers Risk Categorisation and Types                                                                                                                                                                                                                                                                                                                                                                                                                                                                                                                                          </t>
    </r>
    <r>
      <rPr>
        <b/>
        <sz val="12"/>
        <color theme="1"/>
        <rFont val="Calibri"/>
        <family val="2"/>
        <charset val="161"/>
        <scheme val="minor"/>
      </rPr>
      <t>4)</t>
    </r>
    <r>
      <rPr>
        <sz val="12"/>
        <color theme="1"/>
        <rFont val="Calibri"/>
        <family val="2"/>
        <charset val="161"/>
        <scheme val="minor"/>
      </rPr>
      <t xml:space="preserve"> Section C: Authorised Services, Customers and Employees                                                                                                                                                                                                                                                                                                                                                                                                                                                              </t>
    </r>
    <r>
      <rPr>
        <b/>
        <sz val="12"/>
        <color theme="1"/>
        <rFont val="Calibri"/>
        <family val="2"/>
        <charset val="161"/>
        <scheme val="minor"/>
      </rPr>
      <t>5)</t>
    </r>
    <r>
      <rPr>
        <sz val="12"/>
        <color theme="1"/>
        <rFont val="Calibri"/>
        <family val="2"/>
        <charset val="161"/>
        <scheme val="minor"/>
      </rPr>
      <t xml:space="preserve"> Section D: Rejected and Terminated business relationships with customers
</t>
    </r>
    <r>
      <rPr>
        <b/>
        <sz val="12"/>
        <color theme="1"/>
        <rFont val="Calibri"/>
        <family val="2"/>
        <charset val="161"/>
        <scheme val="minor"/>
      </rPr>
      <t>6)</t>
    </r>
    <r>
      <rPr>
        <sz val="12"/>
        <color theme="1"/>
        <rFont val="Calibri"/>
        <family val="2"/>
        <charset val="161"/>
        <scheme val="minor"/>
      </rPr>
      <t xml:space="preserve"> Section E: Additional Information
</t>
    </r>
    <r>
      <rPr>
        <b/>
        <sz val="12"/>
        <color theme="1"/>
        <rFont val="Calibri"/>
        <family val="2"/>
        <charset val="161"/>
        <scheme val="minor"/>
      </rPr>
      <t>7)</t>
    </r>
    <r>
      <rPr>
        <sz val="12"/>
        <color theme="1"/>
        <rFont val="Calibri"/>
        <family val="2"/>
        <charset val="161"/>
        <scheme val="minor"/>
      </rPr>
      <t xml:space="preserve"> Section F: Financial Information                                                                                                                                                                                                                                                                                                                                                                                                                                                                                   </t>
    </r>
    <r>
      <rPr>
        <b/>
        <sz val="12"/>
        <color theme="1"/>
        <rFont val="Calibri"/>
        <family val="2"/>
        <charset val="161"/>
        <scheme val="minor"/>
      </rPr>
      <t/>
    </r>
  </si>
  <si>
    <t>Please enter the number of customers that acquired a Cypriot Passport through the Cyprus Investment Program, regardless of whether you provided the service as described in point 1.1.3 of Section C.
Please enter the number as at the reference date.</t>
  </si>
  <si>
    <r>
      <t>The frequency of reporting shall be quarterly (31 March 20XX, 30 June 20XX, 30 September 20XX and 31 December 20XX).  The ASPs should start submitting the returns for the reference quarter, during which they commence operations and they should insert the appropriate reporting dates in the General Information Section. 
For example, if an ASP started operations in February 2024, it should submit for the first time, the first quarterly Form for the year 2024 and it should select the option 31/03/2024, in the Question – Last date of the reporting period, in General Information Section</t>
    </r>
    <r>
      <rPr>
        <b/>
        <sz val="12"/>
        <color theme="4" tint="-0.249977111117893"/>
        <rFont val="Calibri"/>
        <family val="2"/>
        <charset val="161"/>
        <scheme val="minor"/>
      </rPr>
      <t xml:space="preserve"> (cell D18)</t>
    </r>
    <r>
      <rPr>
        <sz val="12"/>
        <rFont val="Calibri"/>
        <family val="2"/>
        <charset val="161"/>
        <scheme val="minor"/>
      </rPr>
      <t xml:space="preserve">. </t>
    </r>
  </si>
  <si>
    <t>Please complete the required financial information / data in relation to the entity based on the most available infomation.
Audited Financial Statements should be used if available. If not, please ensure that the information provided, give a true and fair view of the financial position of the entity.
All figures should be provided in EUR.
Do not leave any green cells blank.</t>
  </si>
  <si>
    <t>Refers to income deriving from the licensed activities (the activities as these are defined in section 4(1) of Law 196(I)/2012).
For Trading Income insert a positive value and for Trading Loss insert a negative value.</t>
  </si>
  <si>
    <t>Other income from non-trading activities (i.e. out of the normal course of business / activities of the entity) may include rent income, profit from the disposal of non-inventory asset etc. 
For Other Income insert a positive value and for Other Expense insert a negative value.</t>
  </si>
  <si>
    <t>Cyprus Securities and Exchange Commission | Sanctions/Restrictive Measures (cysec.gov.cy)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</si>
</sst>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quot;_-;\-* #,##0.00\ &quot;€&quot;_-;_-* &quot;-&quot;??\ &quot;€&quot;_-;_-@_-"/>
    <numFmt numFmtId="165" formatCode="_-* #,##0.00\ _€_-;\-* #,##0.00\ _€_-;_-* &quot;-&quot;??\ _€_-;_-@_-"/>
    <numFmt numFmtId="166" formatCode="&quot; &quot;#,##0&quot;   &quot;;&quot;-&quot;#,##0&quot;   &quot;;&quot; -&quot;00&quot;   &quot;;&quot; &quot;@&quot; &quot;"/>
    <numFmt numFmtId="167" formatCode="&quot; &quot;#,##0.00&quot; &quot;;&quot; (&quot;#,##0.00&quot;)&quot;;&quot; -&quot;00&quot; &quot;;&quot; &quot;@&quot; &quot;"/>
    <numFmt numFmtId="168" formatCode="dd/mm/yyyy;@"/>
    <numFmt numFmtId="169" formatCode="_-* #,##0\ _€_-;\-* #,##0\ _€_-;_-* &quot;-&quot;??\ _€_-;_-@_-"/>
    <numFmt numFmtId="170" formatCode="[$€-402]&quot; &quot;#,##0"/>
    <numFmt numFmtId="171" formatCode="#,##0_ ;\-#,##0\ "/>
    <numFmt numFmtId="172" formatCode="[$€-2]\ #,##0;\-[$€-2]\ #,##0"/>
  </numFmts>
  <fonts count="77" x14ac:knownFonts="1">
    <font>
      <sz val="11"/>
      <color rgb="FF000000"/>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rgb="FF000000"/>
      <name val="Calibri"/>
      <family val="2"/>
      <charset val="161"/>
    </font>
    <font>
      <b/>
      <sz val="11"/>
      <color rgb="FF000000"/>
      <name val="Calibri"/>
      <family val="2"/>
      <charset val="161"/>
    </font>
    <font>
      <b/>
      <sz val="11"/>
      <color rgb="FFFFFFFF"/>
      <name val="Calibri"/>
      <family val="2"/>
      <charset val="161"/>
    </font>
    <font>
      <b/>
      <sz val="12"/>
      <color rgb="FF000000"/>
      <name val="Calibri"/>
      <family val="2"/>
      <charset val="161"/>
    </font>
    <font>
      <sz val="12"/>
      <color rgb="FF000000"/>
      <name val="Calibri"/>
      <family val="2"/>
      <charset val="161"/>
    </font>
    <font>
      <sz val="12"/>
      <color rgb="FF000000"/>
      <name val="Times New Roman"/>
      <family val="1"/>
      <charset val="161"/>
    </font>
    <font>
      <b/>
      <sz val="14"/>
      <color rgb="FF000000"/>
      <name val="Calibri"/>
      <family val="2"/>
      <charset val="161"/>
    </font>
    <font>
      <b/>
      <sz val="12"/>
      <color rgb="FFFFFFFF"/>
      <name val="Calibri"/>
      <family val="2"/>
      <charset val="161"/>
    </font>
    <font>
      <b/>
      <i/>
      <sz val="12"/>
      <color rgb="FF000000"/>
      <name val="Calibri"/>
      <family val="2"/>
      <charset val="161"/>
    </font>
    <font>
      <i/>
      <sz val="12"/>
      <color rgb="FF000000"/>
      <name val="Calibri"/>
      <family val="2"/>
      <charset val="161"/>
    </font>
    <font>
      <b/>
      <sz val="14"/>
      <color rgb="FFFFFFFF"/>
      <name val="Calibri"/>
      <family val="2"/>
      <charset val="161"/>
    </font>
    <font>
      <b/>
      <sz val="14"/>
      <color theme="0"/>
      <name val="Calibri"/>
      <family val="2"/>
      <charset val="161"/>
      <scheme val="minor"/>
    </font>
    <font>
      <sz val="11"/>
      <color theme="1"/>
      <name val="Calibri"/>
      <family val="2"/>
      <scheme val="minor"/>
    </font>
    <font>
      <b/>
      <sz val="16"/>
      <color theme="0"/>
      <name val="Calibri"/>
      <family val="2"/>
      <charset val="161"/>
      <scheme val="minor"/>
    </font>
    <font>
      <b/>
      <sz val="12"/>
      <name val="Calibri"/>
      <family val="2"/>
      <charset val="161"/>
      <scheme val="minor"/>
    </font>
    <font>
      <sz val="12"/>
      <color theme="1"/>
      <name val="Calibri"/>
      <family val="2"/>
      <charset val="161"/>
      <scheme val="minor"/>
    </font>
    <font>
      <b/>
      <sz val="12"/>
      <color theme="1"/>
      <name val="Calibri"/>
      <family val="2"/>
      <charset val="161"/>
      <scheme val="minor"/>
    </font>
    <font>
      <b/>
      <sz val="12"/>
      <color theme="0"/>
      <name val="Calibri"/>
      <family val="2"/>
      <charset val="161"/>
      <scheme val="minor"/>
    </font>
    <font>
      <b/>
      <sz val="12"/>
      <color indexed="8"/>
      <name val="Calibri"/>
      <family val="2"/>
      <charset val="161"/>
      <scheme val="minor"/>
    </font>
    <font>
      <sz val="12"/>
      <color indexed="8"/>
      <name val="Calibri"/>
      <family val="2"/>
      <charset val="161"/>
      <scheme val="minor"/>
    </font>
    <font>
      <sz val="12"/>
      <name val="Calibri"/>
      <family val="2"/>
      <charset val="161"/>
      <scheme val="minor"/>
    </font>
    <font>
      <sz val="12"/>
      <color theme="1"/>
      <name val="Calibri"/>
      <family val="2"/>
      <scheme val="minor"/>
    </font>
    <font>
      <i/>
      <sz val="12"/>
      <color theme="1"/>
      <name val="Calibri"/>
      <family val="2"/>
      <charset val="161"/>
      <scheme val="minor"/>
    </font>
    <font>
      <i/>
      <sz val="11"/>
      <color theme="1"/>
      <name val="Calibri"/>
      <family val="2"/>
      <charset val="161"/>
      <scheme val="minor"/>
    </font>
    <font>
      <i/>
      <sz val="10"/>
      <color theme="1"/>
      <name val="Calibri"/>
      <family val="2"/>
      <charset val="161"/>
      <scheme val="minor"/>
    </font>
    <font>
      <b/>
      <sz val="14"/>
      <color theme="1"/>
      <name val="Times New Roman"/>
      <family val="1"/>
      <charset val="161"/>
    </font>
    <font>
      <sz val="12"/>
      <color theme="1"/>
      <name val="Times New Roman"/>
      <family val="1"/>
      <charset val="161"/>
    </font>
    <font>
      <sz val="11"/>
      <color rgb="FF000000"/>
      <name val="Calibri"/>
      <family val="2"/>
      <charset val="161"/>
      <scheme val="minor"/>
    </font>
    <font>
      <u/>
      <sz val="12"/>
      <color rgb="FF000000"/>
      <name val="Calibri"/>
      <family val="2"/>
      <charset val="161"/>
    </font>
    <font>
      <b/>
      <sz val="11"/>
      <color theme="1"/>
      <name val="Calibri"/>
      <family val="2"/>
      <charset val="161"/>
      <scheme val="minor"/>
    </font>
    <font>
      <b/>
      <sz val="14"/>
      <name val="Calibri"/>
      <family val="2"/>
      <charset val="161"/>
      <scheme val="minor"/>
    </font>
    <font>
      <b/>
      <sz val="14"/>
      <color theme="1"/>
      <name val="Calibri"/>
      <family val="2"/>
      <charset val="161"/>
      <scheme val="minor"/>
    </font>
    <font>
      <b/>
      <u/>
      <sz val="14"/>
      <color theme="1"/>
      <name val="Calibri"/>
      <family val="2"/>
      <charset val="161"/>
      <scheme val="minor"/>
    </font>
    <font>
      <b/>
      <u/>
      <sz val="12"/>
      <color indexed="8"/>
      <name val="Calibri"/>
      <family val="2"/>
      <charset val="161"/>
      <scheme val="minor"/>
    </font>
    <font>
      <i/>
      <sz val="11"/>
      <color indexed="8"/>
      <name val="Calibri"/>
      <family val="2"/>
      <charset val="161"/>
      <scheme val="minor"/>
    </font>
    <font>
      <sz val="12"/>
      <color theme="3" tint="0.39997558519241921"/>
      <name val="Calibri"/>
      <family val="2"/>
      <charset val="161"/>
      <scheme val="minor"/>
    </font>
    <font>
      <b/>
      <sz val="9"/>
      <color indexed="81"/>
      <name val="Tahoma"/>
      <family val="2"/>
      <charset val="161"/>
    </font>
    <font>
      <i/>
      <sz val="11"/>
      <color rgb="FF000000"/>
      <name val="Calibri"/>
      <family val="2"/>
      <charset val="161"/>
    </font>
    <font>
      <i/>
      <sz val="10"/>
      <color rgb="FF000000"/>
      <name val="Calibri"/>
      <family val="2"/>
      <charset val="161"/>
    </font>
    <font>
      <sz val="11"/>
      <color theme="0"/>
      <name val="Calibri"/>
      <family val="2"/>
      <charset val="161"/>
    </font>
    <font>
      <b/>
      <i/>
      <sz val="11"/>
      <color rgb="FF000000"/>
      <name val="Calibri"/>
      <family val="2"/>
      <charset val="161"/>
    </font>
    <font>
      <sz val="12"/>
      <name val="Calibri"/>
      <family val="2"/>
      <charset val="161"/>
    </font>
    <font>
      <b/>
      <sz val="12"/>
      <name val="Calibri"/>
      <family val="2"/>
      <charset val="161"/>
    </font>
    <font>
      <u/>
      <sz val="11"/>
      <color theme="10"/>
      <name val="Calibri"/>
      <family val="2"/>
      <charset val="161"/>
    </font>
    <font>
      <b/>
      <sz val="16"/>
      <color theme="1"/>
      <name val="Calibri"/>
      <family val="2"/>
      <charset val="161"/>
      <scheme val="minor"/>
    </font>
    <font>
      <b/>
      <u/>
      <sz val="12"/>
      <color rgb="FF000000"/>
      <name val="Calibri"/>
      <family val="2"/>
      <charset val="161"/>
    </font>
    <font>
      <b/>
      <sz val="16"/>
      <name val="Calibri"/>
      <family val="2"/>
      <charset val="161"/>
      <scheme val="minor"/>
    </font>
    <font>
      <b/>
      <sz val="12"/>
      <color theme="1"/>
      <name val="Calibri"/>
      <family val="2"/>
      <scheme val="minor"/>
    </font>
    <font>
      <u/>
      <sz val="11"/>
      <color theme="10"/>
      <name val="Calibri"/>
      <family val="2"/>
      <scheme val="minor"/>
    </font>
    <font>
      <sz val="10"/>
      <name val="Arial"/>
      <family val="2"/>
      <charset val="161"/>
    </font>
    <font>
      <sz val="10"/>
      <name val="Arial"/>
      <family val="2"/>
    </font>
    <font>
      <b/>
      <u/>
      <sz val="12"/>
      <color theme="1"/>
      <name val="Calibri"/>
      <family val="2"/>
      <scheme val="minor"/>
    </font>
    <font>
      <b/>
      <i/>
      <sz val="12"/>
      <color theme="1"/>
      <name val="Calibri"/>
      <family val="2"/>
      <charset val="161"/>
      <scheme val="minor"/>
    </font>
    <font>
      <sz val="12"/>
      <color rgb="FF000000"/>
      <name val="Calibri"/>
      <family val="2"/>
      <charset val="161"/>
      <scheme val="minor"/>
    </font>
    <font>
      <b/>
      <i/>
      <sz val="10"/>
      <color theme="8"/>
      <name val="Calibri"/>
      <family val="2"/>
      <charset val="161"/>
    </font>
    <font>
      <b/>
      <sz val="12"/>
      <color theme="4" tint="-0.249977111117893"/>
      <name val="Calibri"/>
      <family val="2"/>
      <charset val="161"/>
      <scheme val="minor"/>
    </font>
    <font>
      <sz val="12"/>
      <color theme="4" tint="-0.249977111117893"/>
      <name val="Calibri"/>
      <family val="2"/>
      <charset val="161"/>
      <scheme val="minor"/>
    </font>
    <font>
      <sz val="12"/>
      <color theme="4" tint="-0.249977111117893"/>
      <name val="Calibri"/>
      <family val="2"/>
      <charset val="161"/>
    </font>
    <font>
      <b/>
      <sz val="12"/>
      <color theme="4" tint="-0.249977111117893"/>
      <name val="Calibri"/>
      <family val="2"/>
      <charset val="161"/>
    </font>
    <font>
      <b/>
      <sz val="14"/>
      <color theme="4" tint="-0.249977111117893"/>
      <name val="Calibri"/>
      <family val="2"/>
      <charset val="161"/>
      <scheme val="minor"/>
    </font>
    <font>
      <b/>
      <sz val="12"/>
      <color theme="0"/>
      <name val="Calibri"/>
      <family val="2"/>
      <scheme val="minor"/>
    </font>
    <font>
      <b/>
      <sz val="12"/>
      <name val="Calibri"/>
      <family val="2"/>
      <scheme val="minor"/>
    </font>
    <font>
      <i/>
      <sz val="12"/>
      <color theme="1"/>
      <name val="Calibri"/>
      <family val="2"/>
      <scheme val="minor"/>
    </font>
    <font>
      <b/>
      <sz val="14"/>
      <color rgb="FF002060"/>
      <name val="Calibri"/>
      <family val="2"/>
      <charset val="161"/>
      <scheme val="minor"/>
    </font>
    <font>
      <b/>
      <i/>
      <sz val="12"/>
      <color rgb="FF002060"/>
      <name val="Calibri"/>
      <family val="2"/>
      <charset val="161"/>
      <scheme val="minor"/>
    </font>
    <font>
      <i/>
      <sz val="12"/>
      <color rgb="FF002060"/>
      <name val="Calibri"/>
      <family val="2"/>
      <charset val="161"/>
      <scheme val="minor"/>
    </font>
    <font>
      <sz val="11"/>
      <color theme="0" tint="-0.34998626667073579"/>
      <name val="Calibri"/>
      <family val="2"/>
      <charset val="161"/>
      <scheme val="minor"/>
    </font>
    <font>
      <sz val="11"/>
      <color theme="0" tint="-0.34998626667073579"/>
      <name val="Calibri"/>
      <family val="2"/>
      <charset val="161"/>
    </font>
    <font>
      <sz val="12"/>
      <color theme="0" tint="-0.34998626667073579"/>
      <name val="Calibri"/>
      <family val="2"/>
      <charset val="161"/>
      <scheme val="minor"/>
    </font>
    <font>
      <sz val="12"/>
      <color theme="0" tint="-0.34998626667073579"/>
      <name val="Calibri"/>
      <family val="2"/>
      <charset val="161"/>
    </font>
    <font>
      <b/>
      <sz val="11"/>
      <color theme="0" tint="-0.34998626667073579"/>
      <name val="Calibri"/>
      <family val="2"/>
      <charset val="161"/>
      <scheme val="minor"/>
    </font>
    <font>
      <sz val="11"/>
      <color theme="0" tint="-0.34998626667073579"/>
      <name val="Calibri"/>
      <family val="2"/>
      <scheme val="minor"/>
    </font>
    <font>
      <sz val="11"/>
      <color theme="0" tint="-0.34998626667073579"/>
      <name val="Calibri"/>
      <family val="2"/>
    </font>
  </fonts>
  <fills count="32">
    <fill>
      <patternFill patternType="none"/>
    </fill>
    <fill>
      <patternFill patternType="gray125"/>
    </fill>
    <fill>
      <patternFill patternType="solid">
        <fgColor rgb="FFFF4B4B"/>
        <bgColor rgb="FFFF4B4B"/>
      </patternFill>
    </fill>
    <fill>
      <patternFill patternType="solid">
        <fgColor rgb="FF009900"/>
        <bgColor rgb="FF009900"/>
      </patternFill>
    </fill>
    <fill>
      <patternFill patternType="solid">
        <fgColor rgb="FFFFFFFF"/>
        <bgColor rgb="FFFFFFFF"/>
      </patternFill>
    </fill>
    <fill>
      <patternFill patternType="solid">
        <fgColor rgb="FF2F75B5"/>
        <bgColor rgb="FF2F75B5"/>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249977111117893"/>
        <bgColor rgb="FF203764"/>
      </patternFill>
    </fill>
    <fill>
      <patternFill patternType="solid">
        <fgColor rgb="FFFF0000"/>
        <bgColor indexed="64"/>
      </patternFill>
    </fill>
    <fill>
      <patternFill patternType="solid">
        <fgColor theme="0"/>
        <bgColor indexed="64"/>
      </patternFill>
    </fill>
    <fill>
      <patternFill patternType="solid">
        <fgColor rgb="FF00FF00"/>
        <bgColor indexed="64"/>
      </patternFill>
    </fill>
    <fill>
      <patternFill patternType="solid">
        <fgColor theme="0" tint="-4.9989318521683403E-2"/>
        <bgColor indexed="64"/>
      </patternFill>
    </fill>
    <fill>
      <patternFill patternType="solid">
        <fgColor rgb="FFB0CA7C"/>
        <bgColor rgb="FFA9D08E"/>
      </patternFill>
    </fill>
    <fill>
      <patternFill patternType="solid">
        <fgColor rgb="FFB0CA7C"/>
        <bgColor indexed="64"/>
      </patternFill>
    </fill>
    <fill>
      <patternFill patternType="solid">
        <fgColor theme="9" tint="0.59996337778862885"/>
        <bgColor rgb="FFE2EFDA"/>
      </patternFill>
    </fill>
    <fill>
      <patternFill patternType="solid">
        <fgColor theme="0"/>
        <bgColor rgb="FFFFFFFF"/>
      </patternFill>
    </fill>
    <fill>
      <patternFill patternType="solid">
        <fgColor theme="9" tint="0.39994506668294322"/>
        <bgColor rgb="FFA9D08E"/>
      </patternFill>
    </fill>
    <fill>
      <patternFill patternType="solid">
        <fgColor theme="9" tint="0.39994506668294322"/>
        <bgColor auto="1"/>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59999389629810485"/>
        <bgColor rgb="FFFFFFFF"/>
      </patternFill>
    </fill>
    <fill>
      <patternFill patternType="solid">
        <fgColor rgb="FFE2EFDA"/>
        <bgColor rgb="FFE2EFDA"/>
      </patternFill>
    </fill>
    <fill>
      <patternFill patternType="solid">
        <fgColor theme="4" tint="0.59999389629810485"/>
        <bgColor rgb="FFD9D9D9"/>
      </patternFill>
    </fill>
    <fill>
      <patternFill patternType="solid">
        <fgColor theme="0" tint="-0.34998626667073579"/>
        <bgColor indexed="64"/>
      </patternFill>
    </fill>
    <fill>
      <patternFill patternType="solid">
        <fgColor theme="9" tint="0.79998168889431442"/>
        <bgColor rgb="FFE2EFDA"/>
      </patternFill>
    </fill>
    <fill>
      <patternFill patternType="solid">
        <fgColor theme="0"/>
        <bgColor rgb="FF203764"/>
      </patternFill>
    </fill>
    <fill>
      <patternFill patternType="solid">
        <fgColor theme="0"/>
        <bgColor rgb="FFE2EFDA"/>
      </patternFill>
    </fill>
    <fill>
      <patternFill patternType="solid">
        <fgColor theme="4" tint="0.59999389629810485"/>
        <bgColor rgb="FFE2EFDA"/>
      </patternFill>
    </fill>
    <fill>
      <patternFill patternType="solid">
        <fgColor theme="0"/>
        <bgColor rgb="FFD9D9D9"/>
      </patternFill>
    </fill>
    <fill>
      <patternFill patternType="solid">
        <fgColor theme="0"/>
        <bgColor rgb="FFA9D08E"/>
      </patternFill>
    </fill>
    <fill>
      <patternFill patternType="solid">
        <fgColor theme="0" tint="-0.34998626667073579"/>
        <bgColor rgb="FFFFFFFF"/>
      </patternFill>
    </fill>
  </fills>
  <borders count="50">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A6A6A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thin">
        <color indexed="64"/>
      </left>
      <right/>
      <top style="thin">
        <color rgb="FFA6A6A6"/>
      </top>
      <bottom/>
      <diagonal/>
    </border>
    <border>
      <left style="thin">
        <color indexed="64"/>
      </left>
      <right/>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style="thin">
        <color rgb="FFA6A6A6"/>
      </top>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diagonal/>
    </border>
    <border>
      <left style="thin">
        <color theme="0"/>
      </left>
      <right/>
      <top style="thin">
        <color indexed="64"/>
      </top>
      <bottom/>
      <diagonal/>
    </border>
    <border>
      <left style="medium">
        <color indexed="64"/>
      </left>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6">
    <xf numFmtId="0" fontId="0" fillId="0" borderId="0"/>
    <xf numFmtId="0" fontId="5" fillId="2" borderId="0" applyNumberFormat="0" applyBorder="0" applyAlignment="0" applyProtection="0"/>
    <xf numFmtId="0" fontId="6"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167" fontId="4" fillId="0" borderId="0" applyFont="0" applyFill="0" applyBorder="0" applyAlignment="0" applyProtection="0"/>
    <xf numFmtId="0" fontId="4" fillId="0" borderId="0" applyNumberFormat="0" applyFont="0" applyBorder="0" applyProtection="0"/>
    <xf numFmtId="0" fontId="4" fillId="0" borderId="0" applyNumberFormat="0" applyFont="0" applyBorder="0" applyProtection="0"/>
    <xf numFmtId="9" fontId="4" fillId="0" borderId="0" applyFont="0" applyFill="0" applyBorder="0" applyAlignment="0" applyProtection="0"/>
    <xf numFmtId="0" fontId="16" fillId="0" borderId="0"/>
    <xf numFmtId="165" fontId="4" fillId="0" borderId="0" applyFont="0" applyFill="0" applyBorder="0" applyAlignment="0" applyProtection="0"/>
    <xf numFmtId="0" fontId="3" fillId="0" borderId="0"/>
    <xf numFmtId="9" fontId="3" fillId="0" borderId="0" applyFont="0" applyFill="0" applyBorder="0" applyAlignment="0" applyProtection="0"/>
    <xf numFmtId="0" fontId="47" fillId="0" borderId="0" applyNumberFormat="0" applyFill="0" applyBorder="0" applyAlignment="0" applyProtection="0"/>
    <xf numFmtId="0" fontId="52" fillId="0" borderId="0" applyNumberFormat="0" applyFill="0" applyBorder="0" applyAlignment="0" applyProtection="0"/>
    <xf numFmtId="0" fontId="53" fillId="0" borderId="0"/>
    <xf numFmtId="0" fontId="54" fillId="0" borderId="0">
      <alignment vertical="top"/>
    </xf>
    <xf numFmtId="0" fontId="2" fillId="0" borderId="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cellStyleXfs>
  <cellXfs count="462">
    <xf numFmtId="0" fontId="0" fillId="0" borderId="0" xfId="0"/>
    <xf numFmtId="0" fontId="0" fillId="4" borderId="0" xfId="8" applyFont="1" applyFill="1" applyProtection="1">
      <protection hidden="1"/>
    </xf>
    <xf numFmtId="0" fontId="0" fillId="4" borderId="0" xfId="8" applyFont="1" applyFill="1" applyAlignment="1" applyProtection="1">
      <alignment horizontal="center"/>
      <protection hidden="1"/>
    </xf>
    <xf numFmtId="0" fontId="11" fillId="5" borderId="0" xfId="8" applyFont="1" applyFill="1" applyAlignment="1" applyProtection="1">
      <alignment horizontal="center"/>
      <protection hidden="1"/>
    </xf>
    <xf numFmtId="0" fontId="11" fillId="5" borderId="0" xfId="8" applyFont="1" applyFill="1" applyProtection="1">
      <protection hidden="1"/>
    </xf>
    <xf numFmtId="0" fontId="0" fillId="0" borderId="0" xfId="8" applyFont="1" applyProtection="1">
      <protection hidden="1"/>
    </xf>
    <xf numFmtId="0" fontId="25" fillId="10" borderId="0" xfId="11" applyFont="1" applyFill="1" applyAlignment="1" applyProtection="1">
      <alignment horizontal="center" vertical="center"/>
      <protection hidden="1"/>
    </xf>
    <xf numFmtId="0" fontId="16" fillId="10" borderId="0" xfId="11" applyFill="1" applyAlignment="1" applyProtection="1">
      <alignment horizontal="center" vertical="center"/>
      <protection hidden="1"/>
    </xf>
    <xf numFmtId="0" fontId="25" fillId="0" borderId="0" xfId="11" applyFont="1" applyAlignment="1" applyProtection="1">
      <alignment horizontal="center" vertical="center"/>
      <protection hidden="1"/>
    </xf>
    <xf numFmtId="0" fontId="29" fillId="10" borderId="0" xfId="11" applyFont="1" applyFill="1" applyAlignment="1" applyProtection="1">
      <alignment horizontal="left" vertical="center" wrapText="1"/>
      <protection hidden="1"/>
    </xf>
    <xf numFmtId="0" fontId="0" fillId="10" borderId="0" xfId="0" applyFill="1" applyAlignment="1" applyProtection="1">
      <alignment horizontal="center"/>
      <protection hidden="1"/>
    </xf>
    <xf numFmtId="0" fontId="0" fillId="10" borderId="0" xfId="0" applyFill="1" applyProtection="1">
      <protection hidden="1"/>
    </xf>
    <xf numFmtId="0" fontId="8" fillId="4" borderId="0" xfId="8" applyFont="1" applyFill="1" applyBorder="1" applyAlignment="1" applyProtection="1">
      <alignment horizontal="left" vertical="center"/>
      <protection hidden="1"/>
    </xf>
    <xf numFmtId="0" fontId="12" fillId="4" borderId="0" xfId="8" applyFont="1" applyFill="1" applyAlignment="1" applyProtection="1">
      <alignment vertical="center" wrapText="1"/>
      <protection hidden="1"/>
    </xf>
    <xf numFmtId="0" fontId="7" fillId="4" borderId="0" xfId="8" applyFont="1" applyFill="1" applyAlignment="1" applyProtection="1">
      <alignment vertical="center" wrapText="1"/>
      <protection hidden="1"/>
    </xf>
    <xf numFmtId="0" fontId="7" fillId="4" borderId="0" xfId="8" applyFont="1" applyFill="1" applyAlignment="1" applyProtection="1">
      <alignment horizontal="center" vertical="center" wrapText="1"/>
      <protection hidden="1"/>
    </xf>
    <xf numFmtId="0" fontId="8" fillId="4" borderId="0" xfId="8" applyFont="1" applyFill="1" applyBorder="1" applyAlignment="1" applyProtection="1">
      <alignment horizontal="center" vertical="center"/>
      <protection hidden="1"/>
    </xf>
    <xf numFmtId="0" fontId="7" fillId="4" borderId="0" xfId="8" applyFont="1" applyFill="1" applyAlignment="1" applyProtection="1">
      <alignment horizontal="center" vertical="center"/>
      <protection hidden="1"/>
    </xf>
    <xf numFmtId="0" fontId="10" fillId="4" borderId="0" xfId="8" applyFont="1" applyFill="1" applyAlignment="1" applyProtection="1">
      <alignment vertical="center"/>
      <protection hidden="1"/>
    </xf>
    <xf numFmtId="0" fontId="0" fillId="4" borderId="0" xfId="8" applyFont="1" applyFill="1" applyAlignment="1" applyProtection="1">
      <alignment vertical="center"/>
      <protection hidden="1"/>
    </xf>
    <xf numFmtId="0" fontId="8" fillId="4" borderId="0" xfId="8" applyFont="1" applyFill="1" applyAlignment="1" applyProtection="1">
      <alignment vertical="center"/>
      <protection hidden="1"/>
    </xf>
    <xf numFmtId="0" fontId="8" fillId="4" borderId="0" xfId="8" applyFont="1" applyFill="1" applyAlignment="1" applyProtection="1">
      <alignment vertical="center" wrapText="1"/>
      <protection hidden="1"/>
    </xf>
    <xf numFmtId="0" fontId="19" fillId="10" borderId="0" xfId="0" applyFont="1" applyFill="1" applyAlignment="1" applyProtection="1">
      <alignment vertical="center" wrapText="1"/>
      <protection hidden="1"/>
    </xf>
    <xf numFmtId="0" fontId="0" fillId="10" borderId="0" xfId="8" applyFont="1" applyFill="1" applyProtection="1">
      <protection hidden="1"/>
    </xf>
    <xf numFmtId="0" fontId="31" fillId="0" borderId="0" xfId="0" applyFont="1" applyAlignment="1" applyProtection="1">
      <alignment vertical="center"/>
      <protection hidden="1"/>
    </xf>
    <xf numFmtId="0" fontId="0" fillId="0" borderId="0" xfId="0" applyAlignment="1" applyProtection="1">
      <alignment vertical="center"/>
      <protection hidden="1"/>
    </xf>
    <xf numFmtId="0" fontId="8" fillId="0" borderId="0" xfId="8" applyFont="1" applyAlignment="1" applyProtection="1">
      <alignment vertical="center"/>
      <protection hidden="1"/>
    </xf>
    <xf numFmtId="0" fontId="8" fillId="4" borderId="0" xfId="8" applyFont="1" applyFill="1" applyBorder="1" applyAlignment="1" applyProtection="1">
      <alignment vertical="center"/>
      <protection hidden="1"/>
    </xf>
    <xf numFmtId="0" fontId="16" fillId="10" borderId="0" xfId="11" applyFill="1" applyAlignment="1" applyProtection="1">
      <alignment vertical="center"/>
      <protection hidden="1"/>
    </xf>
    <xf numFmtId="9" fontId="0" fillId="4" borderId="0" xfId="10" applyFont="1" applyFill="1" applyAlignment="1" applyProtection="1">
      <alignment vertical="center"/>
      <protection hidden="1"/>
    </xf>
    <xf numFmtId="0" fontId="28" fillId="10" borderId="0" xfId="11" applyFont="1" applyFill="1" applyAlignment="1" applyProtection="1">
      <alignment horizontal="center" vertical="center"/>
      <protection hidden="1"/>
    </xf>
    <xf numFmtId="0" fontId="30" fillId="10" borderId="0" xfId="11" applyFont="1" applyFill="1" applyAlignment="1" applyProtection="1">
      <alignment vertical="center"/>
      <protection hidden="1"/>
    </xf>
    <xf numFmtId="0" fontId="10" fillId="4" borderId="0" xfId="8" applyFont="1" applyFill="1" applyAlignment="1" applyProtection="1">
      <alignment vertical="center" wrapText="1"/>
      <protection hidden="1"/>
    </xf>
    <xf numFmtId="0" fontId="0" fillId="4" borderId="0" xfId="8" applyFont="1" applyFill="1" applyAlignment="1" applyProtection="1">
      <alignment vertical="center" wrapText="1"/>
      <protection hidden="1"/>
    </xf>
    <xf numFmtId="0" fontId="0" fillId="0" borderId="0" xfId="0" applyProtection="1">
      <protection hidden="1"/>
    </xf>
    <xf numFmtId="0" fontId="18" fillId="10" borderId="0" xfId="0" applyFont="1" applyFill="1" applyAlignment="1" applyProtection="1">
      <alignment vertical="center" wrapText="1"/>
      <protection hidden="1"/>
    </xf>
    <xf numFmtId="0" fontId="36" fillId="10" borderId="0" xfId="0" applyFont="1" applyFill="1" applyAlignment="1" applyProtection="1">
      <alignment vertical="center"/>
      <protection hidden="1"/>
    </xf>
    <xf numFmtId="0" fontId="0" fillId="10" borderId="0" xfId="0" applyFill="1" applyAlignment="1" applyProtection="1">
      <alignment horizontal="left" vertical="center"/>
      <protection hidden="1"/>
    </xf>
    <xf numFmtId="0" fontId="35" fillId="10" borderId="0" xfId="0" applyFont="1" applyFill="1" applyAlignment="1" applyProtection="1">
      <alignment horizontal="left" vertical="center"/>
      <protection hidden="1"/>
    </xf>
    <xf numFmtId="0" fontId="9" fillId="13" borderId="0" xfId="0" applyFont="1" applyFill="1" applyAlignment="1" applyProtection="1">
      <alignment horizontal="left" vertical="center" wrapText="1"/>
      <protection hidden="1"/>
    </xf>
    <xf numFmtId="0" fontId="36" fillId="10" borderId="0" xfId="0" applyFont="1" applyFill="1" applyAlignment="1" applyProtection="1">
      <alignment horizontal="left" vertical="center"/>
      <protection hidden="1"/>
    </xf>
    <xf numFmtId="0" fontId="35" fillId="10" borderId="0" xfId="0" applyFont="1" applyFill="1" applyProtection="1">
      <protection hidden="1"/>
    </xf>
    <xf numFmtId="0" fontId="23" fillId="10" borderId="0" xfId="0" applyFont="1" applyFill="1" applyProtection="1">
      <protection hidden="1"/>
    </xf>
    <xf numFmtId="0" fontId="22" fillId="10" borderId="0" xfId="0" applyFont="1" applyFill="1" applyAlignment="1" applyProtection="1">
      <alignment horizontal="justify"/>
      <protection hidden="1"/>
    </xf>
    <xf numFmtId="0" fontId="23" fillId="0" borderId="0" xfId="0" applyFont="1" applyProtection="1">
      <protection hidden="1"/>
    </xf>
    <xf numFmtId="0" fontId="38" fillId="0" borderId="0" xfId="0" applyFont="1" applyAlignment="1" applyProtection="1">
      <alignment horizontal="left" vertical="center"/>
      <protection hidden="1"/>
    </xf>
    <xf numFmtId="0" fontId="22" fillId="0" borderId="0" xfId="0" applyFont="1" applyAlignment="1" applyProtection="1">
      <alignment horizontal="justify"/>
      <protection hidden="1"/>
    </xf>
    <xf numFmtId="0" fontId="19" fillId="10" borderId="0" xfId="0" applyFont="1" applyFill="1" applyAlignment="1" applyProtection="1">
      <alignment horizontal="center"/>
      <protection hidden="1"/>
    </xf>
    <xf numFmtId="0" fontId="0" fillId="10" borderId="0" xfId="0" applyFill="1" applyAlignment="1" applyProtection="1">
      <alignment vertical="center"/>
      <protection hidden="1"/>
    </xf>
    <xf numFmtId="0" fontId="20" fillId="10" borderId="0" xfId="0" applyFont="1" applyFill="1" applyAlignment="1" applyProtection="1">
      <alignment horizontal="center" vertical="center"/>
      <protection hidden="1"/>
    </xf>
    <xf numFmtId="0" fontId="20" fillId="9" borderId="0" xfId="0" applyFont="1" applyFill="1" applyAlignment="1" applyProtection="1">
      <alignment horizontal="center"/>
      <protection hidden="1"/>
    </xf>
    <xf numFmtId="0" fontId="9" fillId="15" borderId="0" xfId="0" applyFont="1" applyFill="1" applyAlignment="1" applyProtection="1">
      <alignment horizontal="left" vertical="center" wrapText="1"/>
      <protection hidden="1"/>
    </xf>
    <xf numFmtId="0" fontId="39" fillId="0" borderId="0" xfId="0" applyFont="1" applyAlignment="1" applyProtection="1">
      <alignment horizontal="center"/>
      <protection hidden="1"/>
    </xf>
    <xf numFmtId="14" fontId="0" fillId="4" borderId="0" xfId="8" applyNumberFormat="1" applyFont="1" applyFill="1" applyAlignment="1" applyProtection="1">
      <alignment horizontal="left" vertical="center"/>
      <protection hidden="1"/>
    </xf>
    <xf numFmtId="0" fontId="0" fillId="0" borderId="0" xfId="8" applyFont="1" applyAlignment="1" applyProtection="1">
      <alignment horizontal="center"/>
      <protection hidden="1"/>
    </xf>
    <xf numFmtId="0" fontId="0" fillId="21" borderId="0" xfId="8" applyFont="1" applyFill="1" applyAlignment="1" applyProtection="1">
      <alignment horizontal="left" vertical="center"/>
      <protection hidden="1"/>
    </xf>
    <xf numFmtId="0" fontId="20" fillId="10" borderId="0" xfId="0" applyFont="1" applyFill="1" applyAlignment="1" applyProtection="1">
      <alignment horizontal="left" vertical="center"/>
      <protection hidden="1"/>
    </xf>
    <xf numFmtId="0" fontId="18" fillId="10" borderId="0" xfId="0" applyFont="1" applyFill="1" applyAlignment="1" applyProtection="1">
      <alignment horizontal="left" vertical="center"/>
      <protection hidden="1"/>
    </xf>
    <xf numFmtId="0" fontId="7" fillId="4" borderId="0" xfId="8" applyFont="1" applyFill="1" applyAlignment="1" applyProtection="1">
      <alignment vertical="center"/>
      <protection hidden="1"/>
    </xf>
    <xf numFmtId="0" fontId="8" fillId="4" borderId="0" xfId="8" applyFont="1" applyFill="1" applyProtection="1">
      <protection hidden="1"/>
    </xf>
    <xf numFmtId="0" fontId="10" fillId="4" borderId="0" xfId="8" applyFont="1" applyFill="1" applyAlignment="1" applyProtection="1">
      <alignment horizontal="left" vertical="center" wrapText="1"/>
      <protection hidden="1"/>
    </xf>
    <xf numFmtId="9" fontId="0" fillId="4" borderId="0" xfId="10" applyFont="1" applyFill="1" applyProtection="1">
      <protection hidden="1"/>
    </xf>
    <xf numFmtId="166" fontId="0" fillId="4" borderId="0" xfId="8" applyNumberFormat="1" applyFont="1" applyFill="1" applyProtection="1">
      <protection hidden="1"/>
    </xf>
    <xf numFmtId="0" fontId="0" fillId="4" borderId="0" xfId="8" applyFont="1" applyFill="1" applyBorder="1" applyProtection="1">
      <protection hidden="1"/>
    </xf>
    <xf numFmtId="0" fontId="7" fillId="4" borderId="0" xfId="8" applyFont="1" applyFill="1" applyBorder="1" applyAlignment="1" applyProtection="1">
      <alignment horizontal="center" vertical="center" wrapText="1"/>
      <protection hidden="1"/>
    </xf>
    <xf numFmtId="0" fontId="0" fillId="4" borderId="0" xfId="8" applyFont="1" applyFill="1" applyBorder="1" applyAlignment="1" applyProtection="1">
      <alignment horizontal="center"/>
      <protection hidden="1"/>
    </xf>
    <xf numFmtId="0" fontId="8" fillId="4" borderId="0" xfId="8" applyFont="1" applyFill="1" applyBorder="1" applyAlignment="1" applyProtection="1">
      <alignment vertical="top" wrapText="1"/>
      <protection hidden="1"/>
    </xf>
    <xf numFmtId="0" fontId="10" fillId="4" borderId="0" xfId="8" applyFont="1" applyFill="1" applyProtection="1">
      <protection hidden="1"/>
    </xf>
    <xf numFmtId="0" fontId="5" fillId="4" borderId="0" xfId="8" applyFont="1" applyFill="1" applyAlignment="1" applyProtection="1">
      <alignment horizontal="center" vertical="center" wrapText="1"/>
      <protection hidden="1"/>
    </xf>
    <xf numFmtId="0" fontId="7" fillId="4" borderId="9" xfId="8" applyFont="1" applyFill="1" applyBorder="1" applyAlignment="1" applyProtection="1">
      <alignment horizontal="center" vertical="center"/>
      <protection hidden="1"/>
    </xf>
    <xf numFmtId="0" fontId="8" fillId="4" borderId="0" xfId="7" applyNumberFormat="1" applyFont="1" applyFill="1" applyBorder="1" applyAlignment="1" applyProtection="1">
      <alignment horizontal="center" vertical="center" textRotation="255"/>
      <protection hidden="1"/>
    </xf>
    <xf numFmtId="0" fontId="15" fillId="10" borderId="0" xfId="0" applyFont="1" applyFill="1" applyAlignment="1" applyProtection="1">
      <alignment vertical="center" wrapText="1"/>
      <protection hidden="1"/>
    </xf>
    <xf numFmtId="0" fontId="15" fillId="10" borderId="0" xfId="0" applyFont="1" applyFill="1" applyAlignment="1" applyProtection="1">
      <alignment horizontal="center" vertical="center" wrapText="1"/>
      <protection hidden="1"/>
    </xf>
    <xf numFmtId="0" fontId="0" fillId="4" borderId="0" xfId="0" applyFill="1" applyProtection="1">
      <protection hidden="1"/>
    </xf>
    <xf numFmtId="0" fontId="5" fillId="4" borderId="0" xfId="8" applyFont="1" applyFill="1" applyBorder="1" applyAlignment="1" applyProtection="1">
      <alignment horizontal="center" vertical="center" wrapText="1"/>
      <protection hidden="1"/>
    </xf>
    <xf numFmtId="0" fontId="7" fillId="0" borderId="0" xfId="8" applyFont="1" applyBorder="1" applyAlignment="1" applyProtection="1">
      <alignment horizontal="center" vertical="center" wrapText="1"/>
      <protection hidden="1"/>
    </xf>
    <xf numFmtId="169" fontId="19" fillId="20" borderId="17" xfId="12" applyNumberFormat="1" applyFont="1" applyFill="1" applyBorder="1" applyAlignment="1" applyProtection="1">
      <alignment horizontal="center" vertical="center"/>
      <protection hidden="1"/>
    </xf>
    <xf numFmtId="0" fontId="34" fillId="10" borderId="0" xfId="0" applyFont="1" applyFill="1" applyAlignment="1" applyProtection="1">
      <alignment vertical="center" wrapText="1"/>
      <protection hidden="1"/>
    </xf>
    <xf numFmtId="0" fontId="34" fillId="10" borderId="0" xfId="0" applyFont="1" applyFill="1" applyAlignment="1" applyProtection="1">
      <alignment vertical="center"/>
      <protection hidden="1"/>
    </xf>
    <xf numFmtId="0" fontId="0" fillId="24" borderId="0" xfId="0" applyFill="1" applyAlignment="1" applyProtection="1">
      <alignment vertical="center"/>
      <protection hidden="1"/>
    </xf>
    <xf numFmtId="0" fontId="35" fillId="10" borderId="0" xfId="0" applyFont="1" applyFill="1" applyAlignment="1" applyProtection="1">
      <alignment vertical="center" wrapText="1"/>
      <protection hidden="1"/>
    </xf>
    <xf numFmtId="0" fontId="20" fillId="10" borderId="0" xfId="0" applyFont="1" applyFill="1" applyAlignment="1" applyProtection="1">
      <alignment horizontal="right" vertical="center"/>
      <protection hidden="1"/>
    </xf>
    <xf numFmtId="0" fontId="20" fillId="10" borderId="0" xfId="0" applyFont="1" applyFill="1" applyAlignment="1" applyProtection="1">
      <alignment horizontal="right" vertical="center" wrapText="1"/>
      <protection hidden="1"/>
    </xf>
    <xf numFmtId="14" fontId="19" fillId="19" borderId="3" xfId="12" applyNumberFormat="1" applyFont="1" applyFill="1" applyBorder="1" applyAlignment="1" applyProtection="1">
      <alignment horizontal="right" vertical="center" indent="1"/>
      <protection locked="0"/>
    </xf>
    <xf numFmtId="14" fontId="19" fillId="14" borderId="3" xfId="0" applyNumberFormat="1" applyFont="1" applyFill="1" applyBorder="1" applyAlignment="1" applyProtection="1">
      <alignment horizontal="right" vertical="center" wrapText="1" indent="1"/>
      <protection locked="0"/>
    </xf>
    <xf numFmtId="0" fontId="19" fillId="19" borderId="3" xfId="12" applyNumberFormat="1" applyFont="1" applyFill="1" applyBorder="1" applyAlignment="1" applyProtection="1">
      <alignment horizontal="right" vertical="center" indent="1"/>
      <protection locked="0"/>
    </xf>
    <xf numFmtId="169" fontId="19" fillId="20" borderId="3" xfId="12" applyNumberFormat="1" applyFont="1" applyFill="1" applyBorder="1" applyAlignment="1" applyProtection="1">
      <alignment horizontal="center" vertical="center"/>
      <protection hidden="1"/>
    </xf>
    <xf numFmtId="0" fontId="20" fillId="0" borderId="15" xfId="0" applyFont="1" applyBorder="1" applyAlignment="1" applyProtection="1">
      <alignment horizontal="center"/>
      <protection hidden="1"/>
    </xf>
    <xf numFmtId="0" fontId="19" fillId="10" borderId="13" xfId="0" applyFont="1" applyFill="1" applyBorder="1" applyAlignment="1" applyProtection="1">
      <alignment horizontal="center"/>
      <protection hidden="1"/>
    </xf>
    <xf numFmtId="0" fontId="19" fillId="10" borderId="16" xfId="0" applyFont="1" applyFill="1" applyBorder="1" applyAlignment="1" applyProtection="1">
      <alignment horizontal="center"/>
      <protection hidden="1"/>
    </xf>
    <xf numFmtId="0" fontId="8" fillId="10" borderId="0" xfId="8" applyFont="1" applyFill="1" applyBorder="1" applyAlignment="1" applyProtection="1">
      <alignment vertical="center"/>
      <protection hidden="1"/>
    </xf>
    <xf numFmtId="0" fontId="12" fillId="10" borderId="0" xfId="8" applyFont="1" applyFill="1" applyBorder="1" applyAlignment="1" applyProtection="1">
      <alignment vertical="center" wrapText="1"/>
      <protection hidden="1"/>
    </xf>
    <xf numFmtId="0" fontId="7" fillId="10" borderId="0" xfId="8" applyFont="1" applyFill="1" applyBorder="1" applyAlignment="1" applyProtection="1">
      <alignment vertical="center" wrapText="1"/>
      <protection hidden="1"/>
    </xf>
    <xf numFmtId="0" fontId="8" fillId="10" borderId="0" xfId="8" applyFont="1" applyFill="1" applyBorder="1" applyAlignment="1" applyProtection="1">
      <alignment horizontal="justify" vertical="center" wrapText="1"/>
      <protection hidden="1"/>
    </xf>
    <xf numFmtId="0" fontId="8" fillId="16" borderId="0" xfId="8" applyFont="1" applyFill="1" applyBorder="1" applyAlignment="1" applyProtection="1">
      <alignment vertical="center"/>
      <protection hidden="1"/>
    </xf>
    <xf numFmtId="0" fontId="8" fillId="16" borderId="0" xfId="8" applyFont="1" applyFill="1" applyBorder="1" applyAlignment="1" applyProtection="1">
      <alignment horizontal="center" vertical="center"/>
      <protection hidden="1"/>
    </xf>
    <xf numFmtId="0" fontId="0" fillId="16" borderId="0" xfId="8" applyFont="1" applyFill="1" applyBorder="1" applyAlignment="1" applyProtection="1">
      <alignment vertical="center"/>
      <protection hidden="1"/>
    </xf>
    <xf numFmtId="0" fontId="7" fillId="10" borderId="0" xfId="8" applyFont="1" applyFill="1" applyAlignment="1" applyProtection="1">
      <alignment vertical="center" wrapText="1"/>
      <protection hidden="1"/>
    </xf>
    <xf numFmtId="0" fontId="7" fillId="16" borderId="0" xfId="8" applyFont="1" applyFill="1" applyAlignment="1" applyProtection="1">
      <alignment vertical="center" wrapText="1"/>
      <protection hidden="1"/>
    </xf>
    <xf numFmtId="0" fontId="7" fillId="16" borderId="0" xfId="8" applyFont="1" applyFill="1" applyBorder="1" applyAlignment="1" applyProtection="1">
      <alignment vertical="center" wrapText="1"/>
      <protection hidden="1"/>
    </xf>
    <xf numFmtId="0" fontId="12" fillId="16" borderId="0" xfId="8" applyFont="1" applyFill="1" applyAlignment="1" applyProtection="1">
      <alignment vertical="center" wrapText="1"/>
      <protection hidden="1"/>
    </xf>
    <xf numFmtId="0" fontId="12" fillId="10" borderId="0" xfId="8" applyFont="1" applyFill="1" applyAlignment="1" applyProtection="1">
      <alignment vertical="center" wrapText="1"/>
      <protection hidden="1"/>
    </xf>
    <xf numFmtId="0" fontId="7" fillId="16" borderId="0" xfId="8" applyFont="1" applyFill="1" applyAlignment="1" applyProtection="1">
      <alignment horizontal="center" vertical="center" wrapText="1"/>
      <protection hidden="1"/>
    </xf>
    <xf numFmtId="0" fontId="8" fillId="10" borderId="0" xfId="8" applyFont="1" applyFill="1" applyAlignment="1" applyProtection="1">
      <alignment vertical="center"/>
      <protection hidden="1"/>
    </xf>
    <xf numFmtId="0" fontId="8" fillId="10" borderId="0" xfId="8" applyFont="1" applyFill="1" applyAlignment="1" applyProtection="1">
      <alignment horizontal="left" vertical="center"/>
      <protection hidden="1"/>
    </xf>
    <xf numFmtId="0" fontId="7" fillId="10" borderId="0" xfId="8" applyFont="1" applyFill="1" applyBorder="1" applyAlignment="1" applyProtection="1">
      <alignment horizontal="center" vertical="center" wrapText="1"/>
      <protection hidden="1"/>
    </xf>
    <xf numFmtId="0" fontId="12" fillId="16" borderId="7" xfId="8" applyFont="1" applyFill="1" applyBorder="1" applyAlignment="1" applyProtection="1">
      <alignment vertical="center" wrapText="1"/>
      <protection hidden="1"/>
    </xf>
    <xf numFmtId="0" fontId="12" fillId="16" borderId="8" xfId="8" applyFont="1" applyFill="1" applyBorder="1" applyAlignment="1" applyProtection="1">
      <alignment vertical="center" wrapText="1"/>
      <protection hidden="1"/>
    </xf>
    <xf numFmtId="0" fontId="8" fillId="16" borderId="9" xfId="8" applyFont="1" applyFill="1" applyBorder="1" applyAlignment="1" applyProtection="1">
      <alignment horizontal="center" vertical="center"/>
      <protection hidden="1"/>
    </xf>
    <xf numFmtId="0" fontId="7" fillId="16" borderId="7" xfId="8" applyFont="1" applyFill="1" applyBorder="1" applyAlignment="1" applyProtection="1">
      <alignment vertical="center" wrapText="1"/>
      <protection hidden="1"/>
    </xf>
    <xf numFmtId="0" fontId="7" fillId="16" borderId="8" xfId="8" applyFont="1" applyFill="1" applyBorder="1" applyAlignment="1" applyProtection="1">
      <alignment vertical="center" wrapText="1"/>
      <protection hidden="1"/>
    </xf>
    <xf numFmtId="0" fontId="7" fillId="16" borderId="7" xfId="8" applyFont="1" applyFill="1" applyBorder="1" applyAlignment="1" applyProtection="1">
      <alignment horizontal="center" vertical="center"/>
      <protection hidden="1"/>
    </xf>
    <xf numFmtId="0" fontId="8" fillId="10" borderId="8" xfId="8" applyFont="1" applyFill="1" applyBorder="1" applyAlignment="1" applyProtection="1">
      <alignment horizontal="center" vertical="center"/>
      <protection hidden="1"/>
    </xf>
    <xf numFmtId="0" fontId="8" fillId="16" borderId="7" xfId="8" applyFont="1" applyFill="1" applyBorder="1" applyAlignment="1" applyProtection="1">
      <alignment horizontal="center" vertical="center"/>
      <protection hidden="1"/>
    </xf>
    <xf numFmtId="0" fontId="7" fillId="16" borderId="7" xfId="8" applyFont="1" applyFill="1" applyBorder="1" applyAlignment="1" applyProtection="1">
      <alignment horizontal="center" vertical="center" wrapText="1"/>
      <protection hidden="1"/>
    </xf>
    <xf numFmtId="0" fontId="8" fillId="10" borderId="2" xfId="8" applyFont="1" applyFill="1" applyBorder="1" applyAlignment="1" applyProtection="1">
      <alignment horizontal="left" vertical="center" wrapText="1"/>
      <protection hidden="1"/>
    </xf>
    <xf numFmtId="0" fontId="8" fillId="10" borderId="10" xfId="8" applyFont="1" applyFill="1" applyBorder="1" applyAlignment="1" applyProtection="1">
      <alignment horizontal="left" vertical="center" wrapText="1"/>
      <protection hidden="1"/>
    </xf>
    <xf numFmtId="0" fontId="45" fillId="10" borderId="2" xfId="8" applyFont="1" applyFill="1" applyBorder="1" applyAlignment="1" applyProtection="1">
      <alignment horizontal="left" vertical="center" wrapText="1"/>
      <protection hidden="1"/>
    </xf>
    <xf numFmtId="0" fontId="45" fillId="10" borderId="10" xfId="8" applyFont="1" applyFill="1" applyBorder="1" applyAlignment="1" applyProtection="1">
      <alignment horizontal="left" vertical="center" wrapText="1"/>
      <protection hidden="1"/>
    </xf>
    <xf numFmtId="0" fontId="8" fillId="16" borderId="19" xfId="8" applyFont="1" applyFill="1" applyBorder="1" applyAlignment="1" applyProtection="1">
      <alignment horizontal="center" vertical="center"/>
      <protection hidden="1"/>
    </xf>
    <xf numFmtId="0" fontId="33" fillId="12" borderId="4" xfId="0" applyFont="1" applyFill="1" applyBorder="1" applyAlignment="1" applyProtection="1">
      <alignment horizontal="left" vertical="center" wrapText="1"/>
      <protection hidden="1"/>
    </xf>
    <xf numFmtId="0" fontId="33" fillId="12" borderId="5" xfId="0" applyFont="1" applyFill="1" applyBorder="1" applyAlignment="1" applyProtection="1">
      <alignment horizontal="left" vertical="center"/>
      <protection hidden="1"/>
    </xf>
    <xf numFmtId="0" fontId="33" fillId="12" borderId="6" xfId="0" applyFont="1" applyFill="1" applyBorder="1" applyAlignment="1" applyProtection="1">
      <alignment horizontal="left" vertical="center"/>
      <protection hidden="1"/>
    </xf>
    <xf numFmtId="0" fontId="0" fillId="10" borderId="7" xfId="0" applyFill="1" applyBorder="1" applyAlignment="1" applyProtection="1">
      <alignment vertical="center" wrapText="1"/>
      <protection hidden="1"/>
    </xf>
    <xf numFmtId="0" fontId="0" fillId="10" borderId="8" xfId="0" applyFill="1" applyBorder="1" applyAlignment="1" applyProtection="1">
      <alignment vertical="center"/>
      <protection hidden="1"/>
    </xf>
    <xf numFmtId="0" fontId="0" fillId="10" borderId="9" xfId="0" applyFill="1" applyBorder="1" applyAlignment="1" applyProtection="1">
      <alignment vertical="center" wrapText="1"/>
      <protection hidden="1"/>
    </xf>
    <xf numFmtId="0" fontId="0" fillId="10" borderId="2" xfId="0" applyFill="1" applyBorder="1" applyAlignment="1" applyProtection="1">
      <alignment vertical="center"/>
      <protection hidden="1"/>
    </xf>
    <xf numFmtId="0" fontId="0" fillId="10" borderId="10" xfId="0" applyFill="1" applyBorder="1" applyAlignment="1" applyProtection="1">
      <alignment vertical="center"/>
      <protection hidden="1"/>
    </xf>
    <xf numFmtId="0" fontId="12" fillId="4" borderId="7" xfId="8" applyFont="1" applyFill="1" applyBorder="1" applyAlignment="1" applyProtection="1">
      <alignment vertical="center" wrapText="1"/>
      <protection hidden="1"/>
    </xf>
    <xf numFmtId="0" fontId="8" fillId="4" borderId="9" xfId="8" applyFont="1" applyFill="1" applyBorder="1" applyAlignment="1" applyProtection="1">
      <alignment horizontal="center" vertical="center"/>
      <protection hidden="1"/>
    </xf>
    <xf numFmtId="0" fontId="5" fillId="4" borderId="0" xfId="8" applyFont="1" applyFill="1" applyBorder="1" applyAlignment="1" applyProtection="1">
      <alignment vertical="center" wrapText="1"/>
      <protection hidden="1"/>
    </xf>
    <xf numFmtId="14" fontId="7" fillId="4" borderId="0" xfId="8" applyNumberFormat="1" applyFont="1" applyFill="1" applyBorder="1" applyAlignment="1" applyProtection="1">
      <alignment horizontal="center" vertical="center"/>
      <protection hidden="1"/>
    </xf>
    <xf numFmtId="10" fontId="7" fillId="4" borderId="0" xfId="10" applyNumberFormat="1" applyFont="1" applyFill="1" applyBorder="1" applyAlignment="1" applyProtection="1">
      <alignment horizontal="center" vertical="center" wrapText="1"/>
      <protection hidden="1"/>
    </xf>
    <xf numFmtId="0" fontId="0" fillId="4" borderId="22" xfId="8" applyFont="1" applyFill="1" applyBorder="1" applyProtection="1">
      <protection hidden="1"/>
    </xf>
    <xf numFmtId="0" fontId="8" fillId="4" borderId="0" xfId="8" applyFont="1" applyFill="1" applyBorder="1" applyProtection="1">
      <protection hidden="1"/>
    </xf>
    <xf numFmtId="0" fontId="42" fillId="4" borderId="0" xfId="8" applyFont="1" applyFill="1" applyBorder="1" applyAlignment="1" applyProtection="1">
      <alignment horizontal="left" vertical="center" wrapText="1"/>
      <protection hidden="1"/>
    </xf>
    <xf numFmtId="0" fontId="42" fillId="4" borderId="0" xfId="8" applyFont="1" applyFill="1" applyBorder="1" applyAlignment="1" applyProtection="1">
      <alignment vertical="top" wrapText="1"/>
      <protection hidden="1"/>
    </xf>
    <xf numFmtId="0" fontId="42" fillId="4" borderId="0" xfId="8" applyFont="1" applyFill="1" applyBorder="1" applyAlignment="1" applyProtection="1">
      <alignment horizontal="left" vertical="top" wrapText="1"/>
      <protection hidden="1"/>
    </xf>
    <xf numFmtId="0" fontId="42" fillId="4" borderId="0" xfId="8" applyFont="1" applyFill="1" applyBorder="1" applyProtection="1">
      <protection hidden="1"/>
    </xf>
    <xf numFmtId="0" fontId="0" fillId="4" borderId="23" xfId="8" applyFont="1" applyFill="1" applyBorder="1" applyProtection="1">
      <protection hidden="1"/>
    </xf>
    <xf numFmtId="0" fontId="7" fillId="4" borderId="21" xfId="8" applyFont="1" applyFill="1" applyBorder="1" applyAlignment="1" applyProtection="1">
      <alignment horizontal="left" vertical="center" wrapText="1"/>
      <protection hidden="1"/>
    </xf>
    <xf numFmtId="14" fontId="7" fillId="4" borderId="0" xfId="8" applyNumberFormat="1" applyFont="1" applyFill="1" applyBorder="1" applyAlignment="1" applyProtection="1">
      <alignment horizontal="center" vertical="center" wrapText="1"/>
      <protection hidden="1"/>
    </xf>
    <xf numFmtId="0" fontId="0" fillId="4" borderId="20" xfId="8" applyFont="1" applyFill="1" applyBorder="1" applyProtection="1">
      <protection hidden="1"/>
    </xf>
    <xf numFmtId="0" fontId="7" fillId="4" borderId="5" xfId="8" applyFont="1" applyFill="1" applyBorder="1" applyAlignment="1" applyProtection="1">
      <alignment vertical="center" wrapText="1"/>
      <protection hidden="1"/>
    </xf>
    <xf numFmtId="0" fontId="0" fillId="4" borderId="6" xfId="8" applyFont="1" applyFill="1" applyBorder="1" applyProtection="1">
      <protection hidden="1"/>
    </xf>
    <xf numFmtId="0" fontId="0" fillId="4" borderId="8" xfId="8" applyFont="1" applyFill="1" applyBorder="1" applyProtection="1">
      <protection hidden="1"/>
    </xf>
    <xf numFmtId="0" fontId="7" fillId="4" borderId="7" xfId="8" applyFont="1" applyFill="1" applyBorder="1" applyAlignment="1" applyProtection="1">
      <alignment horizontal="center" vertical="center" wrapText="1"/>
      <protection hidden="1"/>
    </xf>
    <xf numFmtId="0" fontId="0" fillId="4" borderId="7" xfId="8" applyFont="1" applyFill="1" applyBorder="1" applyProtection="1">
      <protection hidden="1"/>
    </xf>
    <xf numFmtId="167" fontId="0" fillId="4" borderId="8" xfId="8" applyNumberFormat="1" applyFont="1" applyFill="1" applyBorder="1" applyProtection="1">
      <protection hidden="1"/>
    </xf>
    <xf numFmtId="0" fontId="0" fillId="4" borderId="9" xfId="8" applyFont="1" applyFill="1" applyBorder="1" applyProtection="1">
      <protection hidden="1"/>
    </xf>
    <xf numFmtId="0" fontId="8" fillId="4" borderId="2" xfId="8" applyFont="1" applyFill="1" applyBorder="1" applyProtection="1">
      <protection hidden="1"/>
    </xf>
    <xf numFmtId="0" fontId="0" fillId="4" borderId="2" xfId="8" applyFont="1" applyFill="1" applyBorder="1" applyProtection="1">
      <protection hidden="1"/>
    </xf>
    <xf numFmtId="0" fontId="0" fillId="4" borderId="10" xfId="8" applyFont="1" applyFill="1" applyBorder="1" applyProtection="1">
      <protection hidden="1"/>
    </xf>
    <xf numFmtId="0" fontId="8" fillId="4" borderId="26" xfId="8" applyFont="1" applyFill="1" applyBorder="1" applyProtection="1">
      <protection hidden="1"/>
    </xf>
    <xf numFmtId="0" fontId="14" fillId="26" borderId="0" xfId="8" applyFont="1" applyFill="1" applyBorder="1" applyProtection="1">
      <protection hidden="1"/>
    </xf>
    <xf numFmtId="0" fontId="0" fillId="16" borderId="0" xfId="8" applyFont="1" applyFill="1" applyProtection="1">
      <protection hidden="1"/>
    </xf>
    <xf numFmtId="0" fontId="19" fillId="19" borderId="3" xfId="12" applyNumberFormat="1" applyFont="1" applyFill="1" applyBorder="1" applyAlignment="1" applyProtection="1">
      <alignment horizontal="left" vertical="center" indent="1"/>
      <protection locked="0"/>
    </xf>
    <xf numFmtId="3" fontId="8" fillId="22" borderId="13" xfId="8" applyNumberFormat="1" applyFont="1" applyFill="1" applyBorder="1" applyAlignment="1" applyProtection="1">
      <alignment horizontal="right" vertical="center" wrapText="1" indent="1"/>
      <protection locked="0"/>
    </xf>
    <xf numFmtId="3" fontId="8" fillId="22" borderId="16" xfId="8" applyNumberFormat="1" applyFont="1" applyFill="1" applyBorder="1" applyAlignment="1" applyProtection="1">
      <alignment horizontal="right" vertical="center" wrapText="1" indent="1"/>
      <protection locked="0"/>
    </xf>
    <xf numFmtId="3" fontId="20" fillId="20" borderId="15" xfId="12" applyNumberFormat="1" applyFont="1" applyFill="1" applyBorder="1" applyAlignment="1" applyProtection="1">
      <alignment horizontal="right" vertical="center" indent="1"/>
      <protection hidden="1"/>
    </xf>
    <xf numFmtId="0" fontId="8" fillId="17" borderId="0" xfId="8" applyFont="1" applyFill="1" applyBorder="1" applyAlignment="1" applyProtection="1">
      <alignment horizontal="left" vertical="center" wrapText="1" indent="1"/>
      <protection locked="0"/>
    </xf>
    <xf numFmtId="0" fontId="8" fillId="17" borderId="14" xfId="8" applyFont="1" applyFill="1" applyBorder="1" applyAlignment="1" applyProtection="1">
      <alignment horizontal="left" vertical="center" wrapText="1" indent="1"/>
      <protection locked="0"/>
    </xf>
    <xf numFmtId="3" fontId="8" fillId="25" borderId="1" xfId="8" applyNumberFormat="1" applyFont="1" applyFill="1" applyBorder="1" applyAlignment="1" applyProtection="1">
      <alignment horizontal="left" vertical="center" wrapText="1" indent="1"/>
      <protection locked="0"/>
    </xf>
    <xf numFmtId="3" fontId="8" fillId="25" borderId="1" xfId="7" applyNumberFormat="1" applyFont="1" applyFill="1" applyBorder="1" applyAlignment="1" applyProtection="1">
      <alignment horizontal="left" vertical="center" indent="1"/>
      <protection locked="0"/>
    </xf>
    <xf numFmtId="0" fontId="8" fillId="18" borderId="3" xfId="8" applyFont="1" applyFill="1" applyBorder="1" applyAlignment="1" applyProtection="1">
      <alignment horizontal="center" vertical="center" wrapText="1"/>
      <protection locked="0"/>
    </xf>
    <xf numFmtId="0" fontId="8" fillId="17" borderId="3" xfId="8" applyFont="1" applyFill="1" applyBorder="1" applyAlignment="1" applyProtection="1">
      <alignment horizontal="center" vertical="center" wrapText="1"/>
      <protection locked="0"/>
    </xf>
    <xf numFmtId="3" fontId="0" fillId="19" borderId="3" xfId="12" applyNumberFormat="1" applyFont="1" applyFill="1" applyBorder="1" applyAlignment="1" applyProtection="1">
      <alignment horizontal="center" vertical="center"/>
      <protection locked="0"/>
    </xf>
    <xf numFmtId="172" fontId="8" fillId="22" borderId="1" xfId="7" applyNumberFormat="1" applyFont="1" applyFill="1" applyBorder="1" applyAlignment="1" applyProtection="1">
      <alignment horizontal="right" vertical="center" indent="1"/>
      <protection locked="0"/>
    </xf>
    <xf numFmtId="172" fontId="7" fillId="4" borderId="0" xfId="8" applyNumberFormat="1" applyFont="1" applyFill="1" applyBorder="1" applyAlignment="1" applyProtection="1">
      <alignment horizontal="right" vertical="center" wrapText="1" indent="1"/>
      <protection hidden="1"/>
    </xf>
    <xf numFmtId="172" fontId="0" fillId="4" borderId="0" xfId="8" applyNumberFormat="1" applyFont="1" applyFill="1" applyBorder="1" applyAlignment="1" applyProtection="1">
      <alignment horizontal="right" vertical="center" indent="1"/>
      <protection hidden="1"/>
    </xf>
    <xf numFmtId="172" fontId="8" fillId="23" borderId="1" xfId="7" applyNumberFormat="1" applyFont="1" applyFill="1" applyBorder="1" applyAlignment="1" applyProtection="1">
      <alignment horizontal="right" vertical="center" indent="1"/>
      <protection hidden="1"/>
    </xf>
    <xf numFmtId="172" fontId="8" fillId="4" borderId="0" xfId="7" applyNumberFormat="1" applyFont="1" applyFill="1" applyBorder="1" applyAlignment="1" applyProtection="1">
      <alignment horizontal="right" vertical="center" indent="1"/>
      <protection hidden="1"/>
    </xf>
    <xf numFmtId="172" fontId="0" fillId="4" borderId="0" xfId="8" applyNumberFormat="1" applyFont="1" applyFill="1" applyBorder="1" applyAlignment="1" applyProtection="1">
      <alignment horizontal="right" indent="1"/>
      <protection hidden="1"/>
    </xf>
    <xf numFmtId="172" fontId="0" fillId="4" borderId="0" xfId="10" applyNumberFormat="1" applyFont="1" applyFill="1" applyBorder="1" applyAlignment="1" applyProtection="1">
      <alignment horizontal="right" indent="1"/>
      <protection hidden="1"/>
    </xf>
    <xf numFmtId="0" fontId="8" fillId="4" borderId="0" xfId="8" applyFont="1" applyFill="1" applyAlignment="1" applyProtection="1">
      <alignment horizontal="left" vertical="center" wrapText="1"/>
      <protection hidden="1"/>
    </xf>
    <xf numFmtId="0" fontId="7" fillId="4" borderId="28" xfId="8" applyFont="1" applyFill="1" applyBorder="1" applyAlignment="1" applyProtection="1">
      <alignment vertical="center" wrapText="1"/>
      <protection hidden="1"/>
    </xf>
    <xf numFmtId="0" fontId="7" fillId="4" borderId="29" xfId="8" applyFont="1" applyFill="1" applyBorder="1" applyAlignment="1" applyProtection="1">
      <alignment vertical="center" wrapText="1"/>
      <protection hidden="1"/>
    </xf>
    <xf numFmtId="0" fontId="16" fillId="10" borderId="0" xfId="11" applyFill="1" applyAlignment="1" applyProtection="1">
      <alignment vertical="center" wrapText="1"/>
      <protection hidden="1"/>
    </xf>
    <xf numFmtId="0" fontId="16" fillId="0" borderId="0" xfId="11" applyAlignment="1" applyProtection="1">
      <alignment vertical="center" wrapText="1"/>
      <protection hidden="1"/>
    </xf>
    <xf numFmtId="0" fontId="48" fillId="0" borderId="0" xfId="11" applyFont="1" applyAlignment="1" applyProtection="1">
      <alignment vertical="center" wrapText="1"/>
      <protection hidden="1"/>
    </xf>
    <xf numFmtId="0" fontId="15" fillId="7" borderId="0" xfId="11" applyFont="1" applyFill="1" applyAlignment="1" applyProtection="1">
      <alignment horizontal="left" vertical="center" wrapText="1"/>
      <protection hidden="1"/>
    </xf>
    <xf numFmtId="0" fontId="15" fillId="0" borderId="0" xfId="11" applyFont="1" applyAlignment="1" applyProtection="1">
      <alignment horizontal="left" vertical="center" wrapText="1"/>
      <protection hidden="1"/>
    </xf>
    <xf numFmtId="0" fontId="19" fillId="10" borderId="0" xfId="11" applyFont="1" applyFill="1" applyAlignment="1" applyProtection="1">
      <alignment horizontal="left" vertical="center" wrapText="1"/>
      <protection hidden="1"/>
    </xf>
    <xf numFmtId="0" fontId="26" fillId="10" borderId="0" xfId="11" applyFont="1" applyFill="1" applyAlignment="1" applyProtection="1">
      <alignment horizontal="left" vertical="center" wrapText="1"/>
      <protection hidden="1"/>
    </xf>
    <xf numFmtId="0" fontId="28" fillId="10" borderId="0" xfId="11" applyFont="1" applyFill="1" applyAlignment="1" applyProtection="1">
      <alignment horizontal="left" vertical="center" wrapText="1"/>
      <protection hidden="1"/>
    </xf>
    <xf numFmtId="0" fontId="15" fillId="10" borderId="0" xfId="11" applyFont="1" applyFill="1" applyAlignment="1" applyProtection="1">
      <alignment horizontal="center" vertical="center" wrapText="1"/>
      <protection hidden="1"/>
    </xf>
    <xf numFmtId="0" fontId="16" fillId="0" borderId="0" xfId="11" applyAlignment="1" applyProtection="1">
      <alignment horizontal="center" vertical="center"/>
      <protection hidden="1"/>
    </xf>
    <xf numFmtId="0" fontId="16" fillId="7" borderId="0" xfId="11" applyFill="1" applyAlignment="1" applyProtection="1">
      <alignment horizontal="center" vertical="center"/>
      <protection hidden="1"/>
    </xf>
    <xf numFmtId="0" fontId="7" fillId="0" borderId="31" xfId="8" applyFont="1" applyBorder="1" applyAlignment="1" applyProtection="1">
      <alignment horizontal="center" vertical="center"/>
      <protection hidden="1"/>
    </xf>
    <xf numFmtId="14" fontId="19" fillId="20" borderId="3" xfId="12" applyNumberFormat="1" applyFont="1" applyFill="1" applyBorder="1" applyAlignment="1" applyProtection="1">
      <alignment horizontal="center" vertical="center"/>
      <protection hidden="1"/>
    </xf>
    <xf numFmtId="0" fontId="50" fillId="10" borderId="0" xfId="0" applyFont="1" applyFill="1" applyAlignment="1" applyProtection="1">
      <alignment horizontal="left" vertical="center"/>
      <protection hidden="1"/>
    </xf>
    <xf numFmtId="0" fontId="33" fillId="10" borderId="0" xfId="0" applyFont="1" applyFill="1" applyAlignment="1" applyProtection="1">
      <alignment horizontal="center" vertical="center"/>
      <protection hidden="1"/>
    </xf>
    <xf numFmtId="0" fontId="0" fillId="10" borderId="0" xfId="0" applyFill="1" applyAlignment="1" applyProtection="1">
      <alignment horizontal="left" vertical="center" indent="1"/>
      <protection hidden="1"/>
    </xf>
    <xf numFmtId="0" fontId="2" fillId="10" borderId="0" xfId="0" applyFont="1" applyFill="1" applyAlignment="1" applyProtection="1">
      <alignment horizontal="center" vertical="center"/>
      <protection hidden="1"/>
    </xf>
    <xf numFmtId="0" fontId="33" fillId="10" borderId="0" xfId="0" applyFont="1" applyFill="1" applyAlignment="1" applyProtection="1">
      <alignment vertical="center"/>
      <protection hidden="1"/>
    </xf>
    <xf numFmtId="0" fontId="33" fillId="10" borderId="0" xfId="0" applyFont="1" applyFill="1" applyAlignment="1" applyProtection="1">
      <alignment vertical="center" wrapText="1"/>
      <protection hidden="1"/>
    </xf>
    <xf numFmtId="0" fontId="35" fillId="10" borderId="0" xfId="0" applyFont="1" applyFill="1" applyAlignment="1" applyProtection="1">
      <alignment vertical="center"/>
      <protection hidden="1"/>
    </xf>
    <xf numFmtId="0" fontId="25" fillId="10" borderId="0" xfId="0" applyFont="1" applyFill="1" applyAlignment="1" applyProtection="1">
      <alignment vertical="center"/>
      <protection hidden="1"/>
    </xf>
    <xf numFmtId="3" fontId="25" fillId="10" borderId="0" xfId="0" applyNumberFormat="1" applyFont="1" applyFill="1" applyAlignment="1" applyProtection="1">
      <alignment vertical="center"/>
      <protection hidden="1"/>
    </xf>
    <xf numFmtId="0" fontId="25" fillId="10" borderId="3" xfId="0" applyFont="1" applyFill="1" applyBorder="1" applyAlignment="1" applyProtection="1">
      <alignment horizontal="center" vertical="center"/>
      <protection hidden="1"/>
    </xf>
    <xf numFmtId="0" fontId="25" fillId="0" borderId="0" xfId="0" applyFont="1" applyAlignment="1" applyProtection="1">
      <alignment vertical="center"/>
      <protection hidden="1"/>
    </xf>
    <xf numFmtId="0" fontId="0" fillId="0" borderId="0" xfId="0" applyAlignment="1" applyProtection="1">
      <alignment vertical="center" wrapText="1"/>
      <protection hidden="1"/>
    </xf>
    <xf numFmtId="0" fontId="13" fillId="4" borderId="0" xfId="8" applyFont="1" applyFill="1" applyBorder="1" applyAlignment="1" applyProtection="1">
      <alignment vertical="center"/>
      <protection hidden="1"/>
    </xf>
    <xf numFmtId="0" fontId="19" fillId="0" borderId="0" xfId="0" applyFont="1" applyAlignment="1" applyProtection="1">
      <alignment vertical="center" wrapText="1"/>
      <protection hidden="1"/>
    </xf>
    <xf numFmtId="0" fontId="7" fillId="10" borderId="8" xfId="8" applyFont="1" applyFill="1" applyBorder="1" applyAlignment="1" applyProtection="1">
      <alignment horizontal="left" vertical="center" wrapText="1"/>
      <protection hidden="1"/>
    </xf>
    <xf numFmtId="0" fontId="8" fillId="10" borderId="8" xfId="8" applyFont="1" applyFill="1" applyBorder="1" applyAlignment="1" applyProtection="1">
      <alignment horizontal="left" vertical="center" wrapText="1"/>
      <protection hidden="1"/>
    </xf>
    <xf numFmtId="0" fontId="7" fillId="10" borderId="6" xfId="8" applyFont="1" applyFill="1" applyBorder="1" applyAlignment="1" applyProtection="1">
      <alignment horizontal="left" vertical="center" wrapText="1"/>
      <protection hidden="1"/>
    </xf>
    <xf numFmtId="0" fontId="45" fillId="10" borderId="8" xfId="8" applyFont="1" applyFill="1" applyBorder="1" applyAlignment="1" applyProtection="1">
      <alignment horizontal="justify" vertical="center" wrapText="1"/>
      <protection hidden="1"/>
    </xf>
    <xf numFmtId="0" fontId="7" fillId="16" borderId="6" xfId="8" applyFont="1" applyFill="1" applyBorder="1" applyAlignment="1" applyProtection="1">
      <alignment horizontal="left" vertical="center" wrapText="1"/>
      <protection hidden="1"/>
    </xf>
    <xf numFmtId="0" fontId="47" fillId="10" borderId="8" xfId="15" applyFill="1" applyBorder="1" applyAlignment="1" applyProtection="1">
      <alignment horizontal="left" vertical="center" wrapText="1"/>
      <protection hidden="1"/>
    </xf>
    <xf numFmtId="0" fontId="45" fillId="10" borderId="8" xfId="8" applyFont="1" applyFill="1" applyBorder="1" applyAlignment="1" applyProtection="1">
      <alignment horizontal="left" vertical="center" wrapText="1"/>
      <protection hidden="1"/>
    </xf>
    <xf numFmtId="0" fontId="41" fillId="4" borderId="0" xfId="8" applyFont="1" applyFill="1" applyAlignment="1" applyProtection="1">
      <alignment horizontal="left" vertical="top" wrapText="1"/>
      <protection hidden="1"/>
    </xf>
    <xf numFmtId="14" fontId="20" fillId="20" borderId="3" xfId="12" applyNumberFormat="1" applyFont="1" applyFill="1" applyBorder="1" applyAlignment="1" applyProtection="1">
      <alignment horizontal="center" vertical="center"/>
      <protection hidden="1"/>
    </xf>
    <xf numFmtId="0" fontId="25" fillId="10" borderId="32" xfId="0" applyFont="1" applyFill="1" applyBorder="1" applyAlignment="1" applyProtection="1">
      <alignment horizontal="left" vertical="center" wrapText="1"/>
      <protection hidden="1"/>
    </xf>
    <xf numFmtId="3" fontId="25" fillId="10" borderId="32" xfId="0" applyNumberFormat="1" applyFont="1" applyFill="1" applyBorder="1" applyAlignment="1" applyProtection="1">
      <alignment horizontal="left" vertical="center" wrapText="1"/>
      <protection hidden="1"/>
    </xf>
    <xf numFmtId="3" fontId="8" fillId="22" borderId="3" xfId="8" applyNumberFormat="1" applyFont="1" applyFill="1" applyBorder="1" applyAlignment="1" applyProtection="1">
      <alignment horizontal="center" vertical="center" wrapText="1"/>
      <protection locked="0"/>
    </xf>
    <xf numFmtId="0" fontId="35" fillId="10" borderId="0" xfId="0" applyFont="1" applyFill="1" applyAlignment="1" applyProtection="1">
      <alignment horizontal="center" vertical="center" wrapText="1"/>
      <protection hidden="1"/>
    </xf>
    <xf numFmtId="0" fontId="58" fillId="4" borderId="0" xfId="8" applyFont="1" applyFill="1" applyAlignment="1" applyProtection="1">
      <alignment horizontal="center" vertical="center" wrapText="1"/>
      <protection hidden="1"/>
    </xf>
    <xf numFmtId="0" fontId="58" fillId="4" borderId="0" xfId="8" applyFont="1" applyFill="1" applyAlignment="1" applyProtection="1">
      <alignment horizontal="center" vertical="center"/>
      <protection hidden="1"/>
    </xf>
    <xf numFmtId="0" fontId="22" fillId="0" borderId="0" xfId="0" applyFont="1" applyProtection="1">
      <protection hidden="1"/>
    </xf>
    <xf numFmtId="0" fontId="19" fillId="0" borderId="0" xfId="0" applyFont="1" applyProtection="1">
      <protection hidden="1"/>
    </xf>
    <xf numFmtId="169" fontId="19" fillId="0" borderId="0" xfId="12" applyNumberFormat="1" applyFont="1" applyFill="1" applyBorder="1" applyAlignment="1" applyProtection="1">
      <alignment horizontal="center" vertical="center"/>
      <protection hidden="1"/>
    </xf>
    <xf numFmtId="169" fontId="19" fillId="10" borderId="0" xfId="12" applyNumberFormat="1" applyFont="1" applyFill="1" applyBorder="1" applyAlignment="1" applyProtection="1">
      <alignment horizontal="center" vertical="center"/>
      <protection hidden="1"/>
    </xf>
    <xf numFmtId="171" fontId="19" fillId="20" borderId="3" xfId="12" applyNumberFormat="1" applyFont="1" applyFill="1" applyBorder="1" applyAlignment="1" applyProtection="1">
      <alignment horizontal="center" vertical="center"/>
      <protection hidden="1"/>
    </xf>
    <xf numFmtId="0" fontId="19" fillId="19" borderId="3" xfId="12" applyNumberFormat="1" applyFont="1" applyFill="1" applyBorder="1" applyAlignment="1" applyProtection="1">
      <alignment horizontal="center" vertical="center"/>
      <protection locked="0"/>
    </xf>
    <xf numFmtId="0" fontId="20" fillId="10" borderId="0" xfId="0" applyFont="1" applyFill="1" applyAlignment="1" applyProtection="1">
      <alignment horizontal="center"/>
      <protection hidden="1"/>
    </xf>
    <xf numFmtId="0" fontId="7" fillId="0" borderId="0" xfId="8" applyFont="1" applyBorder="1" applyAlignment="1" applyProtection="1">
      <alignment vertical="center" wrapText="1"/>
      <protection hidden="1"/>
    </xf>
    <xf numFmtId="0" fontId="8" fillId="4" borderId="0" xfId="8" applyFont="1" applyFill="1" applyBorder="1" applyAlignment="1" applyProtection="1">
      <alignment vertical="center" wrapText="1"/>
      <protection hidden="1"/>
    </xf>
    <xf numFmtId="0" fontId="8" fillId="0" borderId="39" xfId="8" applyFont="1" applyBorder="1" applyAlignment="1" applyProtection="1">
      <alignment horizontal="center" vertical="center" wrapText="1"/>
      <protection hidden="1"/>
    </xf>
    <xf numFmtId="0" fontId="8" fillId="0" borderId="40" xfId="8" applyFont="1" applyBorder="1" applyAlignment="1" applyProtection="1">
      <alignment horizontal="center" vertical="center" wrapText="1"/>
      <protection hidden="1"/>
    </xf>
    <xf numFmtId="0" fontId="8" fillId="4" borderId="35" xfId="8" applyFont="1" applyFill="1" applyBorder="1" applyAlignment="1" applyProtection="1">
      <alignment horizontal="left" vertical="center" wrapText="1"/>
      <protection hidden="1"/>
    </xf>
    <xf numFmtId="0" fontId="8" fillId="4" borderId="36" xfId="8" applyFont="1" applyFill="1" applyBorder="1" applyAlignment="1" applyProtection="1">
      <alignment horizontal="left" vertical="center" wrapText="1"/>
      <protection hidden="1"/>
    </xf>
    <xf numFmtId="0" fontId="8" fillId="16" borderId="0" xfId="8" applyFont="1" applyFill="1" applyBorder="1" applyAlignment="1" applyProtection="1">
      <alignment horizontal="left" vertical="center"/>
      <protection hidden="1"/>
    </xf>
    <xf numFmtId="0" fontId="8" fillId="10" borderId="0" xfId="8" applyFont="1" applyFill="1" applyBorder="1" applyAlignment="1" applyProtection="1">
      <alignment horizontal="left" vertical="center"/>
      <protection hidden="1"/>
    </xf>
    <xf numFmtId="3" fontId="8" fillId="25" borderId="3" xfId="8" applyNumberFormat="1" applyFont="1" applyFill="1" applyBorder="1" applyAlignment="1" applyProtection="1">
      <alignment horizontal="left" vertical="center" wrapText="1" indent="1"/>
      <protection locked="0"/>
    </xf>
    <xf numFmtId="3" fontId="8" fillId="29" borderId="8" xfId="7" applyNumberFormat="1" applyFont="1" applyFill="1" applyBorder="1" applyAlignment="1" applyProtection="1">
      <alignment horizontal="left" vertical="center" indent="1"/>
      <protection hidden="1"/>
    </xf>
    <xf numFmtId="0" fontId="7" fillId="16" borderId="8" xfId="8" applyFont="1" applyFill="1" applyBorder="1" applyAlignment="1" applyProtection="1">
      <alignment horizontal="left" vertical="center" wrapText="1"/>
      <protection hidden="1"/>
    </xf>
    <xf numFmtId="0" fontId="7" fillId="10" borderId="8" xfId="8" applyFont="1" applyFill="1" applyBorder="1" applyAlignment="1" applyProtection="1">
      <alignment vertical="center" wrapText="1"/>
      <protection hidden="1"/>
    </xf>
    <xf numFmtId="0" fontId="0" fillId="0" borderId="0" xfId="8" applyFont="1" applyBorder="1" applyAlignment="1" applyProtection="1">
      <alignment vertical="center"/>
      <protection hidden="1"/>
    </xf>
    <xf numFmtId="0" fontId="7" fillId="4" borderId="0" xfId="8" applyFont="1" applyFill="1" applyBorder="1" applyAlignment="1" applyProtection="1">
      <alignment horizontal="right" vertical="center"/>
      <protection hidden="1"/>
    </xf>
    <xf numFmtId="0" fontId="0" fillId="4" borderId="0" xfId="8" applyFont="1" applyFill="1" applyBorder="1" applyAlignment="1" applyProtection="1">
      <alignment vertical="center"/>
      <protection hidden="1"/>
    </xf>
    <xf numFmtId="0" fontId="0" fillId="4" borderId="0" xfId="8" applyFont="1" applyFill="1" applyBorder="1" applyAlignment="1" applyProtection="1">
      <alignment vertical="center" wrapText="1"/>
      <protection hidden="1"/>
    </xf>
    <xf numFmtId="0" fontId="13" fillId="4" borderId="0" xfId="8" applyFont="1" applyFill="1" applyBorder="1" applyAlignment="1" applyProtection="1">
      <alignment horizontal="left" vertical="center"/>
      <protection hidden="1"/>
    </xf>
    <xf numFmtId="0" fontId="7"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vertical="center" wrapText="1"/>
      <protection hidden="1"/>
    </xf>
    <xf numFmtId="0" fontId="7" fillId="4" borderId="0" xfId="8" applyFont="1" applyFill="1" applyBorder="1" applyAlignment="1" applyProtection="1">
      <alignment vertical="center" wrapText="1"/>
      <protection hidden="1"/>
    </xf>
    <xf numFmtId="0" fontId="8" fillId="0" borderId="0" xfId="8" applyFont="1" applyBorder="1" applyAlignment="1" applyProtection="1">
      <alignment vertical="center" wrapText="1"/>
      <protection hidden="1"/>
    </xf>
    <xf numFmtId="0" fontId="7" fillId="0" borderId="0" xfId="8" applyFont="1" applyBorder="1" applyAlignment="1" applyProtection="1">
      <alignment vertical="center"/>
      <protection hidden="1"/>
    </xf>
    <xf numFmtId="0" fontId="8" fillId="0" borderId="0" xfId="8" applyFont="1" applyBorder="1" applyAlignment="1" applyProtection="1">
      <alignment vertical="center"/>
      <protection hidden="1"/>
    </xf>
    <xf numFmtId="0" fontId="7" fillId="16" borderId="0" xfId="8" applyFont="1" applyFill="1" applyBorder="1" applyAlignment="1" applyProtection="1">
      <alignment horizontal="center" vertical="center"/>
      <protection hidden="1"/>
    </xf>
    <xf numFmtId="0" fontId="7" fillId="16" borderId="0" xfId="8" applyFont="1" applyFill="1" applyBorder="1" applyAlignment="1" applyProtection="1">
      <alignment vertical="center"/>
      <protection hidden="1"/>
    </xf>
    <xf numFmtId="0" fontId="7" fillId="4" borderId="6" xfId="8" applyFont="1" applyFill="1" applyBorder="1" applyAlignment="1" applyProtection="1">
      <alignment horizontal="left" vertical="center" wrapText="1"/>
      <protection hidden="1"/>
    </xf>
    <xf numFmtId="0" fontId="7" fillId="4" borderId="8" xfId="8" applyFont="1" applyFill="1" applyBorder="1" applyAlignment="1" applyProtection="1">
      <alignment horizontal="left" vertical="center" wrapText="1"/>
      <protection hidden="1"/>
    </xf>
    <xf numFmtId="0" fontId="0" fillId="4" borderId="8" xfId="8" applyFont="1" applyFill="1" applyBorder="1" applyAlignment="1" applyProtection="1">
      <alignment vertical="center"/>
      <protection hidden="1"/>
    </xf>
    <xf numFmtId="0" fontId="0" fillId="4" borderId="7" xfId="8" applyFont="1" applyFill="1" applyBorder="1" applyAlignment="1" applyProtection="1">
      <alignment vertical="center"/>
      <protection hidden="1"/>
    </xf>
    <xf numFmtId="0" fontId="0" fillId="4" borderId="8" xfId="8" applyFont="1" applyFill="1" applyBorder="1" applyAlignment="1" applyProtection="1">
      <alignment vertical="center" wrapText="1"/>
      <protection hidden="1"/>
    </xf>
    <xf numFmtId="0" fontId="0" fillId="16" borderId="8" xfId="8" applyFont="1" applyFill="1" applyBorder="1" applyAlignment="1" applyProtection="1">
      <alignment vertical="center"/>
      <protection hidden="1"/>
    </xf>
    <xf numFmtId="0" fontId="7" fillId="16" borderId="9" xfId="8" applyFont="1" applyFill="1" applyBorder="1" applyAlignment="1" applyProtection="1">
      <alignment horizontal="center" vertical="center"/>
      <protection hidden="1"/>
    </xf>
    <xf numFmtId="0" fontId="8" fillId="16" borderId="2" xfId="8" applyFont="1" applyFill="1" applyBorder="1" applyAlignment="1" applyProtection="1">
      <alignment horizontal="left" vertical="center" wrapText="1"/>
      <protection hidden="1"/>
    </xf>
    <xf numFmtId="0" fontId="8" fillId="16" borderId="2" xfId="8" applyFont="1" applyFill="1" applyBorder="1" applyAlignment="1" applyProtection="1">
      <alignment vertical="center" wrapText="1"/>
      <protection hidden="1"/>
    </xf>
    <xf numFmtId="0" fontId="0" fillId="16" borderId="2" xfId="8" applyFont="1" applyFill="1" applyBorder="1" applyAlignment="1" applyProtection="1">
      <alignment vertical="center"/>
      <protection hidden="1"/>
    </xf>
    <xf numFmtId="0" fontId="0" fillId="16" borderId="10" xfId="8" applyFont="1" applyFill="1" applyBorder="1" applyAlignment="1" applyProtection="1">
      <alignment vertical="center"/>
      <protection hidden="1"/>
    </xf>
    <xf numFmtId="0" fontId="12" fillId="4" borderId="0" xfId="8" applyFont="1" applyFill="1" applyBorder="1" applyAlignment="1" applyProtection="1">
      <alignment vertical="center" wrapText="1"/>
      <protection hidden="1"/>
    </xf>
    <xf numFmtId="0" fontId="13" fillId="16" borderId="0" xfId="8" applyFont="1" applyFill="1" applyBorder="1" applyAlignment="1" applyProtection="1">
      <alignment horizontal="left" vertical="center" wrapText="1"/>
      <protection hidden="1"/>
    </xf>
    <xf numFmtId="0" fontId="8" fillId="16" borderId="0" xfId="7" applyNumberFormat="1" applyFont="1" applyFill="1" applyBorder="1" applyAlignment="1" applyProtection="1">
      <alignment horizontal="center" vertical="center" textRotation="255"/>
      <protection hidden="1"/>
    </xf>
    <xf numFmtId="170" fontId="8" fillId="16" borderId="0" xfId="8" applyNumberFormat="1" applyFont="1" applyFill="1" applyAlignment="1" applyProtection="1">
      <alignment horizontal="center" vertical="center"/>
      <protection hidden="1"/>
    </xf>
    <xf numFmtId="0" fontId="8" fillId="16" borderId="8" xfId="7" applyNumberFormat="1" applyFont="1" applyFill="1" applyBorder="1" applyAlignment="1" applyProtection="1">
      <alignment horizontal="center" vertical="center" textRotation="255"/>
      <protection hidden="1"/>
    </xf>
    <xf numFmtId="3" fontId="8" fillId="22" borderId="3" xfId="7" applyNumberFormat="1" applyFont="1" applyFill="1" applyBorder="1" applyAlignment="1" applyProtection="1">
      <alignment horizontal="center" vertical="center"/>
      <protection locked="0"/>
    </xf>
    <xf numFmtId="172" fontId="8" fillId="22" borderId="3" xfId="7" applyNumberFormat="1" applyFont="1" applyFill="1" applyBorder="1" applyAlignment="1" applyProtection="1">
      <alignment horizontal="center" vertical="center"/>
      <protection locked="0"/>
    </xf>
    <xf numFmtId="0" fontId="7" fillId="0" borderId="25" xfId="8" applyFont="1" applyBorder="1" applyAlignment="1" applyProtection="1">
      <alignment horizontal="center" vertical="center"/>
      <protection hidden="1"/>
    </xf>
    <xf numFmtId="0" fontId="7" fillId="16" borderId="0" xfId="8"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horizontal="left" vertical="center" indent="1"/>
      <protection hidden="1"/>
    </xf>
    <xf numFmtId="0" fontId="19" fillId="0" borderId="0" xfId="11" applyFont="1" applyAlignment="1" applyProtection="1">
      <alignment horizontal="left" vertical="center" wrapText="1"/>
      <protection hidden="1"/>
    </xf>
    <xf numFmtId="0" fontId="63" fillId="0" borderId="0" xfId="0" applyFont="1" applyProtection="1">
      <protection hidden="1"/>
    </xf>
    <xf numFmtId="0" fontId="25" fillId="0" borderId="0" xfId="0" applyFont="1" applyAlignment="1" applyProtection="1">
      <alignment vertical="center" wrapText="1"/>
      <protection hidden="1"/>
    </xf>
    <xf numFmtId="0" fontId="25" fillId="10" borderId="0" xfId="0" applyFont="1" applyFill="1" applyAlignment="1" applyProtection="1">
      <alignment vertical="center" wrapText="1"/>
      <protection hidden="1"/>
    </xf>
    <xf numFmtId="0" fontId="64" fillId="11" borderId="0" xfId="11" applyFont="1" applyFill="1" applyAlignment="1" applyProtection="1">
      <alignment horizontal="center" vertical="center"/>
      <protection hidden="1"/>
    </xf>
    <xf numFmtId="0" fontId="65" fillId="0" borderId="0" xfId="0" applyFont="1" applyAlignment="1" applyProtection="1">
      <alignment vertical="center" wrapText="1"/>
      <protection hidden="1"/>
    </xf>
    <xf numFmtId="0" fontId="65" fillId="10" borderId="0" xfId="0" applyFont="1" applyFill="1" applyAlignment="1" applyProtection="1">
      <alignment vertical="center" wrapText="1"/>
      <protection hidden="1"/>
    </xf>
    <xf numFmtId="0" fontId="66" fillId="10" borderId="0" xfId="11" applyFont="1" applyFill="1" applyAlignment="1" applyProtection="1">
      <alignment horizontal="left" vertical="center"/>
      <protection hidden="1"/>
    </xf>
    <xf numFmtId="0" fontId="25" fillId="10" borderId="0" xfId="11" applyFont="1" applyFill="1" applyAlignment="1" applyProtection="1">
      <alignment vertical="center"/>
      <protection hidden="1"/>
    </xf>
    <xf numFmtId="0" fontId="25" fillId="0" borderId="0" xfId="11" applyFont="1" applyAlignment="1" applyProtection="1">
      <alignment vertical="center" wrapText="1"/>
      <protection hidden="1"/>
    </xf>
    <xf numFmtId="0" fontId="25" fillId="10" borderId="0" xfId="11" applyFont="1" applyFill="1" applyAlignment="1" applyProtection="1">
      <alignment vertical="center" wrapText="1"/>
      <protection hidden="1"/>
    </xf>
    <xf numFmtId="0" fontId="25" fillId="0" borderId="0" xfId="11" applyFont="1" applyAlignment="1" applyProtection="1">
      <alignment horizontal="left" vertical="center" wrapText="1"/>
      <protection hidden="1"/>
    </xf>
    <xf numFmtId="0" fontId="25" fillId="10" borderId="0" xfId="11" applyFont="1" applyFill="1" applyAlignment="1" applyProtection="1">
      <alignment horizontal="left" vertical="center" wrapText="1"/>
      <protection hidden="1"/>
    </xf>
    <xf numFmtId="0" fontId="64" fillId="0" borderId="0" xfId="11" applyFont="1" applyAlignment="1" applyProtection="1">
      <alignment horizontal="left" vertical="center" wrapText="1"/>
      <protection hidden="1"/>
    </xf>
    <xf numFmtId="0" fontId="64" fillId="11" borderId="0" xfId="0" applyFont="1" applyFill="1" applyAlignment="1" applyProtection="1">
      <alignment horizontal="center" vertical="center"/>
      <protection hidden="1"/>
    </xf>
    <xf numFmtId="0" fontId="25" fillId="0" borderId="0" xfId="0" applyFont="1" applyAlignment="1" applyProtection="1">
      <alignment horizontal="left" vertical="center"/>
      <protection hidden="1"/>
    </xf>
    <xf numFmtId="0" fontId="25" fillId="10" borderId="0" xfId="0" applyFont="1" applyFill="1" applyAlignment="1" applyProtection="1">
      <alignment horizontal="left" vertical="center"/>
      <protection hidden="1"/>
    </xf>
    <xf numFmtId="0" fontId="66" fillId="10" borderId="0" xfId="11" applyFont="1" applyFill="1" applyAlignment="1" applyProtection="1">
      <alignment horizontal="left" vertical="center" wrapText="1"/>
      <protection hidden="1"/>
    </xf>
    <xf numFmtId="0" fontId="64" fillId="10" borderId="0" xfId="11" applyFont="1" applyFill="1" applyAlignment="1" applyProtection="1">
      <alignment horizontal="center" vertical="center"/>
      <protection hidden="1"/>
    </xf>
    <xf numFmtId="0" fontId="19" fillId="0" borderId="0" xfId="11" applyFont="1" applyAlignment="1" applyProtection="1">
      <alignment vertical="center" wrapText="1"/>
      <protection hidden="1"/>
    </xf>
    <xf numFmtId="0" fontId="19" fillId="10" borderId="10" xfId="0" applyFont="1" applyFill="1" applyBorder="1" applyAlignment="1" applyProtection="1">
      <alignment horizontal="left" vertical="center" wrapText="1"/>
      <protection hidden="1"/>
    </xf>
    <xf numFmtId="0" fontId="13" fillId="4" borderId="0" xfId="8" applyFont="1" applyFill="1" applyAlignment="1" applyProtection="1">
      <alignment horizontal="left" vertical="center" wrapText="1"/>
      <protection hidden="1"/>
    </xf>
    <xf numFmtId="0" fontId="20" fillId="10" borderId="12" xfId="0" applyFont="1" applyFill="1" applyBorder="1" applyAlignment="1" applyProtection="1">
      <alignment horizontal="center" vertical="center" wrapText="1"/>
      <protection hidden="1"/>
    </xf>
    <xf numFmtId="0" fontId="8" fillId="10" borderId="0" xfId="8" applyFont="1" applyFill="1" applyBorder="1" applyAlignment="1" applyProtection="1">
      <alignment horizontal="left"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7" fillId="4" borderId="0" xfId="8" applyFont="1" applyFill="1" applyBorder="1" applyAlignment="1" applyProtection="1">
      <alignment horizontal="left" vertical="center" wrapText="1"/>
      <protection hidden="1"/>
    </xf>
    <xf numFmtId="0" fontId="8" fillId="0" borderId="0" xfId="8" applyFont="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7" fillId="0" borderId="0" xfId="0" applyFont="1" applyAlignment="1" applyProtection="1">
      <alignment vertical="center"/>
      <protection hidden="1"/>
    </xf>
    <xf numFmtId="0" fontId="7" fillId="0" borderId="0" xfId="0" applyFont="1" applyProtection="1">
      <protection hidden="1"/>
    </xf>
    <xf numFmtId="0" fontId="43" fillId="10" borderId="0" xfId="0" applyFont="1" applyFill="1" applyProtection="1">
      <protection hidden="1"/>
    </xf>
    <xf numFmtId="0" fontId="8" fillId="10" borderId="0" xfId="8" applyFont="1" applyFill="1" applyBorder="1" applyAlignment="1" applyProtection="1">
      <alignment horizontal="left" vertical="center" wrapText="1" indent="1"/>
      <protection hidden="1"/>
    </xf>
    <xf numFmtId="3" fontId="8" fillId="10" borderId="0" xfId="8" applyNumberFormat="1" applyFont="1" applyFill="1" applyBorder="1" applyAlignment="1" applyProtection="1">
      <alignment horizontal="right" vertical="center" wrapText="1" indent="1"/>
      <protection hidden="1"/>
    </xf>
    <xf numFmtId="0" fontId="43" fillId="10" borderId="27" xfId="0" applyFont="1" applyFill="1" applyBorder="1" applyProtection="1">
      <protection hidden="1"/>
    </xf>
    <xf numFmtId="0" fontId="0" fillId="10" borderId="30" xfId="0" applyFill="1" applyBorder="1" applyProtection="1">
      <protection hidden="1"/>
    </xf>
    <xf numFmtId="3" fontId="8" fillId="28" borderId="37" xfId="8" applyNumberFormat="1" applyFont="1" applyFill="1" applyBorder="1" applyAlignment="1" applyProtection="1">
      <alignment horizontal="center" vertical="center" wrapText="1"/>
      <protection hidden="1"/>
    </xf>
    <xf numFmtId="3" fontId="8" fillId="28" borderId="38" xfId="8" applyNumberFormat="1" applyFont="1" applyFill="1" applyBorder="1" applyAlignment="1" applyProtection="1">
      <alignment horizontal="center" vertical="center" wrapText="1"/>
      <protection hidden="1"/>
    </xf>
    <xf numFmtId="0" fontId="0" fillId="10" borderId="41" xfId="0" applyFill="1" applyBorder="1" applyProtection="1">
      <protection hidden="1"/>
    </xf>
    <xf numFmtId="0" fontId="0" fillId="10" borderId="42" xfId="0" applyFill="1" applyBorder="1" applyProtection="1">
      <protection hidden="1"/>
    </xf>
    <xf numFmtId="3" fontId="8" fillId="27" borderId="8" xfId="8" applyNumberFormat="1" applyFont="1" applyFill="1" applyBorder="1" applyAlignment="1" applyProtection="1">
      <alignment horizontal="left" vertical="center" wrapText="1" indent="1"/>
      <protection hidden="1"/>
    </xf>
    <xf numFmtId="3" fontId="8" fillId="27" borderId="8" xfId="7" applyNumberFormat="1" applyFont="1" applyFill="1" applyBorder="1" applyAlignment="1" applyProtection="1">
      <alignment horizontal="left" vertical="center" indent="1"/>
      <protection hidden="1"/>
    </xf>
    <xf numFmtId="3" fontId="8" fillId="27" borderId="8" xfId="7" applyNumberFormat="1" applyFont="1" applyFill="1" applyBorder="1" applyAlignment="1" applyProtection="1">
      <alignment horizontal="center" vertical="center"/>
      <protection hidden="1"/>
    </xf>
    <xf numFmtId="172" fontId="8" fillId="27" borderId="8" xfId="7" applyNumberFormat="1" applyFont="1" applyFill="1" applyBorder="1" applyAlignment="1" applyProtection="1">
      <alignment horizontal="center" vertical="center"/>
      <protection hidden="1"/>
    </xf>
    <xf numFmtId="0" fontId="70" fillId="24" borderId="0" xfId="0" applyFont="1" applyFill="1" applyProtection="1">
      <protection hidden="1"/>
    </xf>
    <xf numFmtId="14" fontId="70" fillId="24" borderId="0" xfId="0" applyNumberFormat="1" applyFont="1" applyFill="1" applyProtection="1">
      <protection hidden="1"/>
    </xf>
    <xf numFmtId="0" fontId="71" fillId="24" borderId="0" xfId="0" applyFont="1" applyFill="1" applyProtection="1">
      <protection hidden="1"/>
    </xf>
    <xf numFmtId="0" fontId="72" fillId="24" borderId="0" xfId="0" applyFont="1" applyFill="1" applyProtection="1">
      <protection hidden="1"/>
    </xf>
    <xf numFmtId="0" fontId="71" fillId="24" borderId="0" xfId="0" applyFont="1" applyFill="1" applyAlignment="1" applyProtection="1">
      <alignment vertical="center"/>
      <protection hidden="1"/>
    </xf>
    <xf numFmtId="0" fontId="73" fillId="24" borderId="0" xfId="8" applyFont="1" applyFill="1" applyBorder="1" applyAlignment="1" applyProtection="1">
      <alignment vertical="center"/>
      <protection hidden="1"/>
    </xf>
    <xf numFmtId="0" fontId="73" fillId="24" borderId="0" xfId="8" applyFont="1" applyFill="1" applyBorder="1" applyAlignment="1" applyProtection="1">
      <alignment horizontal="center" vertical="center"/>
      <protection hidden="1"/>
    </xf>
    <xf numFmtId="0" fontId="71" fillId="24" borderId="0" xfId="8" applyFont="1" applyFill="1" applyBorder="1" applyAlignment="1" applyProtection="1">
      <alignment vertical="center"/>
      <protection hidden="1"/>
    </xf>
    <xf numFmtId="0" fontId="73" fillId="24" borderId="0" xfId="8" applyFont="1" applyFill="1" applyBorder="1" applyAlignment="1" applyProtection="1">
      <alignment horizontal="left" vertical="center"/>
      <protection hidden="1"/>
    </xf>
    <xf numFmtId="0" fontId="71" fillId="24" borderId="0" xfId="0" applyFont="1" applyFill="1" applyAlignment="1" applyProtection="1">
      <alignment vertical="center" wrapText="1"/>
      <protection hidden="1"/>
    </xf>
    <xf numFmtId="0" fontId="71" fillId="24" borderId="0" xfId="8" applyFont="1" applyFill="1" applyAlignment="1" applyProtection="1">
      <alignment vertical="center"/>
      <protection hidden="1"/>
    </xf>
    <xf numFmtId="0" fontId="73" fillId="24" borderId="0" xfId="8" applyFont="1" applyFill="1" applyAlignment="1" applyProtection="1">
      <alignment vertical="center"/>
      <protection hidden="1"/>
    </xf>
    <xf numFmtId="0" fontId="72" fillId="24" borderId="0" xfId="0" applyFont="1" applyFill="1" applyAlignment="1" applyProtection="1">
      <alignment vertical="center"/>
      <protection hidden="1"/>
    </xf>
    <xf numFmtId="0" fontId="71" fillId="24" borderId="0" xfId="8" applyFont="1" applyFill="1" applyProtection="1">
      <protection hidden="1"/>
    </xf>
    <xf numFmtId="0" fontId="73" fillId="24" borderId="0" xfId="8" applyFont="1" applyFill="1" applyProtection="1">
      <protection hidden="1"/>
    </xf>
    <xf numFmtId="0" fontId="74" fillId="24" borderId="0" xfId="0" applyFont="1" applyFill="1" applyAlignment="1" applyProtection="1">
      <alignment horizontal="center" vertical="center"/>
      <protection hidden="1"/>
    </xf>
    <xf numFmtId="0" fontId="71" fillId="24" borderId="0" xfId="0" applyFont="1" applyFill="1" applyAlignment="1" applyProtection="1">
      <alignment horizontal="left" vertical="center"/>
      <protection hidden="1"/>
    </xf>
    <xf numFmtId="0" fontId="75" fillId="24" borderId="0" xfId="11" applyFont="1" applyFill="1" applyAlignment="1" applyProtection="1">
      <alignment vertical="center"/>
      <protection hidden="1"/>
    </xf>
    <xf numFmtId="0" fontId="75" fillId="24" borderId="0" xfId="11" applyFont="1" applyFill="1" applyAlignment="1" applyProtection="1">
      <alignment horizontal="center" vertical="center"/>
      <protection hidden="1"/>
    </xf>
    <xf numFmtId="0" fontId="75" fillId="24" borderId="0" xfId="11" applyFont="1" applyFill="1" applyAlignment="1" applyProtection="1">
      <alignment vertical="center" wrapText="1"/>
      <protection hidden="1"/>
    </xf>
    <xf numFmtId="0" fontId="76" fillId="24" borderId="0" xfId="8" applyFont="1" applyFill="1" applyAlignment="1" applyProtection="1">
      <alignment vertical="center"/>
      <protection hidden="1"/>
    </xf>
    <xf numFmtId="3" fontId="8" fillId="22" borderId="1" xfId="8" applyNumberFormat="1" applyFont="1" applyFill="1" applyBorder="1" applyAlignment="1" applyProtection="1">
      <alignment horizontal="center" vertical="center" wrapText="1"/>
      <protection locked="0"/>
    </xf>
    <xf numFmtId="0" fontId="0" fillId="4" borderId="0" xfId="8" applyFont="1" applyFill="1" applyBorder="1" applyAlignment="1" applyProtection="1">
      <alignment horizontal="center" vertical="center"/>
      <protection hidden="1"/>
    </xf>
    <xf numFmtId="0" fontId="58" fillId="16" borderId="0" xfId="8" applyFont="1" applyFill="1" applyBorder="1" applyAlignment="1" applyProtection="1">
      <alignment horizontal="center" vertical="center" wrapText="1"/>
      <protection hidden="1"/>
    </xf>
    <xf numFmtId="3" fontId="51" fillId="10" borderId="0" xfId="0" applyNumberFormat="1" applyFont="1" applyFill="1" applyAlignment="1" applyProtection="1">
      <alignment horizontal="center" vertical="center"/>
      <protection hidden="1"/>
    </xf>
    <xf numFmtId="0" fontId="0" fillId="21" borderId="0" xfId="8" applyFont="1" applyFill="1" applyProtection="1">
      <protection hidden="1"/>
    </xf>
    <xf numFmtId="0" fontId="8" fillId="21" borderId="0" xfId="8" applyFont="1" applyFill="1" applyBorder="1" applyAlignment="1" applyProtection="1">
      <alignment vertical="center"/>
      <protection hidden="1"/>
    </xf>
    <xf numFmtId="0" fontId="0" fillId="21" borderId="0" xfId="8" applyFont="1" applyFill="1" applyAlignment="1" applyProtection="1">
      <alignment vertical="center"/>
      <protection hidden="1"/>
    </xf>
    <xf numFmtId="0" fontId="35" fillId="20" borderId="0" xfId="0" applyFont="1" applyFill="1" applyAlignment="1" applyProtection="1">
      <alignment vertical="center"/>
      <protection hidden="1"/>
    </xf>
    <xf numFmtId="0" fontId="57" fillId="13" borderId="48" xfId="0" applyFont="1" applyFill="1" applyBorder="1" applyAlignment="1" applyProtection="1">
      <alignment horizontal="center" vertical="center" wrapText="1"/>
      <protection locked="0"/>
    </xf>
    <xf numFmtId="0" fontId="19" fillId="10" borderId="2" xfId="0" applyFont="1" applyFill="1" applyBorder="1" applyAlignment="1" applyProtection="1">
      <alignment horizontal="left" vertical="center"/>
      <protection hidden="1"/>
    </xf>
    <xf numFmtId="0" fontId="72" fillId="10" borderId="0" xfId="0" applyFont="1" applyFill="1" applyAlignment="1" applyProtection="1">
      <alignment vertical="center"/>
      <protection hidden="1"/>
    </xf>
    <xf numFmtId="168" fontId="20" fillId="0" borderId="47" xfId="0" applyNumberFormat="1" applyFont="1" applyBorder="1" applyAlignment="1" applyProtection="1">
      <alignment horizontal="center" vertical="center"/>
      <protection hidden="1"/>
    </xf>
    <xf numFmtId="3" fontId="20" fillId="10" borderId="49" xfId="0" applyNumberFormat="1" applyFont="1" applyFill="1" applyBorder="1" applyAlignment="1" applyProtection="1">
      <alignment horizontal="center" vertical="center"/>
      <protection hidden="1"/>
    </xf>
    <xf numFmtId="168" fontId="20" fillId="10" borderId="48" xfId="0" applyNumberFormat="1" applyFont="1" applyFill="1" applyBorder="1" applyAlignment="1" applyProtection="1">
      <alignment horizontal="center" vertical="center"/>
      <protection hidden="1"/>
    </xf>
    <xf numFmtId="0" fontId="50" fillId="24" borderId="0" xfId="0" applyFont="1" applyFill="1" applyAlignment="1" applyProtection="1">
      <alignment horizontal="left" vertical="center"/>
      <protection hidden="1"/>
    </xf>
    <xf numFmtId="0" fontId="35" fillId="24" borderId="0" xfId="0" applyFont="1" applyFill="1" applyAlignment="1" applyProtection="1">
      <alignment vertical="center"/>
      <protection hidden="1"/>
    </xf>
    <xf numFmtId="0" fontId="56" fillId="24" borderId="0" xfId="0" applyFont="1" applyFill="1" applyAlignment="1" applyProtection="1">
      <alignment vertical="center" wrapText="1"/>
      <protection hidden="1"/>
    </xf>
    <xf numFmtId="3" fontId="25" fillId="24" borderId="0" xfId="0" applyNumberFormat="1" applyFont="1" applyFill="1" applyAlignment="1" applyProtection="1">
      <alignment vertical="center"/>
      <protection hidden="1"/>
    </xf>
    <xf numFmtId="0" fontId="58" fillId="31" borderId="0" xfId="8" applyFont="1" applyFill="1" applyBorder="1" applyAlignment="1" applyProtection="1">
      <alignment horizontal="center" vertical="center" wrapText="1"/>
      <protection hidden="1"/>
    </xf>
    <xf numFmtId="0" fontId="51" fillId="24" borderId="0" xfId="0" applyFont="1" applyFill="1" applyAlignment="1" applyProtection="1">
      <alignment vertical="center"/>
      <protection hidden="1"/>
    </xf>
    <xf numFmtId="0" fontId="25" fillId="24" borderId="0" xfId="0" applyFont="1" applyFill="1" applyAlignment="1" applyProtection="1">
      <alignment vertical="center"/>
      <protection hidden="1"/>
    </xf>
    <xf numFmtId="0" fontId="24" fillId="10" borderId="0" xfId="0" applyFont="1" applyFill="1" applyAlignment="1" applyProtection="1">
      <alignment horizontal="left" vertical="center" wrapText="1"/>
      <protection hidden="1"/>
    </xf>
    <xf numFmtId="0" fontId="19" fillId="10" borderId="0" xfId="0" applyFont="1" applyFill="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7" fillId="30" borderId="0" xfId="0" applyFont="1" applyFill="1" applyAlignment="1" applyProtection="1">
      <alignment vertical="center" wrapText="1"/>
      <protection hidden="1"/>
    </xf>
    <xf numFmtId="3" fontId="8" fillId="27" borderId="0" xfId="8" applyNumberFormat="1" applyFont="1" applyFill="1" applyBorder="1" applyAlignment="1" applyProtection="1">
      <alignment vertical="center" wrapText="1"/>
      <protection hidden="1"/>
    </xf>
    <xf numFmtId="0" fontId="58"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wrapText="1"/>
      <protection hidden="1"/>
    </xf>
    <xf numFmtId="0" fontId="7" fillId="16" borderId="7" xfId="8" applyFont="1" applyFill="1" applyBorder="1" applyAlignment="1" applyProtection="1">
      <alignment horizontal="center"/>
      <protection hidden="1"/>
    </xf>
    <xf numFmtId="0" fontId="15" fillId="7" borderId="0" xfId="0" applyFont="1" applyFill="1" applyAlignment="1" applyProtection="1">
      <alignment horizontal="center" vertical="center" wrapText="1"/>
      <protection hidden="1"/>
    </xf>
    <xf numFmtId="0" fontId="71" fillId="24" borderId="0" xfId="0" applyFont="1" applyFill="1" applyAlignment="1" applyProtection="1">
      <alignment horizontal="center"/>
      <protection hidden="1"/>
    </xf>
    <xf numFmtId="0" fontId="7" fillId="10" borderId="0" xfId="8" applyFont="1" applyFill="1" applyBorder="1" applyAlignment="1" applyProtection="1">
      <alignment horizontal="left" vertical="center" wrapText="1"/>
      <protection hidden="1"/>
    </xf>
    <xf numFmtId="0" fontId="13" fillId="4" borderId="0" xfId="8" applyFont="1" applyFill="1" applyAlignment="1" applyProtection="1">
      <alignment horizontal="left" vertical="top" wrapText="1"/>
      <protection hidden="1"/>
    </xf>
    <xf numFmtId="0" fontId="7" fillId="0" borderId="0" xfId="8" applyFont="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7" fillId="4" borderId="5" xfId="8" applyFont="1" applyFill="1" applyBorder="1" applyAlignment="1" applyProtection="1">
      <alignment horizontal="left" vertical="center" wrapText="1"/>
      <protection hidden="1"/>
    </xf>
    <xf numFmtId="0" fontId="8" fillId="16" borderId="0" xfId="8" applyFont="1" applyFill="1" applyBorder="1" applyAlignment="1" applyProtection="1">
      <alignment vertical="center" wrapText="1"/>
      <protection hidden="1"/>
    </xf>
    <xf numFmtId="0" fontId="8" fillId="10" borderId="0" xfId="8" applyFont="1" applyFill="1" applyBorder="1" applyAlignment="1" applyProtection="1">
      <alignment vertical="center" wrapText="1"/>
      <protection hidden="1"/>
    </xf>
    <xf numFmtId="3" fontId="8" fillId="23" borderId="1" xfId="7" applyNumberFormat="1" applyFont="1" applyFill="1" applyBorder="1" applyAlignment="1" applyProtection="1">
      <alignment horizontal="left" vertical="center" indent="1"/>
      <protection hidden="1"/>
    </xf>
    <xf numFmtId="3" fontId="8" fillId="23" borderId="3" xfId="7" applyNumberFormat="1" applyFont="1" applyFill="1" applyBorder="1" applyAlignment="1" applyProtection="1">
      <alignment horizontal="left" vertical="center" indent="1"/>
      <protection hidden="1"/>
    </xf>
    <xf numFmtId="0" fontId="1" fillId="10" borderId="0" xfId="0" applyFont="1" applyFill="1" applyAlignment="1" applyProtection="1">
      <alignment horizontal="left" vertical="center" wrapText="1" indent="1"/>
      <protection hidden="1"/>
    </xf>
    <xf numFmtId="0" fontId="42" fillId="16" borderId="0" xfId="8" applyFont="1" applyFill="1" applyBorder="1" applyAlignment="1" applyProtection="1">
      <alignment horizontal="left" vertical="center" wrapText="1"/>
      <protection hidden="1"/>
    </xf>
    <xf numFmtId="0" fontId="42" fillId="16" borderId="0" xfId="8" applyFont="1" applyFill="1"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24" fillId="10" borderId="0" xfId="0" applyFont="1" applyFill="1" applyAlignment="1" applyProtection="1">
      <alignment horizontal="left" vertical="center" wrapText="1"/>
      <protection hidden="1"/>
    </xf>
    <xf numFmtId="0" fontId="15" fillId="7" borderId="0" xfId="0" applyFont="1" applyFill="1" applyAlignment="1" applyProtection="1">
      <alignment horizontal="center" vertical="center" wrapText="1"/>
      <protection hidden="1"/>
    </xf>
    <xf numFmtId="0" fontId="17" fillId="6" borderId="0" xfId="11" applyFont="1" applyFill="1" applyAlignment="1" applyProtection="1">
      <alignment horizontal="center" vertical="center" wrapText="1"/>
      <protection hidden="1"/>
    </xf>
    <xf numFmtId="0" fontId="19" fillId="10" borderId="0" xfId="0" applyFont="1" applyFill="1" applyAlignment="1" applyProtection="1">
      <alignment horizontal="left" vertical="center" wrapText="1"/>
      <protection hidden="1"/>
    </xf>
    <xf numFmtId="0" fontId="20" fillId="10" borderId="0" xfId="0" applyFont="1" applyFill="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18" fillId="10" borderId="0" xfId="0" applyFont="1" applyFill="1" applyAlignment="1" applyProtection="1">
      <alignment horizontal="left" vertical="center" wrapText="1"/>
      <protection hidden="1"/>
    </xf>
    <xf numFmtId="0" fontId="22" fillId="0" borderId="3" xfId="0" applyFont="1" applyBorder="1" applyProtection="1">
      <protection hidden="1"/>
    </xf>
    <xf numFmtId="0" fontId="19" fillId="0" borderId="3" xfId="0" applyFont="1" applyBorder="1" applyProtection="1">
      <protection hidden="1"/>
    </xf>
    <xf numFmtId="0" fontId="15" fillId="7" borderId="3" xfId="0" applyFont="1" applyFill="1" applyBorder="1" applyAlignment="1" applyProtection="1">
      <alignment horizontal="center"/>
      <protection hidden="1"/>
    </xf>
    <xf numFmtId="0" fontId="20" fillId="0" borderId="3" xfId="0" applyFont="1" applyBorder="1" applyProtection="1">
      <protection hidden="1"/>
    </xf>
    <xf numFmtId="0" fontId="22" fillId="0" borderId="3" xfId="0" applyFont="1" applyBorder="1" applyAlignment="1" applyProtection="1">
      <alignment wrapText="1"/>
      <protection hidden="1"/>
    </xf>
    <xf numFmtId="0" fontId="19" fillId="0" borderId="3" xfId="0" applyFont="1" applyBorder="1" applyAlignment="1" applyProtection="1">
      <alignment wrapText="1"/>
      <protection hidden="1"/>
    </xf>
    <xf numFmtId="0" fontId="71" fillId="24" borderId="0" xfId="0" applyFont="1" applyFill="1" applyAlignment="1" applyProtection="1">
      <alignment horizontal="center"/>
      <protection hidden="1"/>
    </xf>
    <xf numFmtId="0" fontId="7" fillId="0" borderId="33" xfId="8" applyFont="1" applyBorder="1" applyAlignment="1" applyProtection="1">
      <alignment horizontal="center" vertical="center" wrapText="1"/>
      <protection hidden="1"/>
    </xf>
    <xf numFmtId="0" fontId="7" fillId="0" borderId="34" xfId="8" applyFont="1" applyBorder="1" applyAlignment="1" applyProtection="1">
      <alignment horizontal="center" vertical="center" wrapText="1"/>
      <protection hidden="1"/>
    </xf>
    <xf numFmtId="0" fontId="8" fillId="4" borderId="35" xfId="8" applyFont="1" applyFill="1" applyBorder="1" applyAlignment="1" applyProtection="1">
      <alignment horizontal="center" vertical="center" wrapText="1"/>
      <protection hidden="1"/>
    </xf>
    <xf numFmtId="0" fontId="8" fillId="4" borderId="36" xfId="8" applyFont="1" applyFill="1" applyBorder="1" applyAlignment="1" applyProtection="1">
      <alignment horizontal="center" vertical="center" wrapText="1"/>
      <protection hidden="1"/>
    </xf>
    <xf numFmtId="0" fontId="7" fillId="0" borderId="45" xfId="8" applyFont="1" applyBorder="1" applyAlignment="1" applyProtection="1">
      <alignment horizontal="center" vertical="center" wrapText="1"/>
      <protection hidden="1"/>
    </xf>
    <xf numFmtId="0" fontId="7" fillId="0" borderId="46" xfId="8" applyFont="1" applyBorder="1" applyAlignment="1" applyProtection="1">
      <alignment horizontal="center" vertical="center" wrapText="1"/>
      <protection hidden="1"/>
    </xf>
    <xf numFmtId="0" fontId="10" fillId="21" borderId="0" xfId="8" applyFont="1" applyFill="1" applyAlignment="1" applyProtection="1">
      <alignment horizontal="left" vertical="center"/>
      <protection hidden="1"/>
    </xf>
    <xf numFmtId="0" fontId="20" fillId="0" borderId="12"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0" fontId="20" fillId="0" borderId="16" xfId="0" applyFont="1" applyBorder="1" applyAlignment="1" applyProtection="1">
      <alignment horizontal="center" vertical="center" wrapText="1"/>
      <protection hidden="1"/>
    </xf>
    <xf numFmtId="0" fontId="20" fillId="10" borderId="12" xfId="0" applyFont="1" applyFill="1" applyBorder="1" applyAlignment="1" applyProtection="1">
      <alignment horizontal="center" vertical="center" wrapText="1"/>
      <protection hidden="1"/>
    </xf>
    <xf numFmtId="0" fontId="20" fillId="10" borderId="13" xfId="0" applyFont="1" applyFill="1" applyBorder="1" applyAlignment="1" applyProtection="1">
      <alignment horizontal="center" vertical="center" wrapText="1"/>
      <protection hidden="1"/>
    </xf>
    <xf numFmtId="0" fontId="20" fillId="10" borderId="16" xfId="0" applyFont="1" applyFill="1" applyBorder="1" applyAlignment="1" applyProtection="1">
      <alignment horizontal="center" vertical="center" wrapText="1"/>
      <protection hidden="1"/>
    </xf>
    <xf numFmtId="168" fontId="20" fillId="0" borderId="13" xfId="0" applyNumberFormat="1" applyFont="1" applyBorder="1" applyAlignment="1" applyProtection="1">
      <alignment horizontal="center" vertical="top"/>
      <protection hidden="1"/>
    </xf>
    <xf numFmtId="168" fontId="20" fillId="0" borderId="16" xfId="0" applyNumberFormat="1" applyFont="1" applyBorder="1" applyAlignment="1" applyProtection="1">
      <alignment horizontal="center" vertical="top"/>
      <protection hidden="1"/>
    </xf>
    <xf numFmtId="0" fontId="13" fillId="4" borderId="0" xfId="8" applyFont="1" applyFill="1" applyAlignment="1" applyProtection="1">
      <alignment horizontal="left" vertical="center" wrapText="1"/>
      <protection hidden="1"/>
    </xf>
    <xf numFmtId="0" fontId="44" fillId="4" borderId="0" xfId="8" applyFont="1" applyFill="1" applyAlignment="1" applyProtection="1">
      <alignment horizontal="left" vertical="center" wrapText="1"/>
      <protection hidden="1"/>
    </xf>
    <xf numFmtId="0" fontId="7" fillId="16" borderId="4" xfId="8" applyFont="1" applyFill="1" applyBorder="1" applyAlignment="1" applyProtection="1">
      <alignment horizontal="center" vertical="center" wrapText="1"/>
      <protection hidden="1"/>
    </xf>
    <xf numFmtId="0" fontId="7" fillId="16" borderId="18" xfId="8" applyFont="1" applyFill="1" applyBorder="1" applyAlignment="1" applyProtection="1">
      <alignment horizontal="center" vertical="center" wrapText="1"/>
      <protection hidden="1"/>
    </xf>
    <xf numFmtId="0" fontId="7" fillId="10" borderId="5" xfId="8" applyFont="1" applyFill="1" applyBorder="1" applyAlignment="1" applyProtection="1">
      <alignment horizontal="left" vertical="center" wrapText="1"/>
      <protection hidden="1"/>
    </xf>
    <xf numFmtId="0" fontId="7" fillId="10" borderId="0" xfId="8" applyFont="1" applyFill="1" applyBorder="1" applyAlignment="1" applyProtection="1">
      <alignment horizontal="left" vertical="center" wrapText="1"/>
      <protection hidden="1"/>
    </xf>
    <xf numFmtId="0" fontId="45" fillId="10" borderId="0" xfId="8" applyFont="1" applyFill="1" applyBorder="1" applyAlignment="1" applyProtection="1">
      <alignment horizontal="left" vertical="center" wrapText="1"/>
      <protection hidden="1"/>
    </xf>
    <xf numFmtId="0" fontId="7" fillId="0" borderId="5" xfId="8" applyFont="1" applyBorder="1" applyAlignment="1" applyProtection="1">
      <alignment horizontal="left" vertical="center" wrapText="1"/>
      <protection hidden="1"/>
    </xf>
    <xf numFmtId="0" fontId="7" fillId="0" borderId="0" xfId="8" applyFont="1" applyBorder="1" applyAlignment="1" applyProtection="1">
      <alignment horizontal="left" vertical="center" wrapText="1"/>
      <protection hidden="1"/>
    </xf>
    <xf numFmtId="0" fontId="47" fillId="10" borderId="0" xfId="15" applyFill="1" applyBorder="1" applyAlignment="1" applyProtection="1">
      <alignment horizontal="left" vertical="center" wrapText="1"/>
      <protection hidden="1"/>
    </xf>
    <xf numFmtId="0" fontId="8" fillId="10" borderId="0" xfId="8" applyFont="1" applyFill="1" applyBorder="1" applyAlignment="1" applyProtection="1">
      <alignment horizontal="left"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13" fillId="4" borderId="0" xfId="8" applyFont="1" applyFill="1" applyAlignment="1" applyProtection="1">
      <alignment horizontal="left" vertical="top" wrapText="1"/>
      <protection hidden="1"/>
    </xf>
    <xf numFmtId="0" fontId="7" fillId="16" borderId="5"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wrapText="1"/>
      <protection hidden="1"/>
    </xf>
    <xf numFmtId="0" fontId="0" fillId="4" borderId="0" xfId="0" applyFill="1" applyAlignment="1" applyProtection="1">
      <alignment vertical="center"/>
      <protection hidden="1"/>
    </xf>
    <xf numFmtId="0" fontId="7" fillId="4" borderId="4" xfId="8" applyFont="1" applyFill="1" applyBorder="1" applyAlignment="1" applyProtection="1">
      <alignment horizontal="center" vertical="center" wrapText="1"/>
      <protection hidden="1"/>
    </xf>
    <xf numFmtId="0" fontId="7" fillId="4" borderId="43" xfId="8" applyFont="1" applyFill="1" applyBorder="1" applyAlignment="1" applyProtection="1">
      <alignment horizontal="center" vertical="center" wrapText="1"/>
      <protection hidden="1"/>
    </xf>
    <xf numFmtId="0" fontId="7" fillId="4" borderId="5"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8" fillId="0" borderId="0" xfId="8" applyFont="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67" fillId="0" borderId="3" xfId="0" applyFont="1" applyBorder="1" applyAlignment="1" applyProtection="1">
      <alignment horizontal="center" vertical="center"/>
      <protection hidden="1"/>
    </xf>
    <xf numFmtId="0" fontId="51" fillId="11" borderId="0" xfId="0" applyFont="1" applyFill="1" applyAlignment="1" applyProtection="1">
      <alignment horizontal="center" vertical="center"/>
      <protection hidden="1"/>
    </xf>
    <xf numFmtId="0" fontId="51" fillId="10" borderId="0" xfId="0" applyFont="1" applyFill="1" applyAlignment="1" applyProtection="1">
      <alignment horizontal="center" vertical="center"/>
      <protection hidden="1"/>
    </xf>
    <xf numFmtId="0" fontId="56" fillId="0" borderId="0" xfId="0" applyFont="1" applyAlignment="1" applyProtection="1">
      <alignment horizontal="left" vertical="center" wrapText="1"/>
      <protection hidden="1"/>
    </xf>
    <xf numFmtId="0" fontId="67" fillId="0" borderId="4" xfId="0" applyFont="1" applyBorder="1" applyAlignment="1" applyProtection="1">
      <alignment horizontal="center" vertical="center"/>
      <protection hidden="1"/>
    </xf>
    <xf numFmtId="0" fontId="67" fillId="0" borderId="6" xfId="0" applyFont="1" applyBorder="1" applyAlignment="1" applyProtection="1">
      <alignment horizontal="center" vertical="center"/>
      <protection hidden="1"/>
    </xf>
    <xf numFmtId="0" fontId="67" fillId="0" borderId="7" xfId="0" applyFont="1" applyBorder="1" applyAlignment="1" applyProtection="1">
      <alignment horizontal="center" vertical="center"/>
      <protection hidden="1"/>
    </xf>
    <xf numFmtId="0" fontId="67" fillId="0" borderId="8" xfId="0" applyFont="1" applyBorder="1" applyAlignment="1" applyProtection="1">
      <alignment horizontal="center" vertical="center"/>
      <protection hidden="1"/>
    </xf>
    <xf numFmtId="0" fontId="67" fillId="0" borderId="9" xfId="0" applyFont="1" applyBorder="1" applyAlignment="1" applyProtection="1">
      <alignment horizontal="center" vertical="center"/>
      <protection hidden="1"/>
    </xf>
    <xf numFmtId="0" fontId="67" fillId="0" borderId="10" xfId="0" applyFont="1" applyBorder="1" applyAlignment="1" applyProtection="1">
      <alignment horizontal="center" vertical="center"/>
      <protection hidden="1"/>
    </xf>
    <xf numFmtId="0" fontId="8" fillId="0" borderId="2" xfId="8" applyFont="1" applyBorder="1" applyAlignment="1" applyProtection="1">
      <alignment horizontal="left" vertical="center" wrapText="1"/>
      <protection hidden="1"/>
    </xf>
    <xf numFmtId="0" fontId="7" fillId="0" borderId="44" xfId="8" applyFont="1" applyBorder="1" applyAlignment="1" applyProtection="1">
      <alignment horizontal="left" vertical="center" wrapText="1"/>
      <protection hidden="1"/>
    </xf>
    <xf numFmtId="0" fontId="13" fillId="0" borderId="0" xfId="8" applyFont="1" applyBorder="1" applyAlignment="1" applyProtection="1">
      <alignment horizontal="left" vertical="center" wrapText="1"/>
      <protection hidden="1"/>
    </xf>
    <xf numFmtId="0" fontId="7" fillId="4" borderId="18" xfId="8" applyFont="1" applyFill="1" applyBorder="1" applyAlignment="1" applyProtection="1">
      <alignment horizontal="center" vertical="center" wrapText="1"/>
      <protection hidden="1"/>
    </xf>
    <xf numFmtId="0" fontId="7" fillId="4" borderId="11" xfId="8" applyFont="1" applyFill="1" applyBorder="1" applyAlignment="1" applyProtection="1">
      <alignment horizontal="left" vertical="center" wrapText="1"/>
      <protection hidden="1"/>
    </xf>
    <xf numFmtId="0" fontId="0" fillId="4" borderId="25" xfId="0" applyFill="1" applyBorder="1" applyProtection="1">
      <protection hidden="1"/>
    </xf>
    <xf numFmtId="0" fontId="0" fillId="4" borderId="24" xfId="0" applyFill="1" applyBorder="1" applyProtection="1">
      <protection hidden="1"/>
    </xf>
    <xf numFmtId="0" fontId="41" fillId="16" borderId="0" xfId="8" applyFont="1" applyFill="1" applyAlignment="1" applyProtection="1">
      <alignment horizontal="left" vertical="center" wrapText="1"/>
      <protection hidden="1"/>
    </xf>
    <xf numFmtId="0" fontId="41" fillId="4" borderId="0" xfId="8" applyFont="1" applyFill="1" applyAlignment="1" applyProtection="1">
      <alignment horizontal="left" vertical="center" wrapText="1"/>
      <protection hidden="1"/>
    </xf>
    <xf numFmtId="0" fontId="68" fillId="0" borderId="0" xfId="0" applyFont="1" applyAlignment="1" applyProtection="1">
      <alignment horizontal="left" vertical="center"/>
      <protection hidden="1"/>
    </xf>
    <xf numFmtId="0" fontId="14" fillId="8" borderId="0" xfId="8" applyFont="1" applyFill="1" applyBorder="1" applyAlignment="1" applyProtection="1">
      <alignment horizontal="center"/>
      <protection hidden="1"/>
    </xf>
  </cellXfs>
  <cellStyles count="26">
    <cellStyle name="cf1" xfId="1" xr:uid="{00000000-0005-0000-0000-000000000000}"/>
    <cellStyle name="cf2" xfId="2" xr:uid="{00000000-0005-0000-0000-000001000000}"/>
    <cellStyle name="cf3" xfId="3" xr:uid="{00000000-0005-0000-0000-000002000000}"/>
    <cellStyle name="cf4" xfId="4" xr:uid="{00000000-0005-0000-0000-000003000000}"/>
    <cellStyle name="cf5" xfId="5" xr:uid="{00000000-0005-0000-0000-000004000000}"/>
    <cellStyle name="cf6" xfId="6" xr:uid="{00000000-0005-0000-0000-000005000000}"/>
    <cellStyle name="Comma" xfId="12" builtinId="3"/>
    <cellStyle name="Comma 2" xfId="7" xr:uid="{00000000-0005-0000-0000-000007000000}"/>
    <cellStyle name="Comma 2 2" xfId="20" xr:uid="{00000000-0005-0000-0000-000008000000}"/>
    <cellStyle name="Comma 3" xfId="25" xr:uid="{00000000-0005-0000-0000-000009000000}"/>
    <cellStyle name="Currency 2" xfId="22" xr:uid="{00000000-0005-0000-0000-00000A000000}"/>
    <cellStyle name="Hyperlink" xfId="15" builtinId="8"/>
    <cellStyle name="Hyperlink 2" xfId="16" xr:uid="{00000000-0005-0000-0000-00000C000000}"/>
    <cellStyle name="Normal" xfId="0" builtinId="0" customBuiltin="1"/>
    <cellStyle name="Normal 2" xfId="8" xr:uid="{00000000-0005-0000-0000-00000E000000}"/>
    <cellStyle name="Normal 2 2" xfId="17" xr:uid="{00000000-0005-0000-0000-00000F000000}"/>
    <cellStyle name="Normal 3" xfId="11" xr:uid="{00000000-0005-0000-0000-000010000000}"/>
    <cellStyle name="Normal 3 2" xfId="18" xr:uid="{00000000-0005-0000-0000-000011000000}"/>
    <cellStyle name="Normal 4" xfId="19" xr:uid="{00000000-0005-0000-0000-000012000000}"/>
    <cellStyle name="Normal 5" xfId="23" xr:uid="{00000000-0005-0000-0000-000013000000}"/>
    <cellStyle name="Normal 6" xfId="13" xr:uid="{00000000-0005-0000-0000-000014000000}"/>
    <cellStyle name="Normal 6 2" xfId="24" xr:uid="{00000000-0005-0000-0000-000015000000}"/>
    <cellStyle name="Normal 7" xfId="9" xr:uid="{00000000-0005-0000-0000-000016000000}"/>
    <cellStyle name="Percent 2" xfId="10" xr:uid="{00000000-0005-0000-0000-000017000000}"/>
    <cellStyle name="Percent 2 2" xfId="21" xr:uid="{00000000-0005-0000-0000-000018000000}"/>
    <cellStyle name="Percent 3" xfId="14" xr:uid="{00000000-0005-0000-0000-000019000000}"/>
  </cellStyles>
  <dxfs count="47">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85725</xdr:colOff>
      <xdr:row>0</xdr:row>
      <xdr:rowOff>28575</xdr:rowOff>
    </xdr:from>
    <xdr:to>
      <xdr:col>7</xdr:col>
      <xdr:colOff>95025</xdr:colOff>
      <xdr:row>2</xdr:row>
      <xdr:rowOff>314325</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91450" y="28575"/>
          <a:ext cx="1800000" cy="895350"/>
        </a:xfrm>
        <a:prstGeom prst="rect">
          <a:avLst/>
        </a:prstGeom>
        <a:noFill/>
      </xdr:spPr>
    </xdr:pic>
    <xdr:clientData/>
  </xdr:twoCellAnchor>
  <xdr:twoCellAnchor editAs="oneCell">
    <xdr:from>
      <xdr:col>4</xdr:col>
      <xdr:colOff>85725</xdr:colOff>
      <xdr:row>48</xdr:row>
      <xdr:rowOff>152399</xdr:rowOff>
    </xdr:from>
    <xdr:to>
      <xdr:col>5</xdr:col>
      <xdr:colOff>3175</xdr:colOff>
      <xdr:row>49</xdr:row>
      <xdr:rowOff>215999</xdr:rowOff>
    </xdr:to>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a:srcRect l="37830" t="64621" r="55254" b="31653"/>
        <a:stretch/>
      </xdr:blipFill>
      <xdr:spPr bwMode="auto">
        <a:xfrm>
          <a:off x="6896100" y="14773274"/>
          <a:ext cx="81280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1924050</xdr:colOff>
      <xdr:row>49</xdr:row>
      <xdr:rowOff>200025</xdr:rowOff>
    </xdr:from>
    <xdr:to>
      <xdr:col>3</xdr:col>
      <xdr:colOff>425450</xdr:colOff>
      <xdr:row>49</xdr:row>
      <xdr:rowOff>416025</xdr:rowOff>
    </xdr:to>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3"/>
        <a:srcRect l="10310" t="25994" r="82027" b="68365"/>
        <a:stretch/>
      </xdr:blipFill>
      <xdr:spPr bwMode="auto">
        <a:xfrm>
          <a:off x="4276725" y="14944725"/>
          <a:ext cx="730250" cy="216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3790950</xdr:colOff>
      <xdr:row>0</xdr:row>
      <xdr:rowOff>0</xdr:rowOff>
    </xdr:from>
    <xdr:to>
      <xdr:col>4</xdr:col>
      <xdr:colOff>124884</xdr:colOff>
      <xdr:row>3</xdr:row>
      <xdr:rowOff>133350</xdr:rowOff>
    </xdr:to>
    <xdr:pic>
      <xdr:nvPicPr>
        <xdr:cNvPr id="2" name="Picture 1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0325" y="0"/>
          <a:ext cx="1658409" cy="8572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1819275</xdr:colOff>
      <xdr:row>0</xdr:row>
      <xdr:rowOff>66675</xdr:rowOff>
    </xdr:from>
    <xdr:to>
      <xdr:col>3</xdr:col>
      <xdr:colOff>95250</xdr:colOff>
      <xdr:row>4</xdr:row>
      <xdr:rowOff>28575</xdr:rowOff>
    </xdr:to>
    <xdr:pic>
      <xdr:nvPicPr>
        <xdr:cNvPr id="4" name="Picture 15">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43175" y="66675"/>
          <a:ext cx="174307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1543050</xdr:colOff>
      <xdr:row>0</xdr:row>
      <xdr:rowOff>76200</xdr:rowOff>
    </xdr:from>
    <xdr:to>
      <xdr:col>4</xdr:col>
      <xdr:colOff>85500</xdr:colOff>
      <xdr:row>4</xdr:row>
      <xdr:rowOff>9348</xdr:rowOff>
    </xdr:to>
    <xdr:pic>
      <xdr:nvPicPr>
        <xdr:cNvPr id="2" name="Picture 1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86400" y="76200"/>
          <a:ext cx="1800000" cy="79039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603250</xdr:colOff>
      <xdr:row>0</xdr:row>
      <xdr:rowOff>0</xdr:rowOff>
    </xdr:from>
    <xdr:to>
      <xdr:col>5</xdr:col>
      <xdr:colOff>152400</xdr:colOff>
      <xdr:row>4</xdr:row>
      <xdr:rowOff>190500</xdr:rowOff>
    </xdr:to>
    <xdr:pic>
      <xdr:nvPicPr>
        <xdr:cNvPr id="2" name="Picture 1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37300" y="0"/>
          <a:ext cx="2006600" cy="10668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1247775</xdr:colOff>
      <xdr:row>0</xdr:row>
      <xdr:rowOff>76200</xdr:rowOff>
    </xdr:from>
    <xdr:to>
      <xdr:col>6</xdr:col>
      <xdr:colOff>152400</xdr:colOff>
      <xdr:row>4</xdr:row>
      <xdr:rowOff>190500</xdr:rowOff>
    </xdr:to>
    <xdr:pic>
      <xdr:nvPicPr>
        <xdr:cNvPr id="2" name="Picture 1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62550" y="76200"/>
          <a:ext cx="2009775" cy="10287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1228725</xdr:colOff>
      <xdr:row>0</xdr:row>
      <xdr:rowOff>123825</xdr:rowOff>
    </xdr:from>
    <xdr:to>
      <xdr:col>7</xdr:col>
      <xdr:colOff>180975</xdr:colOff>
      <xdr:row>4</xdr:row>
      <xdr:rowOff>200025</xdr:rowOff>
    </xdr:to>
    <xdr:pic>
      <xdr:nvPicPr>
        <xdr:cNvPr id="3" name="Picture 15">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72450" y="123825"/>
          <a:ext cx="2009775" cy="9810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3457977</xdr:colOff>
      <xdr:row>0</xdr:row>
      <xdr:rowOff>66675</xdr:rowOff>
    </xdr:from>
    <xdr:to>
      <xdr:col>4</xdr:col>
      <xdr:colOff>153459</xdr:colOff>
      <xdr:row>4</xdr:row>
      <xdr:rowOff>190500</xdr:rowOff>
    </xdr:to>
    <xdr:pic>
      <xdr:nvPicPr>
        <xdr:cNvPr id="2" name="Picture 1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34252" y="66675"/>
          <a:ext cx="2000907" cy="1057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1419225</xdr:colOff>
      <xdr:row>0</xdr:row>
      <xdr:rowOff>161925</xdr:rowOff>
    </xdr:from>
    <xdr:to>
      <xdr:col>6</xdr:col>
      <xdr:colOff>142875</xdr:colOff>
      <xdr:row>4</xdr:row>
      <xdr:rowOff>152400</xdr:rowOff>
    </xdr:to>
    <xdr:pic>
      <xdr:nvPicPr>
        <xdr:cNvPr id="2" name="Picture 1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05450" y="161925"/>
          <a:ext cx="1676400" cy="8953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619125</xdr:colOff>
      <xdr:row>0</xdr:row>
      <xdr:rowOff>19050</xdr:rowOff>
    </xdr:from>
    <xdr:to>
      <xdr:col>6</xdr:col>
      <xdr:colOff>152400</xdr:colOff>
      <xdr:row>4</xdr:row>
      <xdr:rowOff>95250</xdr:rowOff>
    </xdr:to>
    <xdr:pic>
      <xdr:nvPicPr>
        <xdr:cNvPr id="2" name="Picture 1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43575" y="19050"/>
          <a:ext cx="2009775" cy="99060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6391275</xdr:colOff>
      <xdr:row>0</xdr:row>
      <xdr:rowOff>28575</xdr:rowOff>
    </xdr:from>
    <xdr:to>
      <xdr:col>5</xdr:col>
      <xdr:colOff>124884</xdr:colOff>
      <xdr:row>4</xdr:row>
      <xdr:rowOff>123825</xdr:rowOff>
    </xdr:to>
    <xdr:pic>
      <xdr:nvPicPr>
        <xdr:cNvPr id="4" name="Picture 15">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34200" y="28575"/>
          <a:ext cx="1658409" cy="857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ylianou/Desktop/Elisavet%20Stylianou/Clients'%20Assets%20-%20T144-002/Forms/Form%20T144-002%20for%20CIFs%20Quarterly%20Statistics%20v.4%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Siekkeris/Desktop/QST-MC%20Unlocked%20-%20Version%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iekkeris\AppData\Local\Microsoft\Windows\INetCache\Content.Outlook\CEY0068U\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62">
          <cell r="B262" t="str">
            <v>N/A</v>
          </cell>
        </row>
        <row r="263">
          <cell r="B263" t="str">
            <v>Retail</v>
          </cell>
        </row>
        <row r="264">
          <cell r="B264" t="str">
            <v>Professional</v>
          </cell>
        </row>
        <row r="265">
          <cell r="B265" t="str">
            <v>Eligible Counterparty</v>
          </cell>
        </row>
        <row r="269">
          <cell r="B269" t="str">
            <v>N/A</v>
          </cell>
        </row>
        <row r="270">
          <cell r="B270" t="str">
            <v>Central Bank</v>
          </cell>
        </row>
        <row r="271">
          <cell r="B271" t="str">
            <v>Credit Institution</v>
          </cell>
        </row>
        <row r="272">
          <cell r="B272" t="str">
            <v>Bank in third Country</v>
          </cell>
        </row>
        <row r="273">
          <cell r="B273" t="str">
            <v>Qualifying Market Fund</v>
          </cell>
        </row>
        <row r="274">
          <cell r="B274" t="str">
            <v>Payment Institution</v>
          </cell>
        </row>
        <row r="275">
          <cell r="B275" t="str">
            <v>Investment Firm</v>
          </cell>
        </row>
        <row r="276">
          <cell r="B276" t="str">
            <v>Other</v>
          </cell>
        </row>
        <row r="279">
          <cell r="B279" t="str">
            <v>Related</v>
          </cell>
        </row>
        <row r="280">
          <cell r="B280" t="str">
            <v>Non-Related</v>
          </cell>
        </row>
        <row r="281">
          <cell r="B281" t="str">
            <v>N/A</v>
          </cell>
        </row>
        <row r="313">
          <cell r="B313" t="str">
            <v>On-Balance Sheet</v>
          </cell>
        </row>
        <row r="314">
          <cell r="B314" t="str">
            <v>Off- Balance Sheet</v>
          </cell>
        </row>
        <row r="315">
          <cell r="B315" t="str">
            <v>N/A</v>
          </cell>
        </row>
        <row r="318">
          <cell r="B318" t="str">
            <v>YES</v>
          </cell>
        </row>
        <row r="319">
          <cell r="B319" t="str">
            <v>NO</v>
          </cell>
        </row>
        <row r="322">
          <cell r="B322" t="str">
            <v>Solo</v>
          </cell>
        </row>
        <row r="323">
          <cell r="B323" t="str">
            <v>Consolidated</v>
          </cell>
        </row>
        <row r="326">
          <cell r="B326" t="str">
            <v>0-50</v>
          </cell>
        </row>
        <row r="327">
          <cell r="B327" t="str">
            <v>0-100</v>
          </cell>
        </row>
        <row r="328">
          <cell r="B328" t="str">
            <v>0-200</v>
          </cell>
        </row>
        <row r="329">
          <cell r="B329" t="str">
            <v>0-500</v>
          </cell>
        </row>
        <row r="330">
          <cell r="B330" t="str">
            <v>0-1.000</v>
          </cell>
        </row>
        <row r="331">
          <cell r="B331" t="str">
            <v>Other</v>
          </cell>
        </row>
        <row r="332">
          <cell r="B33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Validation Tests"/>
      <sheetName val="Def"/>
      <sheetName val="Section D"/>
      <sheetName val="Section E"/>
      <sheetName val="Section F1"/>
      <sheetName val="Section F2"/>
      <sheetName val="Section F3"/>
      <sheetName val="Validation Tests!"/>
      <sheetName val="Allowed value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B8">
            <v>43373</v>
          </cell>
        </row>
        <row r="9">
          <cell r="B9">
            <v>43465</v>
          </cell>
        </row>
        <row r="10">
          <cell r="B10">
            <v>43555</v>
          </cell>
        </row>
        <row r="11">
          <cell r="B11">
            <v>43646</v>
          </cell>
        </row>
        <row r="12">
          <cell r="B12">
            <v>43738</v>
          </cell>
        </row>
        <row r="13">
          <cell r="B13">
            <v>43830</v>
          </cell>
        </row>
        <row r="16">
          <cell r="B16" t="str">
            <v>EXTERNAL MANAGER</v>
          </cell>
        </row>
        <row r="17">
          <cell r="B17" t="str">
            <v>INTERNALLY MANAGED FUNDS</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refreshError="1"/>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ysec.gov.cy/en-GB/legislation/sanction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5"/>
  <sheetViews>
    <sheetView showGridLines="0" tabSelected="1" zoomScaleNormal="100" zoomScaleSheetLayoutView="100" workbookViewId="0"/>
  </sheetViews>
  <sheetFormatPr defaultRowHeight="15" x14ac:dyDescent="0.25"/>
  <cols>
    <col min="1" max="1" width="1.85546875" style="79" customWidth="1"/>
    <col min="2" max="4" width="33.42578125" style="79" customWidth="1"/>
    <col min="5" max="7" width="13.42578125" style="79" customWidth="1"/>
    <col min="8" max="8" width="1.85546875" style="79" customWidth="1"/>
    <col min="9" max="16384" width="9.140625" style="79"/>
  </cols>
  <sheetData>
    <row r="1" spans="1:8" ht="29.25" customHeight="1" x14ac:dyDescent="0.25">
      <c r="A1" s="48"/>
      <c r="B1" s="48"/>
      <c r="C1" s="25"/>
      <c r="D1" s="35"/>
      <c r="E1" s="35"/>
      <c r="F1" s="48"/>
      <c r="G1" s="48"/>
      <c r="H1" s="48"/>
    </row>
    <row r="2" spans="1:8" ht="18.75" x14ac:dyDescent="0.25">
      <c r="A2" s="48"/>
      <c r="B2" s="78" t="s">
        <v>291</v>
      </c>
      <c r="C2" s="77"/>
      <c r="D2" s="48"/>
      <c r="E2" s="48"/>
      <c r="F2" s="48"/>
      <c r="G2" s="48"/>
      <c r="H2" s="48"/>
    </row>
    <row r="3" spans="1:8" ht="29.25" customHeight="1" x14ac:dyDescent="0.25">
      <c r="A3" s="48"/>
      <c r="B3" s="48"/>
      <c r="C3" s="48"/>
      <c r="D3" s="48"/>
      <c r="E3" s="48"/>
      <c r="F3" s="48"/>
      <c r="G3" s="48"/>
      <c r="H3" s="48"/>
    </row>
    <row r="4" spans="1:8" ht="21" customHeight="1" x14ac:dyDescent="0.25">
      <c r="A4" s="48"/>
      <c r="B4" s="387" t="s">
        <v>445</v>
      </c>
      <c r="C4" s="387"/>
      <c r="D4" s="387"/>
      <c r="E4" s="387"/>
      <c r="F4" s="387"/>
      <c r="G4" s="387"/>
      <c r="H4" s="48"/>
    </row>
    <row r="5" spans="1:8" ht="18.75" x14ac:dyDescent="0.25">
      <c r="A5" s="48"/>
      <c r="B5" s="48"/>
      <c r="C5" s="216"/>
      <c r="D5" s="216"/>
      <c r="E5" s="216"/>
      <c r="F5" s="80"/>
      <c r="G5" s="80"/>
      <c r="H5" s="48"/>
    </row>
    <row r="6" spans="1:8" ht="18.75" x14ac:dyDescent="0.25">
      <c r="A6" s="48"/>
      <c r="B6" s="386" t="s">
        <v>430</v>
      </c>
      <c r="C6" s="386"/>
      <c r="D6" s="386"/>
      <c r="E6" s="386"/>
      <c r="F6" s="386"/>
      <c r="G6" s="386"/>
      <c r="H6" s="37"/>
    </row>
    <row r="7" spans="1:8" ht="18.75" x14ac:dyDescent="0.25">
      <c r="A7" s="48"/>
      <c r="B7" s="36"/>
      <c r="C7" s="36"/>
      <c r="D7" s="37"/>
      <c r="E7" s="37"/>
      <c r="F7" s="37"/>
      <c r="G7" s="37"/>
      <c r="H7" s="37"/>
    </row>
    <row r="8" spans="1:8" ht="47.25" customHeight="1" x14ac:dyDescent="0.25">
      <c r="A8" s="38"/>
      <c r="B8" s="385" t="s">
        <v>498</v>
      </c>
      <c r="C8" s="385"/>
      <c r="D8" s="385"/>
      <c r="E8" s="385"/>
      <c r="F8" s="385"/>
      <c r="G8" s="385"/>
      <c r="H8" s="359"/>
    </row>
    <row r="9" spans="1:8" ht="15" customHeight="1" x14ac:dyDescent="0.25">
      <c r="A9" s="38"/>
      <c r="B9" s="359"/>
      <c r="C9" s="359"/>
      <c r="D9" s="359"/>
      <c r="E9" s="359"/>
      <c r="F9" s="359"/>
      <c r="G9" s="359"/>
      <c r="H9" s="359"/>
    </row>
    <row r="10" spans="1:8" ht="21" customHeight="1" x14ac:dyDescent="0.25">
      <c r="A10" s="38"/>
      <c r="B10" s="56" t="s">
        <v>293</v>
      </c>
      <c r="C10" s="38"/>
      <c r="D10" s="38"/>
      <c r="E10" s="38"/>
      <c r="F10" s="38"/>
      <c r="G10" s="38"/>
      <c r="H10" s="38"/>
    </row>
    <row r="11" spans="1:8" ht="132.75" customHeight="1" x14ac:dyDescent="0.25">
      <c r="A11" s="38"/>
      <c r="B11" s="388" t="s">
        <v>538</v>
      </c>
      <c r="C11" s="388"/>
      <c r="D11" s="388"/>
      <c r="E11" s="388"/>
      <c r="F11" s="388"/>
      <c r="G11" s="388"/>
      <c r="H11" s="388"/>
    </row>
    <row r="12" spans="1:8" ht="21" customHeight="1" x14ac:dyDescent="0.25">
      <c r="A12" s="38"/>
      <c r="B12" s="57" t="s">
        <v>292</v>
      </c>
      <c r="C12" s="359"/>
      <c r="D12" s="359"/>
      <c r="E12" s="359"/>
      <c r="F12" s="359"/>
      <c r="G12" s="359"/>
      <c r="H12" s="360"/>
    </row>
    <row r="13" spans="1:8" ht="20.25" customHeight="1" x14ac:dyDescent="0.25">
      <c r="A13" s="38"/>
      <c r="B13" s="392" t="s">
        <v>540</v>
      </c>
      <c r="C13" s="392"/>
      <c r="D13" s="392"/>
      <c r="E13" s="392"/>
      <c r="F13" s="392"/>
      <c r="G13" s="392"/>
      <c r="H13" s="360"/>
    </row>
    <row r="14" spans="1:8" ht="21" customHeight="1" x14ac:dyDescent="0.25">
      <c r="A14" s="38"/>
      <c r="B14" s="392"/>
      <c r="C14" s="392"/>
      <c r="D14" s="392"/>
      <c r="E14" s="392"/>
      <c r="F14" s="392"/>
      <c r="G14" s="392"/>
      <c r="H14" s="360"/>
    </row>
    <row r="15" spans="1:8" ht="59.25" customHeight="1" x14ac:dyDescent="0.25">
      <c r="A15" s="38"/>
      <c r="B15" s="392"/>
      <c r="C15" s="392"/>
      <c r="D15" s="392"/>
      <c r="E15" s="392"/>
      <c r="F15" s="392"/>
      <c r="G15" s="392"/>
      <c r="H15" s="360"/>
    </row>
    <row r="16" spans="1:8" ht="9" customHeight="1" x14ac:dyDescent="0.25">
      <c r="A16" s="38"/>
      <c r="B16" s="360"/>
      <c r="C16" s="360"/>
      <c r="D16" s="360"/>
      <c r="E16" s="360"/>
      <c r="F16" s="360"/>
      <c r="G16" s="360"/>
      <c r="H16" s="360"/>
    </row>
    <row r="17" spans="1:8" ht="19.5" customHeight="1" x14ac:dyDescent="0.25">
      <c r="A17" s="38"/>
      <c r="B17" s="56" t="s">
        <v>294</v>
      </c>
      <c r="C17" s="360"/>
      <c r="D17" s="360"/>
      <c r="E17" s="360"/>
      <c r="F17" s="360"/>
      <c r="G17" s="360"/>
      <c r="H17" s="360"/>
    </row>
    <row r="18" spans="1:8" ht="25.5" customHeight="1" x14ac:dyDescent="0.25">
      <c r="A18" s="38"/>
      <c r="B18" s="392" t="s">
        <v>455</v>
      </c>
      <c r="C18" s="392"/>
      <c r="D18" s="392"/>
      <c r="E18" s="392"/>
      <c r="F18" s="392"/>
      <c r="G18" s="392"/>
      <c r="H18" s="360"/>
    </row>
    <row r="19" spans="1:8" ht="25.5" customHeight="1" x14ac:dyDescent="0.25">
      <c r="A19" s="38"/>
      <c r="B19" s="392"/>
      <c r="C19" s="392"/>
      <c r="D19" s="392"/>
      <c r="E19" s="392"/>
      <c r="F19" s="392"/>
      <c r="G19" s="392"/>
      <c r="H19" s="360"/>
    </row>
    <row r="20" spans="1:8" ht="6" customHeight="1" x14ac:dyDescent="0.25">
      <c r="A20" s="38"/>
      <c r="B20" s="392"/>
      <c r="C20" s="392"/>
      <c r="D20" s="392"/>
      <c r="E20" s="392"/>
      <c r="F20" s="392"/>
      <c r="G20" s="392"/>
      <c r="H20" s="360"/>
    </row>
    <row r="21" spans="1:8" ht="36.75" customHeight="1" x14ac:dyDescent="0.25">
      <c r="A21" s="38"/>
      <c r="B21" s="120" t="s">
        <v>388</v>
      </c>
      <c r="C21" s="121" t="s">
        <v>379</v>
      </c>
      <c r="D21" s="122" t="s">
        <v>378</v>
      </c>
      <c r="E21" s="360"/>
      <c r="F21" s="360"/>
      <c r="G21" s="360"/>
      <c r="H21" s="360"/>
    </row>
    <row r="22" spans="1:8" ht="21.75" customHeight="1" x14ac:dyDescent="0.25">
      <c r="A22" s="38"/>
      <c r="B22" s="123" t="s">
        <v>380</v>
      </c>
      <c r="C22" s="48" t="s">
        <v>295</v>
      </c>
      <c r="D22" s="124" t="s">
        <v>295</v>
      </c>
      <c r="E22" s="360"/>
      <c r="F22" s="360"/>
      <c r="G22" s="360"/>
      <c r="H22" s="360"/>
    </row>
    <row r="23" spans="1:8" ht="21.75" customHeight="1" x14ac:dyDescent="0.25">
      <c r="A23" s="38"/>
      <c r="B23" s="123" t="s">
        <v>381</v>
      </c>
      <c r="C23" s="48" t="s">
        <v>384</v>
      </c>
      <c r="D23" s="124" t="s">
        <v>296</v>
      </c>
      <c r="E23" s="360"/>
      <c r="F23" s="360"/>
      <c r="G23" s="360"/>
      <c r="H23" s="360"/>
    </row>
    <row r="24" spans="1:8" ht="21.75" customHeight="1" x14ac:dyDescent="0.25">
      <c r="A24" s="38"/>
      <c r="B24" s="123" t="s">
        <v>382</v>
      </c>
      <c r="C24" s="48" t="s">
        <v>385</v>
      </c>
      <c r="D24" s="124" t="s">
        <v>297</v>
      </c>
      <c r="E24" s="360"/>
      <c r="F24" s="360"/>
      <c r="G24" s="360"/>
      <c r="H24" s="360"/>
    </row>
    <row r="25" spans="1:8" ht="21.75" customHeight="1" x14ac:dyDescent="0.25">
      <c r="A25" s="38"/>
      <c r="B25" s="125" t="s">
        <v>383</v>
      </c>
      <c r="C25" s="126" t="s">
        <v>386</v>
      </c>
      <c r="D25" s="127" t="s">
        <v>298</v>
      </c>
      <c r="E25" s="360"/>
      <c r="F25" s="360"/>
      <c r="G25" s="360"/>
      <c r="H25" s="360"/>
    </row>
    <row r="26" spans="1:8" ht="15" customHeight="1" x14ac:dyDescent="0.25">
      <c r="A26" s="38"/>
      <c r="B26" s="37"/>
      <c r="C26" s="37"/>
      <c r="D26" s="37"/>
      <c r="E26" s="37"/>
      <c r="F26" s="37"/>
      <c r="G26" s="37"/>
      <c r="H26" s="48"/>
    </row>
    <row r="27" spans="1:8" ht="13.5" customHeight="1" x14ac:dyDescent="0.25">
      <c r="A27" s="38"/>
      <c r="B27" s="393" t="s">
        <v>299</v>
      </c>
      <c r="C27" s="393"/>
      <c r="D27" s="393"/>
      <c r="E27" s="393"/>
      <c r="F27" s="393"/>
      <c r="G27" s="393"/>
      <c r="H27" s="393"/>
    </row>
    <row r="28" spans="1:8" ht="13.5" customHeight="1" x14ac:dyDescent="0.25">
      <c r="A28" s="38"/>
      <c r="B28" s="359"/>
      <c r="C28" s="359"/>
      <c r="D28" s="359"/>
      <c r="E28" s="359"/>
      <c r="F28" s="359"/>
      <c r="G28" s="359"/>
      <c r="H28" s="359"/>
    </row>
    <row r="29" spans="1:8" ht="15.75" x14ac:dyDescent="0.25">
      <c r="A29" s="81"/>
      <c r="B29" s="388" t="s">
        <v>434</v>
      </c>
      <c r="C29" s="388"/>
      <c r="D29" s="388"/>
      <c r="E29" s="388"/>
      <c r="F29" s="388"/>
      <c r="G29" s="388"/>
      <c r="H29" s="388"/>
    </row>
    <row r="30" spans="1:8" ht="15.75" x14ac:dyDescent="0.25">
      <c r="A30" s="81"/>
      <c r="B30" s="51"/>
      <c r="C30" s="384" t="s">
        <v>300</v>
      </c>
      <c r="D30" s="384"/>
      <c r="E30" s="384"/>
      <c r="F30" s="384"/>
      <c r="G30" s="384"/>
      <c r="H30" s="384"/>
    </row>
    <row r="31" spans="1:8" ht="15.75" x14ac:dyDescent="0.25">
      <c r="A31" s="81"/>
      <c r="B31" s="39"/>
      <c r="C31" s="384" t="s">
        <v>0</v>
      </c>
      <c r="D31" s="384"/>
      <c r="E31" s="384"/>
      <c r="F31" s="384"/>
      <c r="G31" s="384"/>
      <c r="H31" s="384"/>
    </row>
    <row r="32" spans="1:8" ht="15.75" x14ac:dyDescent="0.25">
      <c r="A32" s="81"/>
      <c r="B32" s="55"/>
      <c r="C32" s="384" t="s">
        <v>390</v>
      </c>
      <c r="D32" s="384"/>
      <c r="E32" s="384"/>
      <c r="F32" s="384"/>
      <c r="G32" s="384"/>
      <c r="H32" s="384"/>
    </row>
    <row r="33" spans="1:8" ht="12" customHeight="1" x14ac:dyDescent="0.25">
      <c r="A33" s="40"/>
      <c r="B33" s="40"/>
      <c r="C33" s="388"/>
      <c r="D33" s="388"/>
      <c r="E33" s="388"/>
      <c r="F33" s="388"/>
      <c r="G33" s="388"/>
      <c r="H33" s="388"/>
    </row>
    <row r="34" spans="1:8" ht="15.75" x14ac:dyDescent="0.25">
      <c r="A34" s="81"/>
      <c r="B34" s="384" t="s">
        <v>456</v>
      </c>
      <c r="C34" s="384"/>
      <c r="D34" s="384"/>
      <c r="E34" s="384"/>
      <c r="F34" s="384"/>
      <c r="G34" s="384"/>
      <c r="H34" s="384"/>
    </row>
    <row r="35" spans="1:8" ht="12" customHeight="1" x14ac:dyDescent="0.25">
      <c r="A35" s="81"/>
      <c r="B35" s="361"/>
      <c r="C35" s="361"/>
      <c r="D35" s="361"/>
      <c r="E35" s="361"/>
      <c r="F35" s="361"/>
      <c r="G35" s="361"/>
      <c r="H35" s="360"/>
    </row>
    <row r="36" spans="1:8" ht="15.75" x14ac:dyDescent="0.25">
      <c r="A36" s="81"/>
      <c r="B36" s="388" t="s">
        <v>301</v>
      </c>
      <c r="C36" s="388"/>
      <c r="D36" s="388"/>
      <c r="E36" s="388"/>
      <c r="F36" s="388"/>
      <c r="G36" s="388"/>
      <c r="H36" s="388"/>
    </row>
    <row r="37" spans="1:8" ht="15.75" x14ac:dyDescent="0.25">
      <c r="A37" s="81"/>
      <c r="B37" s="390" t="s">
        <v>393</v>
      </c>
      <c r="C37" s="390"/>
      <c r="D37" s="390"/>
      <c r="E37" s="390"/>
      <c r="F37" s="390"/>
      <c r="G37" s="390"/>
      <c r="H37" s="22"/>
    </row>
    <row r="38" spans="1:8" ht="15.75" x14ac:dyDescent="0.25">
      <c r="A38" s="81"/>
      <c r="B38" s="390" t="s">
        <v>387</v>
      </c>
      <c r="C38" s="390"/>
      <c r="D38" s="390"/>
      <c r="E38" s="390"/>
      <c r="F38" s="390"/>
      <c r="G38" s="390"/>
      <c r="H38" s="22"/>
    </row>
    <row r="39" spans="1:8" ht="12" customHeight="1" x14ac:dyDescent="0.25">
      <c r="A39" s="81"/>
      <c r="B39" s="362"/>
      <c r="C39" s="362"/>
      <c r="D39" s="362"/>
      <c r="E39" s="362"/>
      <c r="F39" s="362"/>
      <c r="G39" s="362"/>
      <c r="H39" s="22"/>
    </row>
    <row r="40" spans="1:8" ht="15.75" x14ac:dyDescent="0.25">
      <c r="A40" s="82"/>
      <c r="B40" s="302" t="s">
        <v>392</v>
      </c>
      <c r="C40" s="361"/>
      <c r="D40" s="361"/>
      <c r="E40" s="361"/>
      <c r="F40" s="361"/>
      <c r="G40" s="361"/>
      <c r="H40" s="360"/>
    </row>
    <row r="41" spans="1:8" ht="12" customHeight="1" x14ac:dyDescent="0.25">
      <c r="A41" s="82"/>
      <c r="B41" s="302"/>
      <c r="C41" s="361"/>
      <c r="D41" s="361"/>
      <c r="E41" s="361"/>
      <c r="F41" s="361"/>
      <c r="G41" s="361"/>
      <c r="H41" s="360"/>
    </row>
    <row r="42" spans="1:8" ht="15.75" x14ac:dyDescent="0.25">
      <c r="A42" s="82"/>
      <c r="B42" s="302" t="s">
        <v>391</v>
      </c>
      <c r="C42" s="361"/>
      <c r="D42" s="361"/>
      <c r="E42" s="361"/>
      <c r="F42" s="361"/>
      <c r="G42" s="361"/>
      <c r="H42" s="360"/>
    </row>
    <row r="43" spans="1:8" ht="12" customHeight="1" x14ac:dyDescent="0.25">
      <c r="A43" s="82"/>
      <c r="B43" s="302"/>
      <c r="C43" s="361"/>
      <c r="D43" s="361"/>
      <c r="E43" s="361"/>
      <c r="F43" s="361"/>
      <c r="G43" s="361"/>
      <c r="H43" s="360"/>
    </row>
    <row r="44" spans="1:8" ht="33.75" customHeight="1" x14ac:dyDescent="0.25">
      <c r="A44" s="82"/>
      <c r="B44" s="391" t="s">
        <v>499</v>
      </c>
      <c r="C44" s="391"/>
      <c r="D44" s="391"/>
      <c r="E44" s="391"/>
      <c r="F44" s="391"/>
      <c r="G44" s="391"/>
      <c r="H44" s="360"/>
    </row>
    <row r="45" spans="1:8" ht="12" customHeight="1" x14ac:dyDescent="0.25">
      <c r="A45" s="82"/>
      <c r="B45" s="363"/>
      <c r="C45" s="363"/>
      <c r="D45" s="363"/>
      <c r="E45" s="363"/>
      <c r="F45" s="363"/>
      <c r="G45" s="363"/>
      <c r="H45" s="360"/>
    </row>
    <row r="46" spans="1:8" ht="62.25" customHeight="1" x14ac:dyDescent="0.25">
      <c r="A46" s="82"/>
      <c r="B46" s="388" t="s">
        <v>457</v>
      </c>
      <c r="C46" s="388"/>
      <c r="D46" s="388"/>
      <c r="E46" s="388"/>
      <c r="F46" s="388"/>
      <c r="G46" s="388"/>
      <c r="H46" s="388"/>
    </row>
    <row r="47" spans="1:8" ht="12" customHeight="1" x14ac:dyDescent="0.25">
      <c r="A47" s="82"/>
      <c r="B47" s="360"/>
      <c r="C47" s="360"/>
      <c r="D47" s="360"/>
      <c r="E47" s="360"/>
      <c r="F47" s="360"/>
      <c r="G47" s="360"/>
      <c r="H47" s="360"/>
    </row>
    <row r="48" spans="1:8" ht="33.75" customHeight="1" x14ac:dyDescent="0.25">
      <c r="A48" s="82"/>
      <c r="B48" s="384" t="s">
        <v>433</v>
      </c>
      <c r="C48" s="384"/>
      <c r="D48" s="384"/>
      <c r="E48" s="384"/>
      <c r="F48" s="384"/>
      <c r="G48" s="384"/>
      <c r="H48" s="384"/>
    </row>
    <row r="49" spans="1:8" ht="12" customHeight="1" x14ac:dyDescent="0.25">
      <c r="A49" s="82"/>
      <c r="B49" s="361"/>
      <c r="C49" s="361"/>
      <c r="D49" s="361"/>
      <c r="E49" s="361"/>
      <c r="F49" s="361"/>
      <c r="G49" s="361"/>
      <c r="H49" s="360"/>
    </row>
    <row r="50" spans="1:8" ht="45.75" customHeight="1" x14ac:dyDescent="0.25">
      <c r="A50" s="82"/>
      <c r="B50" s="388" t="s">
        <v>500</v>
      </c>
      <c r="C50" s="388"/>
      <c r="D50" s="388"/>
      <c r="E50" s="388"/>
      <c r="F50" s="388"/>
      <c r="G50" s="388"/>
      <c r="H50" s="388"/>
    </row>
    <row r="51" spans="1:8" ht="12" customHeight="1" x14ac:dyDescent="0.25">
      <c r="A51" s="82"/>
      <c r="B51" s="360"/>
      <c r="C51" s="360"/>
      <c r="D51" s="360"/>
      <c r="E51" s="360"/>
      <c r="F51" s="360"/>
      <c r="G51" s="360"/>
      <c r="H51" s="360"/>
    </row>
    <row r="52" spans="1:8" ht="15.75" x14ac:dyDescent="0.25">
      <c r="A52" s="82"/>
      <c r="B52" s="303" t="s">
        <v>458</v>
      </c>
      <c r="C52" s="360"/>
      <c r="D52" s="360"/>
      <c r="E52" s="360"/>
      <c r="F52" s="360"/>
      <c r="G52" s="360"/>
      <c r="H52" s="360"/>
    </row>
    <row r="53" spans="1:8" ht="12" customHeight="1" x14ac:dyDescent="0.25">
      <c r="A53" s="82"/>
      <c r="B53" s="360"/>
      <c r="C53" s="360"/>
      <c r="D53" s="360"/>
      <c r="E53" s="360"/>
      <c r="F53" s="360"/>
      <c r="G53" s="360"/>
      <c r="H53" s="360"/>
    </row>
    <row r="54" spans="1:8" ht="34.5" customHeight="1" x14ac:dyDescent="0.25">
      <c r="A54" s="82"/>
      <c r="B54" s="389" t="s">
        <v>435</v>
      </c>
      <c r="C54" s="389"/>
      <c r="D54" s="389"/>
      <c r="E54" s="389"/>
      <c r="F54" s="389"/>
      <c r="G54" s="389"/>
      <c r="H54" s="389"/>
    </row>
    <row r="55" spans="1:8" ht="12" customHeight="1" x14ac:dyDescent="0.25">
      <c r="A55" s="82"/>
      <c r="B55" s="360"/>
      <c r="C55" s="360"/>
      <c r="D55" s="360"/>
      <c r="E55" s="360"/>
      <c r="F55" s="360"/>
      <c r="G55" s="360"/>
      <c r="H55" s="360"/>
    </row>
  </sheetData>
  <sheetProtection algorithmName="SHA-512" hashValue="fwvgLH6mdrn1qr8CI+5OStlNvlX6IHv2NNy0AE0Q0OiJidyu11BSgOfz0x6vq+/cMo6NW5NvM5lN15JwKmkBRg==" saltValue="d51kiFhMmKU0ZE/cgOn0qw==" spinCount="100000" sheet="1" objects="1" scenarios="1"/>
  <mergeCells count="21">
    <mergeCell ref="B4:G4"/>
    <mergeCell ref="B50:H50"/>
    <mergeCell ref="B54:H54"/>
    <mergeCell ref="B34:H34"/>
    <mergeCell ref="B36:H36"/>
    <mergeCell ref="B46:H46"/>
    <mergeCell ref="B48:H48"/>
    <mergeCell ref="B37:G37"/>
    <mergeCell ref="B38:G38"/>
    <mergeCell ref="B44:G44"/>
    <mergeCell ref="C33:H33"/>
    <mergeCell ref="B11:H11"/>
    <mergeCell ref="B13:G15"/>
    <mergeCell ref="B18:G20"/>
    <mergeCell ref="B27:H27"/>
    <mergeCell ref="B29:H29"/>
    <mergeCell ref="C30:H30"/>
    <mergeCell ref="C31:H31"/>
    <mergeCell ref="C32:H32"/>
    <mergeCell ref="B8:G8"/>
    <mergeCell ref="B6:G6"/>
  </mergeCells>
  <pageMargins left="0.7" right="0.7" top="0.75" bottom="0.75" header="0.3" footer="0.3"/>
  <pageSetup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
  <sheetViews>
    <sheetView zoomScaleNormal="100" workbookViewId="0"/>
  </sheetViews>
  <sheetFormatPr defaultColWidth="9.140625" defaultRowHeight="15" x14ac:dyDescent="0.25"/>
  <cols>
    <col min="1" max="1" width="2.7109375" style="321" customWidth="1"/>
    <col min="2" max="2" width="5.42578125" style="332" customWidth="1"/>
    <col min="3" max="3" width="26" style="333" customWidth="1"/>
    <col min="4" max="4" width="79.85546875" style="321" customWidth="1"/>
    <col min="5" max="5" width="2.7109375" style="321" customWidth="1"/>
    <col min="6" max="16384" width="9.140625" style="321"/>
  </cols>
  <sheetData>
    <row r="1" spans="1:5" ht="21" x14ac:dyDescent="0.25">
      <c r="A1" s="48"/>
      <c r="B1" s="190"/>
      <c r="C1" s="190"/>
      <c r="D1" s="190"/>
      <c r="E1" s="48"/>
    </row>
    <row r="2" spans="1:5" ht="21" x14ac:dyDescent="0.25">
      <c r="A2" s="48"/>
      <c r="B2" s="190" t="str">
        <f>Instructions!B2</f>
        <v>Form QST-ASP</v>
      </c>
      <c r="C2" s="37"/>
      <c r="D2" s="48"/>
      <c r="E2" s="48"/>
    </row>
    <row r="3" spans="1:5" x14ac:dyDescent="0.25">
      <c r="A3" s="48"/>
      <c r="B3" s="191"/>
      <c r="C3" s="37"/>
      <c r="D3" s="48"/>
      <c r="E3" s="48"/>
    </row>
    <row r="4" spans="1:5" ht="22.5" customHeight="1" x14ac:dyDescent="0.25">
      <c r="A4" s="48"/>
      <c r="B4" s="191"/>
      <c r="C4" s="37"/>
      <c r="D4" s="48"/>
      <c r="E4" s="48"/>
    </row>
    <row r="5" spans="1:5" ht="18.75" x14ac:dyDescent="0.25">
      <c r="A5" s="48"/>
      <c r="B5" s="386" t="s">
        <v>409</v>
      </c>
      <c r="C5" s="386"/>
      <c r="D5" s="386"/>
      <c r="E5" s="48"/>
    </row>
    <row r="6" spans="1:5" x14ac:dyDescent="0.25">
      <c r="A6" s="48"/>
      <c r="B6" s="191"/>
      <c r="C6" s="37"/>
      <c r="D6" s="48"/>
      <c r="E6" s="48"/>
    </row>
    <row r="7" spans="1:5" ht="15.75" x14ac:dyDescent="0.25">
      <c r="A7" s="48"/>
      <c r="B7" s="271" t="s">
        <v>410</v>
      </c>
      <c r="C7" s="272" t="s">
        <v>411</v>
      </c>
      <c r="D7" s="272" t="s">
        <v>412</v>
      </c>
      <c r="E7" s="48"/>
    </row>
    <row r="8" spans="1:5" x14ac:dyDescent="0.25">
      <c r="A8" s="48"/>
      <c r="B8" s="191"/>
      <c r="C8" s="192"/>
      <c r="D8" s="192"/>
      <c r="E8" s="48"/>
    </row>
    <row r="9" spans="1:5" ht="63" x14ac:dyDescent="0.25">
      <c r="A9" s="48"/>
      <c r="B9" s="193" t="s">
        <v>413</v>
      </c>
      <c r="C9" s="381" t="s">
        <v>535</v>
      </c>
      <c r="D9" s="22" t="s">
        <v>414</v>
      </c>
      <c r="E9" s="48"/>
    </row>
    <row r="10" spans="1:5" x14ac:dyDescent="0.25">
      <c r="A10" s="48"/>
      <c r="B10" s="194"/>
      <c r="C10" s="195"/>
      <c r="D10" s="48"/>
      <c r="E10" s="48"/>
    </row>
  </sheetData>
  <sheetProtection algorithmName="SHA-512" hashValue="CVPDBrcbMu3PmAbfSzIo7xekWjDbs2Qvg74CUK3l/Rqm5+7DyrQVec9g0aVg+HWWb72c8B9c4T7yFLBDe66OmA==" saltValue="fTJAZCTs39ZFrbO2B7OspA==" spinCount="100000" sheet="1" objects="1" scenarios="1"/>
  <mergeCells count="1">
    <mergeCell ref="B5:D5"/>
  </mergeCells>
  <pageMargins left="0.7" right="0.7" top="0.75" bottom="0.75" header="0.3" footer="0.3"/>
  <pageSetup paperSize="9"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70"/>
  <sheetViews>
    <sheetView showGridLines="0" zoomScaleNormal="100" zoomScaleSheetLayoutView="100" workbookViewId="0"/>
  </sheetViews>
  <sheetFormatPr defaultRowHeight="15" x14ac:dyDescent="0.25"/>
  <cols>
    <col min="1" max="1" width="2.5703125" style="330" customWidth="1"/>
    <col min="2" max="2" width="8.28515625" style="330" customWidth="1"/>
    <col min="3" max="3" width="52" style="330" customWidth="1"/>
    <col min="4" max="4" width="2.5703125" style="330" customWidth="1"/>
    <col min="5" max="16384" width="9.140625" style="330"/>
  </cols>
  <sheetData>
    <row r="1" spans="1:4" x14ac:dyDescent="0.25">
      <c r="A1" s="23"/>
      <c r="B1" s="5"/>
      <c r="C1" s="5"/>
      <c r="D1" s="23"/>
    </row>
    <row r="2" spans="1:4" ht="18.75" x14ac:dyDescent="0.25">
      <c r="A2" s="23"/>
      <c r="B2" s="78" t="str">
        <f>'General Information'!B2:C2</f>
        <v>Form QST-ASP</v>
      </c>
      <c r="C2" s="5"/>
      <c r="D2" s="23"/>
    </row>
    <row r="3" spans="1:4" x14ac:dyDescent="0.25">
      <c r="A3" s="23"/>
      <c r="B3" s="54"/>
      <c r="C3" s="5"/>
      <c r="D3" s="23"/>
    </row>
    <row r="4" spans="1:4" x14ac:dyDescent="0.25">
      <c r="A4" s="23"/>
      <c r="B4" s="54"/>
      <c r="C4" s="5"/>
      <c r="D4" s="23"/>
    </row>
    <row r="5" spans="1:4" x14ac:dyDescent="0.25">
      <c r="A5" s="23"/>
      <c r="B5" s="54"/>
      <c r="C5" s="5"/>
      <c r="D5" s="23"/>
    </row>
    <row r="6" spans="1:4" s="319" customFormat="1" ht="18.75" x14ac:dyDescent="0.3">
      <c r="A6" s="11"/>
      <c r="B6" s="461" t="s">
        <v>25</v>
      </c>
      <c r="C6" s="461"/>
      <c r="D6" s="154"/>
    </row>
    <row r="7" spans="1:4" s="319" customFormat="1" x14ac:dyDescent="0.25">
      <c r="A7" s="11"/>
      <c r="B7" s="2"/>
      <c r="C7" s="1"/>
      <c r="D7" s="155"/>
    </row>
    <row r="8" spans="1:4" s="319" customFormat="1" ht="15.75" x14ac:dyDescent="0.25">
      <c r="A8" s="11"/>
      <c r="B8" s="3">
        <v>1</v>
      </c>
      <c r="C8" s="4" t="s">
        <v>26</v>
      </c>
      <c r="D8" s="155"/>
    </row>
    <row r="9" spans="1:4" s="319" customFormat="1" x14ac:dyDescent="0.25">
      <c r="A9" s="11"/>
      <c r="B9" s="2"/>
      <c r="C9" s="5" t="s">
        <v>18</v>
      </c>
      <c r="D9" s="155"/>
    </row>
    <row r="10" spans="1:4" s="319" customFormat="1" x14ac:dyDescent="0.25">
      <c r="A10" s="11"/>
      <c r="B10" s="2"/>
      <c r="C10" s="5" t="s">
        <v>19</v>
      </c>
      <c r="D10" s="155"/>
    </row>
    <row r="11" spans="1:4" s="319" customFormat="1" x14ac:dyDescent="0.25">
      <c r="A11" s="11"/>
      <c r="B11" s="2"/>
      <c r="C11" s="5" t="s">
        <v>33</v>
      </c>
      <c r="D11" s="155"/>
    </row>
    <row r="12" spans="1:4" s="319" customFormat="1" x14ac:dyDescent="0.25">
      <c r="A12" s="11"/>
      <c r="B12" s="2"/>
      <c r="C12" s="1"/>
      <c r="D12" s="155"/>
    </row>
    <row r="13" spans="1:4" s="319" customFormat="1" ht="15.75" x14ac:dyDescent="0.25">
      <c r="A13" s="11"/>
      <c r="B13" s="3">
        <v>2</v>
      </c>
      <c r="C13" s="4" t="s">
        <v>309</v>
      </c>
      <c r="D13" s="155"/>
    </row>
    <row r="14" spans="1:4" s="319" customFormat="1" x14ac:dyDescent="0.25">
      <c r="A14" s="11"/>
      <c r="B14" s="2"/>
      <c r="C14" s="53">
        <v>45382</v>
      </c>
      <c r="D14" s="155"/>
    </row>
    <row r="15" spans="1:4" s="319" customFormat="1" x14ac:dyDescent="0.25">
      <c r="A15" s="11"/>
      <c r="B15" s="2"/>
      <c r="C15" s="53">
        <v>45473</v>
      </c>
      <c r="D15" s="155"/>
    </row>
    <row r="16" spans="1:4" s="319" customFormat="1" x14ac:dyDescent="0.25">
      <c r="A16" s="11"/>
      <c r="B16" s="2"/>
      <c r="C16" s="53">
        <v>45565</v>
      </c>
      <c r="D16" s="155"/>
    </row>
    <row r="17" spans="1:4" s="319" customFormat="1" x14ac:dyDescent="0.25">
      <c r="A17" s="11"/>
      <c r="B17" s="2"/>
      <c r="C17" s="53">
        <v>45657</v>
      </c>
      <c r="D17" s="155"/>
    </row>
    <row r="18" spans="1:4" s="319" customFormat="1" x14ac:dyDescent="0.25">
      <c r="A18" s="11"/>
      <c r="B18" s="2"/>
      <c r="C18" s="1"/>
      <c r="D18" s="155"/>
    </row>
    <row r="19" spans="1:4" s="319" customFormat="1" ht="15.75" x14ac:dyDescent="0.25">
      <c r="A19" s="11"/>
      <c r="B19" s="3">
        <v>3</v>
      </c>
      <c r="C19" s="4" t="s">
        <v>27</v>
      </c>
      <c r="D19" s="155"/>
    </row>
    <row r="20" spans="1:4" x14ac:dyDescent="0.25">
      <c r="A20" s="11"/>
      <c r="B20" s="10">
        <v>1</v>
      </c>
      <c r="C20" s="34" t="s">
        <v>33</v>
      </c>
      <c r="D20" s="23"/>
    </row>
    <row r="21" spans="1:4" x14ac:dyDescent="0.25">
      <c r="A21" s="11"/>
      <c r="B21" s="10">
        <v>2</v>
      </c>
      <c r="C21" s="24" t="s">
        <v>34</v>
      </c>
      <c r="D21" s="23"/>
    </row>
    <row r="22" spans="1:4" x14ac:dyDescent="0.25">
      <c r="A22" s="11"/>
      <c r="B22" s="10">
        <v>3</v>
      </c>
      <c r="C22" s="24" t="s">
        <v>35</v>
      </c>
      <c r="D22" s="23"/>
    </row>
    <row r="23" spans="1:4" x14ac:dyDescent="0.25">
      <c r="A23" s="11"/>
      <c r="B23" s="10">
        <v>4</v>
      </c>
      <c r="C23" s="24" t="s">
        <v>36</v>
      </c>
      <c r="D23" s="23"/>
    </row>
    <row r="24" spans="1:4" x14ac:dyDescent="0.25">
      <c r="A24" s="11"/>
      <c r="B24" s="10">
        <v>5</v>
      </c>
      <c r="C24" s="24" t="s">
        <v>37</v>
      </c>
      <c r="D24" s="23"/>
    </row>
    <row r="25" spans="1:4" x14ac:dyDescent="0.25">
      <c r="A25" s="11"/>
      <c r="B25" s="10">
        <v>6</v>
      </c>
      <c r="C25" s="24" t="s">
        <v>38</v>
      </c>
      <c r="D25" s="23"/>
    </row>
    <row r="26" spans="1:4" x14ac:dyDescent="0.25">
      <c r="A26" s="11"/>
      <c r="B26" s="10">
        <v>7</v>
      </c>
      <c r="C26" s="24" t="s">
        <v>39</v>
      </c>
      <c r="D26" s="23"/>
    </row>
    <row r="27" spans="1:4" x14ac:dyDescent="0.25">
      <c r="A27" s="11"/>
      <c r="B27" s="10">
        <v>8</v>
      </c>
      <c r="C27" s="24" t="s">
        <v>40</v>
      </c>
      <c r="D27" s="23"/>
    </row>
    <row r="28" spans="1:4" x14ac:dyDescent="0.25">
      <c r="A28" s="11"/>
      <c r="B28" s="10">
        <v>9</v>
      </c>
      <c r="C28" s="24" t="s">
        <v>41</v>
      </c>
      <c r="D28" s="23"/>
    </row>
    <row r="29" spans="1:4" x14ac:dyDescent="0.25">
      <c r="A29" s="11"/>
      <c r="B29" s="10">
        <v>10</v>
      </c>
      <c r="C29" s="24" t="s">
        <v>42</v>
      </c>
      <c r="D29" s="23"/>
    </row>
    <row r="30" spans="1:4" x14ac:dyDescent="0.25">
      <c r="A30" s="11"/>
      <c r="B30" s="10">
        <v>11</v>
      </c>
      <c r="C30" s="24" t="s">
        <v>43</v>
      </c>
      <c r="D30" s="23"/>
    </row>
    <row r="31" spans="1:4" x14ac:dyDescent="0.25">
      <c r="A31" s="11"/>
      <c r="B31" s="10">
        <v>12</v>
      </c>
      <c r="C31" s="24" t="s">
        <v>44</v>
      </c>
      <c r="D31" s="23"/>
    </row>
    <row r="32" spans="1:4" x14ac:dyDescent="0.25">
      <c r="A32" s="11"/>
      <c r="B32" s="10">
        <v>13</v>
      </c>
      <c r="C32" s="24" t="s">
        <v>45</v>
      </c>
      <c r="D32" s="23"/>
    </row>
    <row r="33" spans="1:4" x14ac:dyDescent="0.25">
      <c r="A33" s="11"/>
      <c r="B33" s="10">
        <v>14</v>
      </c>
      <c r="C33" s="24" t="s">
        <v>46</v>
      </c>
      <c r="D33" s="23"/>
    </row>
    <row r="34" spans="1:4" x14ac:dyDescent="0.25">
      <c r="A34" s="11"/>
      <c r="B34" s="10">
        <v>15</v>
      </c>
      <c r="C34" s="24" t="s">
        <v>47</v>
      </c>
      <c r="D34" s="23"/>
    </row>
    <row r="35" spans="1:4" x14ac:dyDescent="0.25">
      <c r="A35" s="11"/>
      <c r="B35" s="10">
        <v>16</v>
      </c>
      <c r="C35" s="24" t="s">
        <v>48</v>
      </c>
      <c r="D35" s="23"/>
    </row>
    <row r="36" spans="1:4" x14ac:dyDescent="0.25">
      <c r="A36" s="11"/>
      <c r="B36" s="10">
        <v>17</v>
      </c>
      <c r="C36" s="24" t="s">
        <v>49</v>
      </c>
      <c r="D36" s="23"/>
    </row>
    <row r="37" spans="1:4" x14ac:dyDescent="0.25">
      <c r="A37" s="11"/>
      <c r="B37" s="10">
        <v>18</v>
      </c>
      <c r="C37" s="24" t="s">
        <v>50</v>
      </c>
      <c r="D37" s="23"/>
    </row>
    <row r="38" spans="1:4" x14ac:dyDescent="0.25">
      <c r="A38" s="11"/>
      <c r="B38" s="10">
        <v>19</v>
      </c>
      <c r="C38" s="24" t="s">
        <v>51</v>
      </c>
      <c r="D38" s="23"/>
    </row>
    <row r="39" spans="1:4" x14ac:dyDescent="0.25">
      <c r="A39" s="11"/>
      <c r="B39" s="10">
        <v>20</v>
      </c>
      <c r="C39" s="24" t="s">
        <v>52</v>
      </c>
      <c r="D39" s="23"/>
    </row>
    <row r="40" spans="1:4" x14ac:dyDescent="0.25">
      <c r="A40" s="11"/>
      <c r="B40" s="10">
        <v>21</v>
      </c>
      <c r="C40" s="24" t="s">
        <v>53</v>
      </c>
      <c r="D40" s="23"/>
    </row>
    <row r="41" spans="1:4" x14ac:dyDescent="0.25">
      <c r="A41" s="11"/>
      <c r="B41" s="10">
        <v>22</v>
      </c>
      <c r="C41" s="24" t="s">
        <v>54</v>
      </c>
      <c r="D41" s="23"/>
    </row>
    <row r="42" spans="1:4" x14ac:dyDescent="0.25">
      <c r="A42" s="11"/>
      <c r="B42" s="10">
        <v>23</v>
      </c>
      <c r="C42" s="24" t="s">
        <v>55</v>
      </c>
      <c r="D42" s="23"/>
    </row>
    <row r="43" spans="1:4" x14ac:dyDescent="0.25">
      <c r="A43" s="11"/>
      <c r="B43" s="10">
        <v>24</v>
      </c>
      <c r="C43" s="24" t="s">
        <v>56</v>
      </c>
      <c r="D43" s="23"/>
    </row>
    <row r="44" spans="1:4" x14ac:dyDescent="0.25">
      <c r="A44" s="11"/>
      <c r="B44" s="10">
        <v>25</v>
      </c>
      <c r="C44" s="24" t="s">
        <v>57</v>
      </c>
      <c r="D44" s="23"/>
    </row>
    <row r="45" spans="1:4" x14ac:dyDescent="0.25">
      <c r="A45" s="11"/>
      <c r="B45" s="10">
        <v>26</v>
      </c>
      <c r="C45" s="24" t="s">
        <v>58</v>
      </c>
      <c r="D45" s="23"/>
    </row>
    <row r="46" spans="1:4" x14ac:dyDescent="0.25">
      <c r="A46" s="11"/>
      <c r="B46" s="10">
        <v>27</v>
      </c>
      <c r="C46" s="24" t="s">
        <v>59</v>
      </c>
      <c r="D46" s="23"/>
    </row>
    <row r="47" spans="1:4" x14ac:dyDescent="0.25">
      <c r="A47" s="11"/>
      <c r="B47" s="10">
        <v>28</v>
      </c>
      <c r="C47" s="24" t="s">
        <v>60</v>
      </c>
      <c r="D47" s="23"/>
    </row>
    <row r="48" spans="1:4" x14ac:dyDescent="0.25">
      <c r="A48" s="11"/>
      <c r="B48" s="10">
        <v>29</v>
      </c>
      <c r="C48" s="24" t="s">
        <v>61</v>
      </c>
      <c r="D48" s="23"/>
    </row>
    <row r="49" spans="1:4" x14ac:dyDescent="0.25">
      <c r="A49" s="11"/>
      <c r="B49" s="10">
        <v>30</v>
      </c>
      <c r="C49" s="24" t="s">
        <v>62</v>
      </c>
      <c r="D49" s="23"/>
    </row>
    <row r="50" spans="1:4" x14ac:dyDescent="0.25">
      <c r="A50" s="11"/>
      <c r="B50" s="10">
        <v>31</v>
      </c>
      <c r="C50" s="24" t="s">
        <v>63</v>
      </c>
      <c r="D50" s="23"/>
    </row>
    <row r="51" spans="1:4" x14ac:dyDescent="0.25">
      <c r="A51" s="11"/>
      <c r="B51" s="10">
        <v>32</v>
      </c>
      <c r="C51" s="24" t="s">
        <v>64</v>
      </c>
      <c r="D51" s="23"/>
    </row>
    <row r="52" spans="1:4" x14ac:dyDescent="0.25">
      <c r="A52" s="11"/>
      <c r="B52" s="10">
        <v>33</v>
      </c>
      <c r="C52" s="24" t="s">
        <v>65</v>
      </c>
      <c r="D52" s="23"/>
    </row>
    <row r="53" spans="1:4" x14ac:dyDescent="0.25">
      <c r="A53" s="11"/>
      <c r="B53" s="10">
        <v>34</v>
      </c>
      <c r="C53" s="24" t="s">
        <v>66</v>
      </c>
      <c r="D53" s="23"/>
    </row>
    <row r="54" spans="1:4" x14ac:dyDescent="0.25">
      <c r="A54" s="11"/>
      <c r="B54" s="10">
        <v>35</v>
      </c>
      <c r="C54" s="24" t="s">
        <v>67</v>
      </c>
      <c r="D54" s="23"/>
    </row>
    <row r="55" spans="1:4" x14ac:dyDescent="0.25">
      <c r="A55" s="11"/>
      <c r="B55" s="10">
        <v>36</v>
      </c>
      <c r="C55" s="24" t="s">
        <v>68</v>
      </c>
      <c r="D55" s="23"/>
    </row>
    <row r="56" spans="1:4" x14ac:dyDescent="0.25">
      <c r="A56" s="11"/>
      <c r="B56" s="10">
        <v>37</v>
      </c>
      <c r="C56" s="24" t="s">
        <v>69</v>
      </c>
      <c r="D56" s="23"/>
    </row>
    <row r="57" spans="1:4" x14ac:dyDescent="0.25">
      <c r="A57" s="11"/>
      <c r="B57" s="10">
        <v>38</v>
      </c>
      <c r="C57" s="24" t="s">
        <v>70</v>
      </c>
      <c r="D57" s="23"/>
    </row>
    <row r="58" spans="1:4" x14ac:dyDescent="0.25">
      <c r="A58" s="11"/>
      <c r="B58" s="10">
        <v>39</v>
      </c>
      <c r="C58" s="24" t="s">
        <v>71</v>
      </c>
      <c r="D58" s="23"/>
    </row>
    <row r="59" spans="1:4" x14ac:dyDescent="0.25">
      <c r="A59" s="11"/>
      <c r="B59" s="10">
        <v>40</v>
      </c>
      <c r="C59" s="24" t="s">
        <v>72</v>
      </c>
      <c r="D59" s="23"/>
    </row>
    <row r="60" spans="1:4" x14ac:dyDescent="0.25">
      <c r="A60" s="11"/>
      <c r="B60" s="10">
        <v>41</v>
      </c>
      <c r="C60" s="24" t="s">
        <v>73</v>
      </c>
      <c r="D60" s="23"/>
    </row>
    <row r="61" spans="1:4" x14ac:dyDescent="0.25">
      <c r="A61" s="11"/>
      <c r="B61" s="10">
        <v>42</v>
      </c>
      <c r="C61" s="24" t="s">
        <v>74</v>
      </c>
      <c r="D61" s="23"/>
    </row>
    <row r="62" spans="1:4" x14ac:dyDescent="0.25">
      <c r="A62" s="11"/>
      <c r="B62" s="10">
        <v>43</v>
      </c>
      <c r="C62" s="24" t="s">
        <v>75</v>
      </c>
      <c r="D62" s="23"/>
    </row>
    <row r="63" spans="1:4" x14ac:dyDescent="0.25">
      <c r="A63" s="11"/>
      <c r="B63" s="10">
        <v>44</v>
      </c>
      <c r="C63" s="24" t="s">
        <v>76</v>
      </c>
      <c r="D63" s="23"/>
    </row>
    <row r="64" spans="1:4" x14ac:dyDescent="0.25">
      <c r="A64" s="11"/>
      <c r="B64" s="10">
        <v>45</v>
      </c>
      <c r="C64" s="24" t="s">
        <v>77</v>
      </c>
      <c r="D64" s="23"/>
    </row>
    <row r="65" spans="1:4" x14ac:dyDescent="0.25">
      <c r="A65" s="11"/>
      <c r="B65" s="10">
        <v>46</v>
      </c>
      <c r="C65" s="24" t="s">
        <v>78</v>
      </c>
      <c r="D65" s="23"/>
    </row>
    <row r="66" spans="1:4" x14ac:dyDescent="0.25">
      <c r="A66" s="11"/>
      <c r="B66" s="10">
        <v>47</v>
      </c>
      <c r="C66" s="24" t="s">
        <v>79</v>
      </c>
      <c r="D66" s="23"/>
    </row>
    <row r="67" spans="1:4" x14ac:dyDescent="0.25">
      <c r="A67" s="11"/>
      <c r="B67" s="10">
        <v>48</v>
      </c>
      <c r="C67" s="24" t="s">
        <v>80</v>
      </c>
      <c r="D67" s="23"/>
    </row>
    <row r="68" spans="1:4" x14ac:dyDescent="0.25">
      <c r="A68" s="11"/>
      <c r="B68" s="10">
        <v>49</v>
      </c>
      <c r="C68" s="24" t="s">
        <v>81</v>
      </c>
      <c r="D68" s="23"/>
    </row>
    <row r="69" spans="1:4" x14ac:dyDescent="0.25">
      <c r="A69" s="11"/>
      <c r="B69" s="10">
        <v>50</v>
      </c>
      <c r="C69" s="24" t="s">
        <v>82</v>
      </c>
      <c r="D69" s="23"/>
    </row>
    <row r="70" spans="1:4" x14ac:dyDescent="0.25">
      <c r="A70" s="11"/>
      <c r="B70" s="10">
        <v>51</v>
      </c>
      <c r="C70" s="24" t="s">
        <v>83</v>
      </c>
      <c r="D70" s="23"/>
    </row>
    <row r="71" spans="1:4" x14ac:dyDescent="0.25">
      <c r="A71" s="11"/>
      <c r="B71" s="10">
        <v>52</v>
      </c>
      <c r="C71" s="24" t="s">
        <v>84</v>
      </c>
      <c r="D71" s="23"/>
    </row>
    <row r="72" spans="1:4" x14ac:dyDescent="0.25">
      <c r="A72" s="11"/>
      <c r="B72" s="10">
        <v>53</v>
      </c>
      <c r="C72" s="24" t="s">
        <v>85</v>
      </c>
      <c r="D72" s="23"/>
    </row>
    <row r="73" spans="1:4" x14ac:dyDescent="0.25">
      <c r="A73" s="11"/>
      <c r="B73" s="10">
        <v>54</v>
      </c>
      <c r="C73" s="24" t="s">
        <v>86</v>
      </c>
      <c r="D73" s="23"/>
    </row>
    <row r="74" spans="1:4" x14ac:dyDescent="0.25">
      <c r="A74" s="11"/>
      <c r="B74" s="10">
        <v>55</v>
      </c>
      <c r="C74" s="24" t="s">
        <v>87</v>
      </c>
      <c r="D74" s="23"/>
    </row>
    <row r="75" spans="1:4" x14ac:dyDescent="0.25">
      <c r="A75" s="11"/>
      <c r="B75" s="10">
        <v>56</v>
      </c>
      <c r="C75" s="24" t="s">
        <v>88</v>
      </c>
      <c r="D75" s="23"/>
    </row>
    <row r="76" spans="1:4" x14ac:dyDescent="0.25">
      <c r="A76" s="11"/>
      <c r="B76" s="10">
        <v>57</v>
      </c>
      <c r="C76" s="24" t="s">
        <v>89</v>
      </c>
      <c r="D76" s="23"/>
    </row>
    <row r="77" spans="1:4" x14ac:dyDescent="0.25">
      <c r="A77" s="11"/>
      <c r="B77" s="10">
        <v>58</v>
      </c>
      <c r="C77" s="24" t="s">
        <v>90</v>
      </c>
      <c r="D77" s="23"/>
    </row>
    <row r="78" spans="1:4" x14ac:dyDescent="0.25">
      <c r="A78" s="11"/>
      <c r="B78" s="10">
        <v>59</v>
      </c>
      <c r="C78" s="24" t="s">
        <v>91</v>
      </c>
      <c r="D78" s="23"/>
    </row>
    <row r="79" spans="1:4" x14ac:dyDescent="0.25">
      <c r="A79" s="11"/>
      <c r="B79" s="10">
        <v>60</v>
      </c>
      <c r="C79" s="24" t="s">
        <v>92</v>
      </c>
      <c r="D79" s="23"/>
    </row>
    <row r="80" spans="1:4" x14ac:dyDescent="0.25">
      <c r="A80" s="11"/>
      <c r="B80" s="10">
        <v>61</v>
      </c>
      <c r="C80" s="24" t="s">
        <v>93</v>
      </c>
      <c r="D80" s="23"/>
    </row>
    <row r="81" spans="1:4" x14ac:dyDescent="0.25">
      <c r="A81" s="11"/>
      <c r="B81" s="10">
        <v>62</v>
      </c>
      <c r="C81" s="24" t="s">
        <v>94</v>
      </c>
      <c r="D81" s="23"/>
    </row>
    <row r="82" spans="1:4" x14ac:dyDescent="0.25">
      <c r="A82" s="11"/>
      <c r="B82" s="10">
        <v>63</v>
      </c>
      <c r="C82" s="24" t="s">
        <v>95</v>
      </c>
      <c r="D82" s="23"/>
    </row>
    <row r="83" spans="1:4" x14ac:dyDescent="0.25">
      <c r="A83" s="11"/>
      <c r="B83" s="10">
        <v>64</v>
      </c>
      <c r="C83" s="24" t="s">
        <v>96</v>
      </c>
      <c r="D83" s="23"/>
    </row>
    <row r="84" spans="1:4" x14ac:dyDescent="0.25">
      <c r="A84" s="11"/>
      <c r="B84" s="10">
        <v>65</v>
      </c>
      <c r="C84" s="24" t="s">
        <v>97</v>
      </c>
      <c r="D84" s="23"/>
    </row>
    <row r="85" spans="1:4" x14ac:dyDescent="0.25">
      <c r="A85" s="11"/>
      <c r="B85" s="10">
        <v>66</v>
      </c>
      <c r="C85" s="24" t="s">
        <v>98</v>
      </c>
      <c r="D85" s="23"/>
    </row>
    <row r="86" spans="1:4" x14ac:dyDescent="0.25">
      <c r="A86" s="11"/>
      <c r="B86" s="10">
        <v>67</v>
      </c>
      <c r="C86" s="24" t="s">
        <v>99</v>
      </c>
      <c r="D86" s="23"/>
    </row>
    <row r="87" spans="1:4" x14ac:dyDescent="0.25">
      <c r="A87" s="11"/>
      <c r="B87" s="10">
        <v>68</v>
      </c>
      <c r="C87" s="24" t="s">
        <v>100</v>
      </c>
      <c r="D87" s="23"/>
    </row>
    <row r="88" spans="1:4" x14ac:dyDescent="0.25">
      <c r="A88" s="11"/>
      <c r="B88" s="10">
        <v>69</v>
      </c>
      <c r="C88" s="24" t="s">
        <v>101</v>
      </c>
      <c r="D88" s="23"/>
    </row>
    <row r="89" spans="1:4" x14ac:dyDescent="0.25">
      <c r="A89" s="11"/>
      <c r="B89" s="10">
        <v>70</v>
      </c>
      <c r="C89" s="24" t="s">
        <v>102</v>
      </c>
      <c r="D89" s="23"/>
    </row>
    <row r="90" spans="1:4" x14ac:dyDescent="0.25">
      <c r="A90" s="11"/>
      <c r="B90" s="10">
        <v>71</v>
      </c>
      <c r="C90" s="24" t="s">
        <v>103</v>
      </c>
      <c r="D90" s="23"/>
    </row>
    <row r="91" spans="1:4" x14ac:dyDescent="0.25">
      <c r="A91" s="11"/>
      <c r="B91" s="10">
        <v>72</v>
      </c>
      <c r="C91" s="24" t="s">
        <v>104</v>
      </c>
      <c r="D91" s="23"/>
    </row>
    <row r="92" spans="1:4" x14ac:dyDescent="0.25">
      <c r="A92" s="11"/>
      <c r="B92" s="10">
        <v>73</v>
      </c>
      <c r="C92" s="24" t="s">
        <v>105</v>
      </c>
      <c r="D92" s="23"/>
    </row>
    <row r="93" spans="1:4" x14ac:dyDescent="0.25">
      <c r="A93" s="11"/>
      <c r="B93" s="10">
        <v>74</v>
      </c>
      <c r="C93" s="24" t="s">
        <v>106</v>
      </c>
      <c r="D93" s="23"/>
    </row>
    <row r="94" spans="1:4" x14ac:dyDescent="0.25">
      <c r="A94" s="11"/>
      <c r="B94" s="10">
        <v>75</v>
      </c>
      <c r="C94" s="24" t="s">
        <v>107</v>
      </c>
      <c r="D94" s="23"/>
    </row>
    <row r="95" spans="1:4" x14ac:dyDescent="0.25">
      <c r="A95" s="11"/>
      <c r="B95" s="10">
        <v>76</v>
      </c>
      <c r="C95" s="24" t="s">
        <v>108</v>
      </c>
      <c r="D95" s="23"/>
    </row>
    <row r="96" spans="1:4" x14ac:dyDescent="0.25">
      <c r="A96" s="11"/>
      <c r="B96" s="10">
        <v>77</v>
      </c>
      <c r="C96" s="24" t="s">
        <v>109</v>
      </c>
      <c r="D96" s="23"/>
    </row>
    <row r="97" spans="1:4" x14ac:dyDescent="0.25">
      <c r="A97" s="11"/>
      <c r="B97" s="10">
        <v>78</v>
      </c>
      <c r="C97" s="24" t="s">
        <v>110</v>
      </c>
      <c r="D97" s="23"/>
    </row>
    <row r="98" spans="1:4" x14ac:dyDescent="0.25">
      <c r="A98" s="11"/>
      <c r="B98" s="10">
        <v>79</v>
      </c>
      <c r="C98" s="24" t="s">
        <v>111</v>
      </c>
      <c r="D98" s="23"/>
    </row>
    <row r="99" spans="1:4" x14ac:dyDescent="0.25">
      <c r="A99" s="11"/>
      <c r="B99" s="10">
        <v>80</v>
      </c>
      <c r="C99" s="24" t="s">
        <v>112</v>
      </c>
      <c r="D99" s="23"/>
    </row>
    <row r="100" spans="1:4" x14ac:dyDescent="0.25">
      <c r="A100" s="11"/>
      <c r="B100" s="10">
        <v>81</v>
      </c>
      <c r="C100" s="24" t="s">
        <v>113</v>
      </c>
      <c r="D100" s="23"/>
    </row>
    <row r="101" spans="1:4" x14ac:dyDescent="0.25">
      <c r="A101" s="11"/>
      <c r="B101" s="10">
        <v>82</v>
      </c>
      <c r="C101" s="24" t="s">
        <v>114</v>
      </c>
      <c r="D101" s="23"/>
    </row>
    <row r="102" spans="1:4" x14ac:dyDescent="0.25">
      <c r="A102" s="11"/>
      <c r="B102" s="10">
        <v>83</v>
      </c>
      <c r="C102" s="24" t="s">
        <v>115</v>
      </c>
      <c r="D102" s="23"/>
    </row>
    <row r="103" spans="1:4" x14ac:dyDescent="0.25">
      <c r="A103" s="11"/>
      <c r="B103" s="10">
        <v>84</v>
      </c>
      <c r="C103" s="24" t="s">
        <v>116</v>
      </c>
      <c r="D103" s="23"/>
    </row>
    <row r="104" spans="1:4" x14ac:dyDescent="0.25">
      <c r="A104" s="11"/>
      <c r="B104" s="10">
        <v>85</v>
      </c>
      <c r="C104" s="24" t="s">
        <v>117</v>
      </c>
      <c r="D104" s="23"/>
    </row>
    <row r="105" spans="1:4" x14ac:dyDescent="0.25">
      <c r="A105" s="11"/>
      <c r="B105" s="10">
        <v>86</v>
      </c>
      <c r="C105" s="24" t="s">
        <v>118</v>
      </c>
      <c r="D105" s="23"/>
    </row>
    <row r="106" spans="1:4" x14ac:dyDescent="0.25">
      <c r="A106" s="11"/>
      <c r="B106" s="10">
        <v>87</v>
      </c>
      <c r="C106" s="24" t="s">
        <v>119</v>
      </c>
      <c r="D106" s="23"/>
    </row>
    <row r="107" spans="1:4" x14ac:dyDescent="0.25">
      <c r="A107" s="11"/>
      <c r="B107" s="10">
        <v>88</v>
      </c>
      <c r="C107" s="24" t="s">
        <v>120</v>
      </c>
      <c r="D107" s="23"/>
    </row>
    <row r="108" spans="1:4" x14ac:dyDescent="0.25">
      <c r="A108" s="11"/>
      <c r="B108" s="10">
        <v>89</v>
      </c>
      <c r="C108" s="24" t="s">
        <v>121</v>
      </c>
      <c r="D108" s="23"/>
    </row>
    <row r="109" spans="1:4" x14ac:dyDescent="0.25">
      <c r="A109" s="11"/>
      <c r="B109" s="10">
        <v>90</v>
      </c>
      <c r="C109" s="24" t="s">
        <v>122</v>
      </c>
      <c r="D109" s="23"/>
    </row>
    <row r="110" spans="1:4" x14ac:dyDescent="0.25">
      <c r="A110" s="11"/>
      <c r="B110" s="10">
        <v>91</v>
      </c>
      <c r="C110" s="24" t="s">
        <v>123</v>
      </c>
      <c r="D110" s="23"/>
    </row>
    <row r="111" spans="1:4" x14ac:dyDescent="0.25">
      <c r="A111" s="11"/>
      <c r="B111" s="10">
        <v>92</v>
      </c>
      <c r="C111" s="24" t="s">
        <v>124</v>
      </c>
      <c r="D111" s="23"/>
    </row>
    <row r="112" spans="1:4" x14ac:dyDescent="0.25">
      <c r="A112" s="11"/>
      <c r="B112" s="10">
        <v>93</v>
      </c>
      <c r="C112" s="24" t="s">
        <v>125</v>
      </c>
      <c r="D112" s="23"/>
    </row>
    <row r="113" spans="1:4" x14ac:dyDescent="0.25">
      <c r="A113" s="11"/>
      <c r="B113" s="10">
        <v>94</v>
      </c>
      <c r="C113" s="24" t="s">
        <v>126</v>
      </c>
      <c r="D113" s="23"/>
    </row>
    <row r="114" spans="1:4" x14ac:dyDescent="0.25">
      <c r="A114" s="11"/>
      <c r="B114" s="10">
        <v>95</v>
      </c>
      <c r="C114" s="24" t="s">
        <v>127</v>
      </c>
      <c r="D114" s="23"/>
    </row>
    <row r="115" spans="1:4" x14ac:dyDescent="0.25">
      <c r="A115" s="11"/>
      <c r="B115" s="10">
        <v>96</v>
      </c>
      <c r="C115" s="24" t="s">
        <v>128</v>
      </c>
      <c r="D115" s="23"/>
    </row>
    <row r="116" spans="1:4" x14ac:dyDescent="0.25">
      <c r="A116" s="11"/>
      <c r="B116" s="10">
        <v>97</v>
      </c>
      <c r="C116" s="24" t="s">
        <v>129</v>
      </c>
      <c r="D116" s="23"/>
    </row>
    <row r="117" spans="1:4" x14ac:dyDescent="0.25">
      <c r="A117" s="11"/>
      <c r="B117" s="10">
        <v>98</v>
      </c>
      <c r="C117" s="24" t="s">
        <v>130</v>
      </c>
      <c r="D117" s="23"/>
    </row>
    <row r="118" spans="1:4" x14ac:dyDescent="0.25">
      <c r="A118" s="11"/>
      <c r="B118" s="10">
        <v>99</v>
      </c>
      <c r="C118" s="24" t="s">
        <v>131</v>
      </c>
      <c r="D118" s="23"/>
    </row>
    <row r="119" spans="1:4" x14ac:dyDescent="0.25">
      <c r="A119" s="11"/>
      <c r="B119" s="10">
        <v>100</v>
      </c>
      <c r="C119" s="24" t="s">
        <v>132</v>
      </c>
      <c r="D119" s="23"/>
    </row>
    <row r="120" spans="1:4" x14ac:dyDescent="0.25">
      <c r="A120" s="11"/>
      <c r="B120" s="10">
        <v>101</v>
      </c>
      <c r="C120" s="24" t="s">
        <v>133</v>
      </c>
      <c r="D120" s="23"/>
    </row>
    <row r="121" spans="1:4" x14ac:dyDescent="0.25">
      <c r="A121" s="11"/>
      <c r="B121" s="10">
        <v>102</v>
      </c>
      <c r="C121" s="24" t="s">
        <v>134</v>
      </c>
      <c r="D121" s="23"/>
    </row>
    <row r="122" spans="1:4" x14ac:dyDescent="0.25">
      <c r="A122" s="11"/>
      <c r="B122" s="10">
        <v>103</v>
      </c>
      <c r="C122" s="24" t="s">
        <v>135</v>
      </c>
      <c r="D122" s="23"/>
    </row>
    <row r="123" spans="1:4" x14ac:dyDescent="0.25">
      <c r="A123" s="11"/>
      <c r="B123" s="10">
        <v>104</v>
      </c>
      <c r="C123" s="24" t="s">
        <v>136</v>
      </c>
      <c r="D123" s="23"/>
    </row>
    <row r="124" spans="1:4" x14ac:dyDescent="0.25">
      <c r="A124" s="11"/>
      <c r="B124" s="10">
        <v>105</v>
      </c>
      <c r="C124" s="24" t="s">
        <v>137</v>
      </c>
      <c r="D124" s="23"/>
    </row>
    <row r="125" spans="1:4" x14ac:dyDescent="0.25">
      <c r="A125" s="11"/>
      <c r="B125" s="10">
        <v>106</v>
      </c>
      <c r="C125" s="24" t="s">
        <v>138</v>
      </c>
      <c r="D125" s="23"/>
    </row>
    <row r="126" spans="1:4" x14ac:dyDescent="0.25">
      <c r="A126" s="11"/>
      <c r="B126" s="10">
        <v>107</v>
      </c>
      <c r="C126" s="24" t="s">
        <v>139</v>
      </c>
      <c r="D126" s="23"/>
    </row>
    <row r="127" spans="1:4" x14ac:dyDescent="0.25">
      <c r="A127" s="11"/>
      <c r="B127" s="10">
        <v>108</v>
      </c>
      <c r="C127" s="24" t="s">
        <v>140</v>
      </c>
      <c r="D127" s="23"/>
    </row>
    <row r="128" spans="1:4" x14ac:dyDescent="0.25">
      <c r="A128" s="11"/>
      <c r="B128" s="10">
        <v>109</v>
      </c>
      <c r="C128" s="24" t="s">
        <v>141</v>
      </c>
      <c r="D128" s="23"/>
    </row>
    <row r="129" spans="1:4" x14ac:dyDescent="0.25">
      <c r="A129" s="11"/>
      <c r="B129" s="10">
        <v>110</v>
      </c>
      <c r="C129" s="24" t="s">
        <v>142</v>
      </c>
      <c r="D129" s="23"/>
    </row>
    <row r="130" spans="1:4" x14ac:dyDescent="0.25">
      <c r="A130" s="11"/>
      <c r="B130" s="10">
        <v>111</v>
      </c>
      <c r="C130" s="24" t="s">
        <v>143</v>
      </c>
      <c r="D130" s="23"/>
    </row>
    <row r="131" spans="1:4" x14ac:dyDescent="0.25">
      <c r="A131" s="11"/>
      <c r="B131" s="10">
        <v>112</v>
      </c>
      <c r="C131" s="24" t="s">
        <v>144</v>
      </c>
      <c r="D131" s="23"/>
    </row>
    <row r="132" spans="1:4" x14ac:dyDescent="0.25">
      <c r="A132" s="11"/>
      <c r="B132" s="10">
        <v>113</v>
      </c>
      <c r="C132" s="24" t="s">
        <v>145</v>
      </c>
      <c r="D132" s="23"/>
    </row>
    <row r="133" spans="1:4" x14ac:dyDescent="0.25">
      <c r="A133" s="11"/>
      <c r="B133" s="10">
        <v>114</v>
      </c>
      <c r="C133" s="24" t="s">
        <v>146</v>
      </c>
      <c r="D133" s="23"/>
    </row>
    <row r="134" spans="1:4" x14ac:dyDescent="0.25">
      <c r="A134" s="11"/>
      <c r="B134" s="10">
        <v>115</v>
      </c>
      <c r="C134" s="24" t="s">
        <v>147</v>
      </c>
      <c r="D134" s="23"/>
    </row>
    <row r="135" spans="1:4" x14ac:dyDescent="0.25">
      <c r="A135" s="11"/>
      <c r="B135" s="10">
        <v>116</v>
      </c>
      <c r="C135" s="24" t="s">
        <v>148</v>
      </c>
      <c r="D135" s="23"/>
    </row>
    <row r="136" spans="1:4" x14ac:dyDescent="0.25">
      <c r="A136" s="11"/>
      <c r="B136" s="10">
        <v>117</v>
      </c>
      <c r="C136" s="24" t="s">
        <v>149</v>
      </c>
      <c r="D136" s="23"/>
    </row>
    <row r="137" spans="1:4" x14ac:dyDescent="0.25">
      <c r="A137" s="11"/>
      <c r="B137" s="10">
        <v>118</v>
      </c>
      <c r="C137" s="24" t="s">
        <v>150</v>
      </c>
      <c r="D137" s="23"/>
    </row>
    <row r="138" spans="1:4" x14ac:dyDescent="0.25">
      <c r="A138" s="11"/>
      <c r="B138" s="10">
        <v>119</v>
      </c>
      <c r="C138" s="24" t="s">
        <v>151</v>
      </c>
      <c r="D138" s="23"/>
    </row>
    <row r="139" spans="1:4" x14ac:dyDescent="0.25">
      <c r="A139" s="11"/>
      <c r="B139" s="10">
        <v>120</v>
      </c>
      <c r="C139" s="24" t="s">
        <v>152</v>
      </c>
      <c r="D139" s="23"/>
    </row>
    <row r="140" spans="1:4" x14ac:dyDescent="0.25">
      <c r="A140" s="11"/>
      <c r="B140" s="10">
        <v>121</v>
      </c>
      <c r="C140" s="24" t="s">
        <v>153</v>
      </c>
      <c r="D140" s="23"/>
    </row>
    <row r="141" spans="1:4" x14ac:dyDescent="0.25">
      <c r="A141" s="11"/>
      <c r="B141" s="10">
        <v>122</v>
      </c>
      <c r="C141" s="24" t="s">
        <v>154</v>
      </c>
      <c r="D141" s="23"/>
    </row>
    <row r="142" spans="1:4" x14ac:dyDescent="0.25">
      <c r="A142" s="11"/>
      <c r="B142" s="10">
        <v>123</v>
      </c>
      <c r="C142" s="24" t="s">
        <v>155</v>
      </c>
      <c r="D142" s="23"/>
    </row>
    <row r="143" spans="1:4" x14ac:dyDescent="0.25">
      <c r="A143" s="11"/>
      <c r="B143" s="10">
        <v>124</v>
      </c>
      <c r="C143" s="24" t="s">
        <v>156</v>
      </c>
      <c r="D143" s="23"/>
    </row>
    <row r="144" spans="1:4" x14ac:dyDescent="0.25">
      <c r="A144" s="11"/>
      <c r="B144" s="10">
        <v>125</v>
      </c>
      <c r="C144" s="24" t="s">
        <v>157</v>
      </c>
      <c r="D144" s="23"/>
    </row>
    <row r="145" spans="1:4" x14ac:dyDescent="0.25">
      <c r="A145" s="11"/>
      <c r="B145" s="10">
        <v>126</v>
      </c>
      <c r="C145" s="24" t="s">
        <v>158</v>
      </c>
      <c r="D145" s="23"/>
    </row>
    <row r="146" spans="1:4" x14ac:dyDescent="0.25">
      <c r="A146" s="11"/>
      <c r="B146" s="10">
        <v>127</v>
      </c>
      <c r="C146" s="24" t="s">
        <v>159</v>
      </c>
      <c r="D146" s="23"/>
    </row>
    <row r="147" spans="1:4" x14ac:dyDescent="0.25">
      <c r="A147" s="11"/>
      <c r="B147" s="10">
        <v>128</v>
      </c>
      <c r="C147" s="24" t="s">
        <v>160</v>
      </c>
      <c r="D147" s="23"/>
    </row>
    <row r="148" spans="1:4" x14ac:dyDescent="0.25">
      <c r="A148" s="11"/>
      <c r="B148" s="10">
        <v>129</v>
      </c>
      <c r="C148" s="24" t="s">
        <v>161</v>
      </c>
      <c r="D148" s="23"/>
    </row>
    <row r="149" spans="1:4" x14ac:dyDescent="0.25">
      <c r="A149" s="11"/>
      <c r="B149" s="10">
        <v>130</v>
      </c>
      <c r="C149" s="24" t="s">
        <v>162</v>
      </c>
      <c r="D149" s="23"/>
    </row>
    <row r="150" spans="1:4" x14ac:dyDescent="0.25">
      <c r="A150" s="11"/>
      <c r="B150" s="10">
        <v>131</v>
      </c>
      <c r="C150" s="24" t="s">
        <v>163</v>
      </c>
      <c r="D150" s="23"/>
    </row>
    <row r="151" spans="1:4" x14ac:dyDescent="0.25">
      <c r="A151" s="11"/>
      <c r="B151" s="10">
        <v>132</v>
      </c>
      <c r="C151" s="24" t="s">
        <v>164</v>
      </c>
      <c r="D151" s="23"/>
    </row>
    <row r="152" spans="1:4" x14ac:dyDescent="0.25">
      <c r="A152" s="11"/>
      <c r="B152" s="10">
        <v>133</v>
      </c>
      <c r="C152" s="24" t="s">
        <v>165</v>
      </c>
      <c r="D152" s="23"/>
    </row>
    <row r="153" spans="1:4" x14ac:dyDescent="0.25">
      <c r="A153" s="11"/>
      <c r="B153" s="10">
        <v>134</v>
      </c>
      <c r="C153" s="24" t="s">
        <v>166</v>
      </c>
      <c r="D153" s="23"/>
    </row>
    <row r="154" spans="1:4" x14ac:dyDescent="0.25">
      <c r="A154" s="11"/>
      <c r="B154" s="10">
        <v>135</v>
      </c>
      <c r="C154" s="24" t="s">
        <v>167</v>
      </c>
      <c r="D154" s="23"/>
    </row>
    <row r="155" spans="1:4" x14ac:dyDescent="0.25">
      <c r="A155" s="11"/>
      <c r="B155" s="10">
        <v>136</v>
      </c>
      <c r="C155" s="24" t="s">
        <v>168</v>
      </c>
      <c r="D155" s="23"/>
    </row>
    <row r="156" spans="1:4" x14ac:dyDescent="0.25">
      <c r="A156" s="11"/>
      <c r="B156" s="10">
        <v>137</v>
      </c>
      <c r="C156" s="24" t="s">
        <v>169</v>
      </c>
      <c r="D156" s="23"/>
    </row>
    <row r="157" spans="1:4" x14ac:dyDescent="0.25">
      <c r="A157" s="11"/>
      <c r="B157" s="10">
        <v>138</v>
      </c>
      <c r="C157" s="24" t="s">
        <v>170</v>
      </c>
      <c r="D157" s="23"/>
    </row>
    <row r="158" spans="1:4" x14ac:dyDescent="0.25">
      <c r="A158" s="11"/>
      <c r="B158" s="10">
        <v>139</v>
      </c>
      <c r="C158" s="24" t="s">
        <v>171</v>
      </c>
      <c r="D158" s="23"/>
    </row>
    <row r="159" spans="1:4" x14ac:dyDescent="0.25">
      <c r="A159" s="11"/>
      <c r="B159" s="10">
        <v>140</v>
      </c>
      <c r="C159" s="24" t="s">
        <v>172</v>
      </c>
      <c r="D159" s="23"/>
    </row>
    <row r="160" spans="1:4" x14ac:dyDescent="0.25">
      <c r="A160" s="11"/>
      <c r="B160" s="10">
        <v>141</v>
      </c>
      <c r="C160" s="24" t="s">
        <v>173</v>
      </c>
      <c r="D160" s="23"/>
    </row>
    <row r="161" spans="1:4" x14ac:dyDescent="0.25">
      <c r="A161" s="11"/>
      <c r="B161" s="10">
        <v>142</v>
      </c>
      <c r="C161" s="24" t="s">
        <v>174</v>
      </c>
      <c r="D161" s="23"/>
    </row>
    <row r="162" spans="1:4" x14ac:dyDescent="0.25">
      <c r="A162" s="11"/>
      <c r="B162" s="10">
        <v>143</v>
      </c>
      <c r="C162" s="24" t="s">
        <v>175</v>
      </c>
      <c r="D162" s="23"/>
    </row>
    <row r="163" spans="1:4" x14ac:dyDescent="0.25">
      <c r="A163" s="11"/>
      <c r="B163" s="10">
        <v>144</v>
      </c>
      <c r="C163" s="24" t="s">
        <v>176</v>
      </c>
      <c r="D163" s="23"/>
    </row>
    <row r="164" spans="1:4" x14ac:dyDescent="0.25">
      <c r="A164" s="11"/>
      <c r="B164" s="10">
        <v>145</v>
      </c>
      <c r="C164" s="24" t="s">
        <v>177</v>
      </c>
      <c r="D164" s="23"/>
    </row>
    <row r="165" spans="1:4" x14ac:dyDescent="0.25">
      <c r="A165" s="11"/>
      <c r="B165" s="10">
        <v>146</v>
      </c>
      <c r="C165" s="24" t="s">
        <v>178</v>
      </c>
      <c r="D165" s="23"/>
    </row>
    <row r="166" spans="1:4" x14ac:dyDescent="0.25">
      <c r="A166" s="11"/>
      <c r="B166" s="10">
        <v>147</v>
      </c>
      <c r="C166" s="24" t="s">
        <v>179</v>
      </c>
      <c r="D166" s="23"/>
    </row>
    <row r="167" spans="1:4" x14ac:dyDescent="0.25">
      <c r="A167" s="11"/>
      <c r="B167" s="10">
        <v>148</v>
      </c>
      <c r="C167" s="24" t="s">
        <v>180</v>
      </c>
      <c r="D167" s="23"/>
    </row>
    <row r="168" spans="1:4" x14ac:dyDescent="0.25">
      <c r="A168" s="11"/>
      <c r="B168" s="10">
        <v>149</v>
      </c>
      <c r="C168" s="24" t="s">
        <v>181</v>
      </c>
      <c r="D168" s="23"/>
    </row>
    <row r="169" spans="1:4" x14ac:dyDescent="0.25">
      <c r="A169" s="11"/>
      <c r="B169" s="10">
        <v>150</v>
      </c>
      <c r="C169" s="24" t="s">
        <v>182</v>
      </c>
      <c r="D169" s="23"/>
    </row>
    <row r="170" spans="1:4" x14ac:dyDescent="0.25">
      <c r="A170" s="11"/>
      <c r="B170" s="10">
        <v>151</v>
      </c>
      <c r="C170" s="24" t="s">
        <v>183</v>
      </c>
      <c r="D170" s="23"/>
    </row>
    <row r="171" spans="1:4" x14ac:dyDescent="0.25">
      <c r="A171" s="11"/>
      <c r="B171" s="10">
        <v>152</v>
      </c>
      <c r="C171" s="24" t="s">
        <v>184</v>
      </c>
      <c r="D171" s="23"/>
    </row>
    <row r="172" spans="1:4" x14ac:dyDescent="0.25">
      <c r="A172" s="11"/>
      <c r="B172" s="10">
        <v>153</v>
      </c>
      <c r="C172" s="24" t="s">
        <v>185</v>
      </c>
      <c r="D172" s="23"/>
    </row>
    <row r="173" spans="1:4" x14ac:dyDescent="0.25">
      <c r="A173" s="11"/>
      <c r="B173" s="10">
        <v>154</v>
      </c>
      <c r="C173" s="24" t="s">
        <v>186</v>
      </c>
      <c r="D173" s="23"/>
    </row>
    <row r="174" spans="1:4" x14ac:dyDescent="0.25">
      <c r="A174" s="11"/>
      <c r="B174" s="10">
        <v>155</v>
      </c>
      <c r="C174" s="24" t="s">
        <v>187</v>
      </c>
      <c r="D174" s="23"/>
    </row>
    <row r="175" spans="1:4" x14ac:dyDescent="0.25">
      <c r="A175" s="11"/>
      <c r="B175" s="10">
        <v>156</v>
      </c>
      <c r="C175" s="24" t="s">
        <v>188</v>
      </c>
      <c r="D175" s="23"/>
    </row>
    <row r="176" spans="1:4" x14ac:dyDescent="0.25">
      <c r="A176" s="11"/>
      <c r="B176" s="10">
        <v>157</v>
      </c>
      <c r="C176" s="24" t="s">
        <v>189</v>
      </c>
      <c r="D176" s="23"/>
    </row>
    <row r="177" spans="1:4" x14ac:dyDescent="0.25">
      <c r="A177" s="11"/>
      <c r="B177" s="10">
        <v>158</v>
      </c>
      <c r="C177" s="24" t="s">
        <v>190</v>
      </c>
      <c r="D177" s="23"/>
    </row>
    <row r="178" spans="1:4" x14ac:dyDescent="0.25">
      <c r="A178" s="11"/>
      <c r="B178" s="10">
        <v>159</v>
      </c>
      <c r="C178" s="24" t="s">
        <v>191</v>
      </c>
      <c r="D178" s="23"/>
    </row>
    <row r="179" spans="1:4" x14ac:dyDescent="0.25">
      <c r="A179" s="11"/>
      <c r="B179" s="10">
        <v>160</v>
      </c>
      <c r="C179" s="24" t="s">
        <v>192</v>
      </c>
      <c r="D179" s="23"/>
    </row>
    <row r="180" spans="1:4" x14ac:dyDescent="0.25">
      <c r="A180" s="11"/>
      <c r="B180" s="10">
        <v>161</v>
      </c>
      <c r="C180" s="24" t="s">
        <v>193</v>
      </c>
      <c r="D180" s="23"/>
    </row>
    <row r="181" spans="1:4" x14ac:dyDescent="0.25">
      <c r="A181" s="11"/>
      <c r="B181" s="10">
        <v>162</v>
      </c>
      <c r="C181" s="24" t="s">
        <v>194</v>
      </c>
      <c r="D181" s="23"/>
    </row>
    <row r="182" spans="1:4" x14ac:dyDescent="0.25">
      <c r="A182" s="11"/>
      <c r="B182" s="10">
        <v>163</v>
      </c>
      <c r="C182" s="24" t="s">
        <v>195</v>
      </c>
      <c r="D182" s="23"/>
    </row>
    <row r="183" spans="1:4" x14ac:dyDescent="0.25">
      <c r="A183" s="11"/>
      <c r="B183" s="10">
        <v>164</v>
      </c>
      <c r="C183" s="24" t="s">
        <v>196</v>
      </c>
      <c r="D183" s="23"/>
    </row>
    <row r="184" spans="1:4" x14ac:dyDescent="0.25">
      <c r="A184" s="11"/>
      <c r="B184" s="10">
        <v>165</v>
      </c>
      <c r="C184" s="24" t="s">
        <v>197</v>
      </c>
      <c r="D184" s="23"/>
    </row>
    <row r="185" spans="1:4" x14ac:dyDescent="0.25">
      <c r="A185" s="11"/>
      <c r="B185" s="10">
        <v>166</v>
      </c>
      <c r="C185" s="24" t="s">
        <v>198</v>
      </c>
      <c r="D185" s="23"/>
    </row>
    <row r="186" spans="1:4" x14ac:dyDescent="0.25">
      <c r="A186" s="11"/>
      <c r="B186" s="10">
        <v>167</v>
      </c>
      <c r="C186" s="24" t="s">
        <v>199</v>
      </c>
      <c r="D186" s="23"/>
    </row>
    <row r="187" spans="1:4" x14ac:dyDescent="0.25">
      <c r="A187" s="11"/>
      <c r="B187" s="10">
        <v>168</v>
      </c>
      <c r="C187" s="24" t="s">
        <v>200</v>
      </c>
      <c r="D187" s="23"/>
    </row>
    <row r="188" spans="1:4" x14ac:dyDescent="0.25">
      <c r="A188" s="11"/>
      <c r="B188" s="10">
        <v>169</v>
      </c>
      <c r="C188" s="24" t="s">
        <v>201</v>
      </c>
      <c r="D188" s="23"/>
    </row>
    <row r="189" spans="1:4" x14ac:dyDescent="0.25">
      <c r="A189" s="11"/>
      <c r="B189" s="10">
        <v>170</v>
      </c>
      <c r="C189" s="24" t="s">
        <v>202</v>
      </c>
      <c r="D189" s="23"/>
    </row>
    <row r="190" spans="1:4" x14ac:dyDescent="0.25">
      <c r="A190" s="11"/>
      <c r="B190" s="10">
        <v>171</v>
      </c>
      <c r="C190" s="24" t="s">
        <v>203</v>
      </c>
      <c r="D190" s="23"/>
    </row>
    <row r="191" spans="1:4" x14ac:dyDescent="0.25">
      <c r="A191" s="11"/>
      <c r="B191" s="10">
        <v>172</v>
      </c>
      <c r="C191" s="24" t="s">
        <v>204</v>
      </c>
      <c r="D191" s="23"/>
    </row>
    <row r="192" spans="1:4" x14ac:dyDescent="0.25">
      <c r="A192" s="11"/>
      <c r="B192" s="10">
        <v>173</v>
      </c>
      <c r="C192" s="24" t="s">
        <v>205</v>
      </c>
      <c r="D192" s="23"/>
    </row>
    <row r="193" spans="1:4" x14ac:dyDescent="0.25">
      <c r="A193" s="11"/>
      <c r="B193" s="10">
        <v>174</v>
      </c>
      <c r="C193" s="24" t="s">
        <v>206</v>
      </c>
      <c r="D193" s="23"/>
    </row>
    <row r="194" spans="1:4" x14ac:dyDescent="0.25">
      <c r="A194" s="11"/>
      <c r="B194" s="10">
        <v>175</v>
      </c>
      <c r="C194" s="24" t="s">
        <v>207</v>
      </c>
      <c r="D194" s="23"/>
    </row>
    <row r="195" spans="1:4" x14ac:dyDescent="0.25">
      <c r="A195" s="11"/>
      <c r="B195" s="10">
        <v>176</v>
      </c>
      <c r="C195" s="24" t="s">
        <v>208</v>
      </c>
      <c r="D195" s="23"/>
    </row>
    <row r="196" spans="1:4" x14ac:dyDescent="0.25">
      <c r="A196" s="11"/>
      <c r="B196" s="10">
        <v>177</v>
      </c>
      <c r="C196" s="24" t="s">
        <v>209</v>
      </c>
      <c r="D196" s="23"/>
    </row>
    <row r="197" spans="1:4" x14ac:dyDescent="0.25">
      <c r="A197" s="11"/>
      <c r="B197" s="10">
        <v>178</v>
      </c>
      <c r="C197" s="24" t="s">
        <v>210</v>
      </c>
      <c r="D197" s="23"/>
    </row>
    <row r="198" spans="1:4" x14ac:dyDescent="0.25">
      <c r="A198" s="11"/>
      <c r="B198" s="10">
        <v>179</v>
      </c>
      <c r="C198" s="24" t="s">
        <v>211</v>
      </c>
      <c r="D198" s="23"/>
    </row>
    <row r="199" spans="1:4" x14ac:dyDescent="0.25">
      <c r="A199" s="11"/>
      <c r="B199" s="10">
        <v>180</v>
      </c>
      <c r="C199" s="24" t="s">
        <v>212</v>
      </c>
      <c r="D199" s="23"/>
    </row>
    <row r="200" spans="1:4" x14ac:dyDescent="0.25">
      <c r="A200" s="11"/>
      <c r="B200" s="10">
        <v>181</v>
      </c>
      <c r="C200" s="24" t="s">
        <v>213</v>
      </c>
      <c r="D200" s="23"/>
    </row>
    <row r="201" spans="1:4" x14ac:dyDescent="0.25">
      <c r="A201" s="11"/>
      <c r="B201" s="10">
        <v>182</v>
      </c>
      <c r="C201" s="24" t="s">
        <v>214</v>
      </c>
      <c r="D201" s="23"/>
    </row>
    <row r="202" spans="1:4" x14ac:dyDescent="0.25">
      <c r="A202" s="11"/>
      <c r="B202" s="10">
        <v>183</v>
      </c>
      <c r="C202" s="24" t="s">
        <v>215</v>
      </c>
      <c r="D202" s="23"/>
    </row>
    <row r="203" spans="1:4" x14ac:dyDescent="0.25">
      <c r="A203" s="11"/>
      <c r="B203" s="10">
        <v>184</v>
      </c>
      <c r="C203" s="24" t="s">
        <v>216</v>
      </c>
      <c r="D203" s="23"/>
    </row>
    <row r="204" spans="1:4" x14ac:dyDescent="0.25">
      <c r="A204" s="11"/>
      <c r="B204" s="10">
        <v>185</v>
      </c>
      <c r="C204" s="24" t="s">
        <v>217</v>
      </c>
      <c r="D204" s="23"/>
    </row>
    <row r="205" spans="1:4" x14ac:dyDescent="0.25">
      <c r="A205" s="11"/>
      <c r="B205" s="10">
        <v>186</v>
      </c>
      <c r="C205" s="24" t="s">
        <v>218</v>
      </c>
      <c r="D205" s="23"/>
    </row>
    <row r="206" spans="1:4" x14ac:dyDescent="0.25">
      <c r="A206" s="11"/>
      <c r="B206" s="10">
        <v>187</v>
      </c>
      <c r="C206" s="24" t="s">
        <v>219</v>
      </c>
      <c r="D206" s="23"/>
    </row>
    <row r="207" spans="1:4" x14ac:dyDescent="0.25">
      <c r="A207" s="11"/>
      <c r="B207" s="10">
        <v>188</v>
      </c>
      <c r="C207" s="24" t="s">
        <v>220</v>
      </c>
      <c r="D207" s="23"/>
    </row>
    <row r="208" spans="1:4" x14ac:dyDescent="0.25">
      <c r="A208" s="11"/>
      <c r="B208" s="10">
        <v>189</v>
      </c>
      <c r="C208" s="24" t="s">
        <v>221</v>
      </c>
      <c r="D208" s="23"/>
    </row>
    <row r="209" spans="1:4" x14ac:dyDescent="0.25">
      <c r="A209" s="11"/>
      <c r="B209" s="10">
        <v>190</v>
      </c>
      <c r="C209" s="24" t="s">
        <v>222</v>
      </c>
      <c r="D209" s="23"/>
    </row>
    <row r="210" spans="1:4" x14ac:dyDescent="0.25">
      <c r="A210" s="11"/>
      <c r="B210" s="10">
        <v>191</v>
      </c>
      <c r="C210" s="24" t="s">
        <v>223</v>
      </c>
      <c r="D210" s="23"/>
    </row>
    <row r="211" spans="1:4" x14ac:dyDescent="0.25">
      <c r="A211" s="11"/>
      <c r="B211" s="10">
        <v>192</v>
      </c>
      <c r="C211" s="24" t="s">
        <v>224</v>
      </c>
      <c r="D211" s="23"/>
    </row>
    <row r="212" spans="1:4" x14ac:dyDescent="0.25">
      <c r="A212" s="11"/>
      <c r="B212" s="10">
        <v>193</v>
      </c>
      <c r="C212" s="24" t="s">
        <v>225</v>
      </c>
      <c r="D212" s="23"/>
    </row>
    <row r="213" spans="1:4" x14ac:dyDescent="0.25">
      <c r="A213" s="11"/>
      <c r="B213" s="10">
        <v>194</v>
      </c>
      <c r="C213" s="24" t="s">
        <v>226</v>
      </c>
      <c r="D213" s="23"/>
    </row>
    <row r="214" spans="1:4" x14ac:dyDescent="0.25">
      <c r="A214" s="11"/>
      <c r="B214" s="10">
        <v>195</v>
      </c>
      <c r="C214" s="24" t="s">
        <v>227</v>
      </c>
      <c r="D214" s="23"/>
    </row>
    <row r="215" spans="1:4" x14ac:dyDescent="0.25">
      <c r="A215" s="11"/>
      <c r="B215" s="10">
        <v>196</v>
      </c>
      <c r="C215" s="24" t="s">
        <v>228</v>
      </c>
      <c r="D215" s="23"/>
    </row>
    <row r="216" spans="1:4" x14ac:dyDescent="0.25">
      <c r="A216" s="11"/>
      <c r="B216" s="10">
        <v>197</v>
      </c>
      <c r="C216" s="24" t="s">
        <v>229</v>
      </c>
      <c r="D216" s="23"/>
    </row>
    <row r="217" spans="1:4" x14ac:dyDescent="0.25">
      <c r="A217" s="11"/>
      <c r="B217" s="10">
        <v>198</v>
      </c>
      <c r="C217" s="24" t="s">
        <v>230</v>
      </c>
      <c r="D217" s="23"/>
    </row>
    <row r="218" spans="1:4" x14ac:dyDescent="0.25">
      <c r="A218" s="11"/>
      <c r="B218" s="10">
        <v>199</v>
      </c>
      <c r="C218" s="24" t="s">
        <v>231</v>
      </c>
      <c r="D218" s="23"/>
    </row>
    <row r="219" spans="1:4" x14ac:dyDescent="0.25">
      <c r="A219" s="11"/>
      <c r="B219" s="10">
        <v>200</v>
      </c>
      <c r="C219" s="24" t="s">
        <v>232</v>
      </c>
      <c r="D219" s="23"/>
    </row>
    <row r="220" spans="1:4" x14ac:dyDescent="0.25">
      <c r="A220" s="11"/>
      <c r="B220" s="10">
        <v>201</v>
      </c>
      <c r="C220" s="24" t="s">
        <v>233</v>
      </c>
      <c r="D220" s="23"/>
    </row>
    <row r="221" spans="1:4" x14ac:dyDescent="0.25">
      <c r="A221" s="11"/>
      <c r="B221" s="10">
        <v>202</v>
      </c>
      <c r="C221" s="24" t="s">
        <v>234</v>
      </c>
      <c r="D221" s="23"/>
    </row>
    <row r="222" spans="1:4" x14ac:dyDescent="0.25">
      <c r="A222" s="11"/>
      <c r="B222" s="10">
        <v>203</v>
      </c>
      <c r="C222" s="24" t="s">
        <v>235</v>
      </c>
      <c r="D222" s="23"/>
    </row>
    <row r="223" spans="1:4" x14ac:dyDescent="0.25">
      <c r="A223" s="11"/>
      <c r="B223" s="10">
        <v>204</v>
      </c>
      <c r="C223" s="24" t="s">
        <v>236</v>
      </c>
      <c r="D223" s="23"/>
    </row>
    <row r="224" spans="1:4" x14ac:dyDescent="0.25">
      <c r="A224" s="11"/>
      <c r="B224" s="10">
        <v>205</v>
      </c>
      <c r="C224" s="24" t="s">
        <v>237</v>
      </c>
      <c r="D224" s="23"/>
    </row>
    <row r="225" spans="1:4" x14ac:dyDescent="0.25">
      <c r="A225" s="11"/>
      <c r="B225" s="10">
        <v>206</v>
      </c>
      <c r="C225" s="24" t="s">
        <v>238</v>
      </c>
      <c r="D225" s="23"/>
    </row>
    <row r="226" spans="1:4" x14ac:dyDescent="0.25">
      <c r="A226" s="11"/>
      <c r="B226" s="10">
        <v>207</v>
      </c>
      <c r="C226" s="24" t="s">
        <v>239</v>
      </c>
      <c r="D226" s="23"/>
    </row>
    <row r="227" spans="1:4" x14ac:dyDescent="0.25">
      <c r="A227" s="11"/>
      <c r="B227" s="10">
        <v>208</v>
      </c>
      <c r="C227" s="24" t="s">
        <v>240</v>
      </c>
      <c r="D227" s="23"/>
    </row>
    <row r="228" spans="1:4" x14ac:dyDescent="0.25">
      <c r="A228" s="11"/>
      <c r="B228" s="10">
        <v>209</v>
      </c>
      <c r="C228" s="24" t="s">
        <v>241</v>
      </c>
      <c r="D228" s="23"/>
    </row>
    <row r="229" spans="1:4" x14ac:dyDescent="0.25">
      <c r="A229" s="11"/>
      <c r="B229" s="10">
        <v>210</v>
      </c>
      <c r="C229" s="24" t="s">
        <v>242</v>
      </c>
      <c r="D229" s="23"/>
    </row>
    <row r="230" spans="1:4" x14ac:dyDescent="0.25">
      <c r="A230" s="11"/>
      <c r="B230" s="10">
        <v>211</v>
      </c>
      <c r="C230" s="24" t="s">
        <v>243</v>
      </c>
      <c r="D230" s="23"/>
    </row>
    <row r="231" spans="1:4" x14ac:dyDescent="0.25">
      <c r="A231" s="11"/>
      <c r="B231" s="10">
        <v>212</v>
      </c>
      <c r="C231" s="24" t="s">
        <v>244</v>
      </c>
      <c r="D231" s="23"/>
    </row>
    <row r="232" spans="1:4" x14ac:dyDescent="0.25">
      <c r="A232" s="11"/>
      <c r="B232" s="10">
        <v>213</v>
      </c>
      <c r="C232" s="24" t="s">
        <v>245</v>
      </c>
      <c r="D232" s="23"/>
    </row>
    <row r="233" spans="1:4" x14ac:dyDescent="0.25">
      <c r="A233" s="11"/>
      <c r="B233" s="10">
        <v>214</v>
      </c>
      <c r="C233" s="24" t="s">
        <v>246</v>
      </c>
      <c r="D233" s="23"/>
    </row>
    <row r="234" spans="1:4" x14ac:dyDescent="0.25">
      <c r="A234" s="11"/>
      <c r="B234" s="10">
        <v>215</v>
      </c>
      <c r="C234" s="24" t="s">
        <v>247</v>
      </c>
      <c r="D234" s="23"/>
    </row>
    <row r="235" spans="1:4" x14ac:dyDescent="0.25">
      <c r="A235" s="11"/>
      <c r="B235" s="10">
        <v>216</v>
      </c>
      <c r="C235" s="24" t="s">
        <v>248</v>
      </c>
      <c r="D235" s="23"/>
    </row>
    <row r="236" spans="1:4" x14ac:dyDescent="0.25">
      <c r="A236" s="11"/>
      <c r="B236" s="10">
        <v>217</v>
      </c>
      <c r="C236" s="24" t="s">
        <v>249</v>
      </c>
      <c r="D236" s="23"/>
    </row>
    <row r="237" spans="1:4" x14ac:dyDescent="0.25">
      <c r="A237" s="11"/>
      <c r="B237" s="10">
        <v>218</v>
      </c>
      <c r="C237" s="24" t="s">
        <v>250</v>
      </c>
      <c r="D237" s="23"/>
    </row>
    <row r="238" spans="1:4" x14ac:dyDescent="0.25">
      <c r="A238" s="11"/>
      <c r="B238" s="10">
        <v>219</v>
      </c>
      <c r="C238" s="24" t="s">
        <v>251</v>
      </c>
      <c r="D238" s="23"/>
    </row>
    <row r="239" spans="1:4" x14ac:dyDescent="0.25">
      <c r="A239" s="11"/>
      <c r="B239" s="10">
        <v>220</v>
      </c>
      <c r="C239" s="24" t="s">
        <v>252</v>
      </c>
      <c r="D239" s="23"/>
    </row>
    <row r="240" spans="1:4" x14ac:dyDescent="0.25">
      <c r="A240" s="11"/>
      <c r="B240" s="10">
        <v>221</v>
      </c>
      <c r="C240" s="24" t="s">
        <v>253</v>
      </c>
      <c r="D240" s="23"/>
    </row>
    <row r="241" spans="1:4" x14ac:dyDescent="0.25">
      <c r="A241" s="11"/>
      <c r="B241" s="10">
        <v>222</v>
      </c>
      <c r="C241" s="24" t="s">
        <v>254</v>
      </c>
      <c r="D241" s="23"/>
    </row>
    <row r="242" spans="1:4" x14ac:dyDescent="0.25">
      <c r="A242" s="11"/>
      <c r="B242" s="10">
        <v>223</v>
      </c>
      <c r="C242" s="24" t="s">
        <v>255</v>
      </c>
      <c r="D242" s="23"/>
    </row>
    <row r="243" spans="1:4" x14ac:dyDescent="0.25">
      <c r="A243" s="11"/>
      <c r="B243" s="10">
        <v>224</v>
      </c>
      <c r="C243" s="24" t="s">
        <v>256</v>
      </c>
      <c r="D243" s="23"/>
    </row>
    <row r="244" spans="1:4" x14ac:dyDescent="0.25">
      <c r="A244" s="11"/>
      <c r="B244" s="10">
        <v>225</v>
      </c>
      <c r="C244" s="24" t="s">
        <v>257</v>
      </c>
      <c r="D244" s="23"/>
    </row>
    <row r="245" spans="1:4" x14ac:dyDescent="0.25">
      <c r="A245" s="11"/>
      <c r="B245" s="10">
        <v>226</v>
      </c>
      <c r="C245" s="24" t="s">
        <v>258</v>
      </c>
      <c r="D245" s="23"/>
    </row>
    <row r="246" spans="1:4" x14ac:dyDescent="0.25">
      <c r="A246" s="11"/>
      <c r="B246" s="10">
        <v>227</v>
      </c>
      <c r="C246" s="24" t="s">
        <v>259</v>
      </c>
      <c r="D246" s="23"/>
    </row>
    <row r="247" spans="1:4" x14ac:dyDescent="0.25">
      <c r="A247" s="11"/>
      <c r="B247" s="10">
        <v>228</v>
      </c>
      <c r="C247" s="24" t="s">
        <v>260</v>
      </c>
      <c r="D247" s="23"/>
    </row>
    <row r="248" spans="1:4" x14ac:dyDescent="0.25">
      <c r="A248" s="11"/>
      <c r="B248" s="10">
        <v>229</v>
      </c>
      <c r="C248" s="24" t="s">
        <v>261</v>
      </c>
      <c r="D248" s="23"/>
    </row>
    <row r="249" spans="1:4" x14ac:dyDescent="0.25">
      <c r="A249" s="11"/>
      <c r="B249" s="10">
        <v>230</v>
      </c>
      <c r="C249" s="24" t="s">
        <v>262</v>
      </c>
      <c r="D249" s="23"/>
    </row>
    <row r="250" spans="1:4" x14ac:dyDescent="0.25">
      <c r="A250" s="11"/>
      <c r="B250" s="10">
        <v>231</v>
      </c>
      <c r="C250" s="24" t="s">
        <v>263</v>
      </c>
      <c r="D250" s="23"/>
    </row>
    <row r="251" spans="1:4" x14ac:dyDescent="0.25">
      <c r="A251" s="11"/>
      <c r="B251" s="10">
        <v>232</v>
      </c>
      <c r="C251" s="24" t="s">
        <v>264</v>
      </c>
      <c r="D251" s="23"/>
    </row>
    <row r="252" spans="1:4" x14ac:dyDescent="0.25">
      <c r="A252" s="11"/>
      <c r="B252" s="10">
        <v>233</v>
      </c>
      <c r="C252" s="24" t="s">
        <v>265</v>
      </c>
      <c r="D252" s="23"/>
    </row>
    <row r="253" spans="1:4" x14ac:dyDescent="0.25">
      <c r="A253" s="11"/>
      <c r="B253" s="10">
        <v>234</v>
      </c>
      <c r="C253" s="24" t="s">
        <v>266</v>
      </c>
      <c r="D253" s="23"/>
    </row>
    <row r="254" spans="1:4" x14ac:dyDescent="0.25">
      <c r="A254" s="11"/>
      <c r="B254" s="10">
        <v>235</v>
      </c>
      <c r="C254" s="24" t="s">
        <v>267</v>
      </c>
      <c r="D254" s="23"/>
    </row>
    <row r="255" spans="1:4" x14ac:dyDescent="0.25">
      <c r="A255" s="11"/>
      <c r="B255" s="10">
        <v>236</v>
      </c>
      <c r="C255" s="24" t="s">
        <v>268</v>
      </c>
      <c r="D255" s="23"/>
    </row>
    <row r="256" spans="1:4" x14ac:dyDescent="0.25">
      <c r="A256" s="11"/>
      <c r="B256" s="10">
        <v>237</v>
      </c>
      <c r="C256" s="24" t="s">
        <v>269</v>
      </c>
      <c r="D256" s="23"/>
    </row>
    <row r="257" spans="1:4" x14ac:dyDescent="0.25">
      <c r="A257" s="11"/>
      <c r="B257" s="10">
        <v>238</v>
      </c>
      <c r="C257" s="24" t="s">
        <v>270</v>
      </c>
      <c r="D257" s="23"/>
    </row>
    <row r="258" spans="1:4" x14ac:dyDescent="0.25">
      <c r="A258" s="11"/>
      <c r="B258" s="10">
        <v>239</v>
      </c>
      <c r="C258" s="24" t="s">
        <v>271</v>
      </c>
      <c r="D258" s="23"/>
    </row>
    <row r="259" spans="1:4" x14ac:dyDescent="0.25">
      <c r="A259" s="11"/>
      <c r="B259" s="10">
        <v>240</v>
      </c>
      <c r="C259" s="24" t="s">
        <v>272</v>
      </c>
      <c r="D259" s="23"/>
    </row>
    <row r="260" spans="1:4" x14ac:dyDescent="0.25">
      <c r="A260" s="11"/>
      <c r="B260" s="10">
        <v>241</v>
      </c>
      <c r="C260" s="24" t="s">
        <v>273</v>
      </c>
      <c r="D260" s="23"/>
    </row>
    <row r="261" spans="1:4" x14ac:dyDescent="0.25">
      <c r="A261" s="11"/>
      <c r="B261" s="10">
        <v>242</v>
      </c>
      <c r="C261" s="24" t="s">
        <v>274</v>
      </c>
      <c r="D261" s="23"/>
    </row>
    <row r="262" spans="1:4" x14ac:dyDescent="0.25">
      <c r="A262" s="11"/>
      <c r="B262" s="10">
        <v>243</v>
      </c>
      <c r="C262" s="24" t="s">
        <v>275</v>
      </c>
      <c r="D262" s="23"/>
    </row>
    <row r="263" spans="1:4" x14ac:dyDescent="0.25">
      <c r="A263" s="11"/>
      <c r="B263" s="10">
        <v>244</v>
      </c>
      <c r="C263" s="24" t="s">
        <v>276</v>
      </c>
      <c r="D263" s="23"/>
    </row>
    <row r="264" spans="1:4" x14ac:dyDescent="0.25">
      <c r="A264" s="11"/>
      <c r="B264" s="10">
        <v>245</v>
      </c>
      <c r="C264" s="24" t="s">
        <v>277</v>
      </c>
      <c r="D264" s="23"/>
    </row>
    <row r="265" spans="1:4" x14ac:dyDescent="0.25">
      <c r="A265" s="11"/>
      <c r="B265" s="10">
        <v>246</v>
      </c>
      <c r="C265" s="24" t="s">
        <v>278</v>
      </c>
      <c r="D265" s="23"/>
    </row>
    <row r="266" spans="1:4" x14ac:dyDescent="0.25">
      <c r="A266" s="11"/>
      <c r="B266" s="10">
        <v>247</v>
      </c>
      <c r="C266" s="24" t="s">
        <v>279</v>
      </c>
      <c r="D266" s="23"/>
    </row>
    <row r="267" spans="1:4" x14ac:dyDescent="0.25">
      <c r="A267" s="11"/>
      <c r="B267" s="10">
        <v>248</v>
      </c>
      <c r="C267" s="24" t="s">
        <v>280</v>
      </c>
      <c r="D267" s="23"/>
    </row>
    <row r="268" spans="1:4" x14ac:dyDescent="0.25">
      <c r="A268" s="11"/>
      <c r="B268" s="10">
        <v>249</v>
      </c>
      <c r="C268" s="24" t="s">
        <v>281</v>
      </c>
      <c r="D268" s="23"/>
    </row>
    <row r="269" spans="1:4" x14ac:dyDescent="0.25">
      <c r="A269" s="11"/>
      <c r="B269" s="10">
        <v>250</v>
      </c>
      <c r="C269" s="24" t="s">
        <v>282</v>
      </c>
      <c r="D269" s="23"/>
    </row>
    <row r="270" spans="1:4" ht="10.5" customHeight="1" x14ac:dyDescent="0.25">
      <c r="A270" s="11"/>
      <c r="B270" s="10"/>
      <c r="C270" s="11"/>
      <c r="D270" s="23"/>
    </row>
  </sheetData>
  <sheetProtection algorithmName="SHA-512" hashValue="W7Gmt5uLAKzYyCzc6WsRUYet/+KE1Z950gT8ECC27ANUVEvdpn1YAXwxNuv4bFipREdoCt/Fw8mQwdCCmuaXpw==" saltValue="BCHxiqS4xJNhXQl/maeicQ==" spinCount="100000" sheet="1" objects="1" scenarios="1"/>
  <mergeCells count="1">
    <mergeCell ref="B6:C6"/>
  </mergeCells>
  <pageMargins left="0.70866141732283472" right="0.70866141732283472" top="0.74803149606299213" bottom="0.74803149606299213" header="0.31496062992125984" footer="0.31496062992125984"/>
  <pageSetup fitToHeight="0" orientation="portrait" r:id="rId1"/>
  <rowBreaks count="4" manualBreakCount="4">
    <brk id="45" max="5" man="1"/>
    <brk id="91" max="5" man="1"/>
    <brk id="137" max="5" man="1"/>
    <brk id="183"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2"/>
  <sheetViews>
    <sheetView showGridLines="0" zoomScaleNormal="100" zoomScaleSheetLayoutView="100" workbookViewId="0"/>
  </sheetViews>
  <sheetFormatPr defaultRowHeight="15" x14ac:dyDescent="0.25"/>
  <cols>
    <col min="1" max="1" width="3.7109375" style="319" customWidth="1"/>
    <col min="2" max="2" width="30.42578125" style="319" customWidth="1"/>
    <col min="3" max="3" width="25" style="319" customWidth="1"/>
    <col min="4" max="4" width="48.85546875" style="319" customWidth="1"/>
    <col min="5" max="5" width="3.7109375" style="319" customWidth="1"/>
    <col min="6" max="6" width="1.85546875" style="317" customWidth="1"/>
    <col min="7" max="7" width="24.28515625" style="317" bestFit="1" customWidth="1"/>
    <col min="8" max="16384" width="9.140625" style="319"/>
  </cols>
  <sheetData>
    <row r="1" spans="1:7" x14ac:dyDescent="0.25">
      <c r="A1" s="11"/>
      <c r="B1" s="11"/>
      <c r="C1" s="11"/>
      <c r="D1" s="11"/>
      <c r="E1" s="11"/>
    </row>
    <row r="2" spans="1:7" ht="18.75" x14ac:dyDescent="0.25">
      <c r="A2" s="11"/>
      <c r="B2" s="78" t="str">
        <f>Instructions!B2</f>
        <v>Form QST-ASP</v>
      </c>
      <c r="C2" s="77"/>
      <c r="D2" s="34"/>
      <c r="E2" s="11"/>
    </row>
    <row r="3" spans="1:7" x14ac:dyDescent="0.25">
      <c r="A3" s="11"/>
      <c r="B3" s="11"/>
      <c r="C3" s="11"/>
      <c r="D3" s="11"/>
      <c r="E3" s="11"/>
    </row>
    <row r="4" spans="1:7" ht="18.75" x14ac:dyDescent="0.3">
      <c r="A4" s="11"/>
      <c r="B4" s="274" t="s">
        <v>511</v>
      </c>
      <c r="C4" s="11"/>
      <c r="D4" s="11"/>
      <c r="E4" s="11"/>
    </row>
    <row r="5" spans="1:7" ht="18.75" x14ac:dyDescent="0.3">
      <c r="A5" s="11"/>
      <c r="B5" s="41"/>
      <c r="C5" s="11"/>
      <c r="D5" s="11"/>
      <c r="E5" s="11"/>
    </row>
    <row r="6" spans="1:7" ht="18.75" x14ac:dyDescent="0.25">
      <c r="A6" s="11"/>
      <c r="B6" s="386" t="s">
        <v>302</v>
      </c>
      <c r="C6" s="386"/>
      <c r="D6" s="386"/>
      <c r="E6" s="11"/>
    </row>
    <row r="7" spans="1:7" ht="18.75" x14ac:dyDescent="0.3">
      <c r="A7" s="11"/>
      <c r="B7" s="41"/>
      <c r="C7" s="11"/>
      <c r="D7" s="11"/>
      <c r="E7" s="11"/>
    </row>
    <row r="8" spans="1:7" s="320" customFormat="1" ht="15.75" x14ac:dyDescent="0.25">
      <c r="A8" s="42"/>
      <c r="B8" s="45" t="s">
        <v>303</v>
      </c>
      <c r="C8" s="44"/>
      <c r="D8" s="42"/>
      <c r="E8" s="42"/>
      <c r="F8" s="317"/>
      <c r="G8" s="318"/>
    </row>
    <row r="9" spans="1:7" s="320" customFormat="1" ht="15.75" x14ac:dyDescent="0.25">
      <c r="A9" s="42"/>
      <c r="B9" s="43"/>
      <c r="C9" s="46"/>
      <c r="D9" s="217" t="s">
        <v>431</v>
      </c>
      <c r="E9" s="42"/>
      <c r="F9" s="317"/>
      <c r="G9" s="317"/>
    </row>
    <row r="10" spans="1:7" s="320" customFormat="1" ht="18.75" x14ac:dyDescent="0.3">
      <c r="A10" s="42"/>
      <c r="B10" s="396" t="s">
        <v>537</v>
      </c>
      <c r="C10" s="396"/>
      <c r="D10" s="396"/>
      <c r="E10" s="42"/>
      <c r="F10" s="317"/>
      <c r="G10" s="317"/>
    </row>
    <row r="11" spans="1:7" s="320" customFormat="1" ht="15.75" x14ac:dyDescent="0.25">
      <c r="A11" s="42"/>
      <c r="B11" s="398" t="s">
        <v>1</v>
      </c>
      <c r="C11" s="399"/>
      <c r="D11" s="189">
        <v>45371</v>
      </c>
      <c r="E11" s="42"/>
      <c r="F11" s="317"/>
      <c r="G11" s="317" t="s">
        <v>311</v>
      </c>
    </row>
    <row r="12" spans="1:7" s="320" customFormat="1" ht="15.75" x14ac:dyDescent="0.25">
      <c r="A12" s="42"/>
      <c r="B12" s="398" t="s">
        <v>2</v>
      </c>
      <c r="C12" s="399"/>
      <c r="D12" s="223">
        <v>8</v>
      </c>
      <c r="E12" s="42"/>
      <c r="F12" s="317"/>
      <c r="G12" s="317" t="s">
        <v>311</v>
      </c>
    </row>
    <row r="13" spans="1:7" s="320" customFormat="1" ht="15.75" x14ac:dyDescent="0.25">
      <c r="A13" s="52"/>
      <c r="B13" s="394" t="s">
        <v>290</v>
      </c>
      <c r="C13" s="395"/>
      <c r="D13" s="224"/>
      <c r="E13" s="47"/>
      <c r="F13" s="317"/>
      <c r="G13" s="317"/>
    </row>
    <row r="14" spans="1:7" ht="15.75" x14ac:dyDescent="0.25">
      <c r="A14" s="52"/>
      <c r="B14" s="394" t="s">
        <v>3</v>
      </c>
      <c r="C14" s="395"/>
      <c r="D14" s="86" t="s">
        <v>4</v>
      </c>
      <c r="E14" s="11"/>
      <c r="G14" s="317" t="s">
        <v>311</v>
      </c>
    </row>
    <row r="15" spans="1:7" ht="15.75" x14ac:dyDescent="0.25">
      <c r="A15" s="52"/>
      <c r="B15" s="219"/>
      <c r="C15" s="220"/>
      <c r="D15" s="222"/>
      <c r="E15" s="11"/>
    </row>
    <row r="16" spans="1:7" ht="18.75" x14ac:dyDescent="0.3">
      <c r="A16" s="52"/>
      <c r="B16" s="396" t="s">
        <v>439</v>
      </c>
      <c r="C16" s="396"/>
      <c r="D16" s="396"/>
      <c r="E16" s="11"/>
    </row>
    <row r="17" spans="1:7" ht="15.75" x14ac:dyDescent="0.25">
      <c r="A17" s="52"/>
      <c r="B17" s="397" t="s">
        <v>304</v>
      </c>
      <c r="C17" s="395"/>
      <c r="D17" s="83"/>
      <c r="E17" s="11"/>
    </row>
    <row r="18" spans="1:7" ht="15.75" x14ac:dyDescent="0.25">
      <c r="A18" s="52"/>
      <c r="B18" s="397" t="s">
        <v>309</v>
      </c>
      <c r="C18" s="395"/>
      <c r="D18" s="84"/>
      <c r="E18" s="11"/>
      <c r="G18" s="319" t="b">
        <f>IF(ISNUMBER(MATCH(D18,LastRefDate,0)),TRUE,FALSE)</f>
        <v>0</v>
      </c>
    </row>
    <row r="19" spans="1:7" ht="15.75" x14ac:dyDescent="0.25">
      <c r="A19" s="52"/>
      <c r="B19" s="394" t="s">
        <v>305</v>
      </c>
      <c r="C19" s="395"/>
      <c r="D19" s="83"/>
      <c r="E19" s="11"/>
    </row>
    <row r="20" spans="1:7" ht="15.75" x14ac:dyDescent="0.25">
      <c r="A20" s="52"/>
      <c r="B20" s="219"/>
      <c r="C20" s="220"/>
      <c r="D20" s="221"/>
      <c r="E20" s="11"/>
    </row>
    <row r="21" spans="1:7" ht="18.75" x14ac:dyDescent="0.3">
      <c r="A21" s="52"/>
      <c r="B21" s="396" t="s">
        <v>436</v>
      </c>
      <c r="C21" s="396"/>
      <c r="D21" s="396"/>
      <c r="E21" s="11"/>
    </row>
    <row r="22" spans="1:7" s="320" customFormat="1" ht="15.75" x14ac:dyDescent="0.25">
      <c r="A22" s="52"/>
      <c r="B22" s="394" t="s">
        <v>306</v>
      </c>
      <c r="C22" s="395"/>
      <c r="D22" s="156"/>
      <c r="E22" s="47"/>
      <c r="F22" s="317"/>
      <c r="G22" s="317"/>
    </row>
    <row r="23" spans="1:7" s="320" customFormat="1" ht="15.75" x14ac:dyDescent="0.25">
      <c r="A23" s="52"/>
      <c r="B23" s="394" t="s">
        <v>307</v>
      </c>
      <c r="C23" s="395"/>
      <c r="D23" s="156"/>
      <c r="E23" s="47"/>
      <c r="F23" s="317"/>
      <c r="G23" s="317"/>
    </row>
    <row r="24" spans="1:7" s="320" customFormat="1" ht="16.5" customHeight="1" x14ac:dyDescent="0.25">
      <c r="A24" s="52"/>
      <c r="B24" s="394" t="s">
        <v>5</v>
      </c>
      <c r="C24" s="395"/>
      <c r="D24" s="156"/>
      <c r="E24" s="47"/>
      <c r="F24" s="317"/>
      <c r="G24" s="317"/>
    </row>
    <row r="25" spans="1:7" ht="15.75" x14ac:dyDescent="0.25">
      <c r="A25" s="52"/>
      <c r="B25" s="394" t="s">
        <v>437</v>
      </c>
      <c r="C25" s="395"/>
      <c r="D25" s="85"/>
      <c r="E25" s="11"/>
    </row>
    <row r="26" spans="1:7" ht="15.75" x14ac:dyDescent="0.25">
      <c r="A26" s="52"/>
      <c r="B26" s="394" t="s">
        <v>6</v>
      </c>
      <c r="C26" s="395"/>
      <c r="D26" s="85"/>
      <c r="E26" s="11"/>
    </row>
    <row r="27" spans="1:7" ht="15.75" x14ac:dyDescent="0.25">
      <c r="A27" s="52"/>
      <c r="B27" s="394" t="s">
        <v>438</v>
      </c>
      <c r="C27" s="395"/>
      <c r="D27" s="156"/>
      <c r="E27" s="11"/>
    </row>
    <row r="28" spans="1:7" ht="15.75" x14ac:dyDescent="0.25">
      <c r="A28" s="52"/>
      <c r="B28" s="394" t="s">
        <v>536</v>
      </c>
      <c r="C28" s="395"/>
      <c r="D28" s="156"/>
      <c r="E28" s="11"/>
    </row>
    <row r="29" spans="1:7" s="321" customFormat="1" x14ac:dyDescent="0.25">
      <c r="A29" s="48"/>
      <c r="B29" s="11"/>
      <c r="C29" s="11"/>
      <c r="D29" s="11"/>
      <c r="E29" s="11"/>
      <c r="F29" s="317"/>
      <c r="G29" s="317"/>
    </row>
    <row r="30" spans="1:7" s="321" customFormat="1" ht="15.75" x14ac:dyDescent="0.25">
      <c r="A30" s="48"/>
      <c r="B30" s="11"/>
      <c r="C30" s="25"/>
      <c r="D30" s="49" t="s">
        <v>29</v>
      </c>
      <c r="E30" s="11"/>
      <c r="F30" s="317"/>
      <c r="G30" s="317"/>
    </row>
    <row r="31" spans="1:7" s="321" customFormat="1" ht="15.75" x14ac:dyDescent="0.25">
      <c r="A31" s="48"/>
      <c r="B31" s="11"/>
      <c r="C31" s="11"/>
      <c r="D31" s="50" t="b">
        <f>IF(OR(G18=FALSE,ISBLANK(D11),ISBLANK(D12),ISBLANK(D13),ISBLANK(D14),ISBLANK(D17),ISBLANK(D18),ISBLANK(D19),ISBLANK(D22),ISBLANK(D23),ISBLANK(D24),ISBLANK(D25),ISBLANK(D26),ISBLANK(D27),ISBLANK(D28)),FALSE,TRUE)</f>
        <v>0</v>
      </c>
      <c r="E31" s="11"/>
      <c r="F31" s="317"/>
      <c r="G31" s="317"/>
    </row>
    <row r="32" spans="1:7" x14ac:dyDescent="0.25">
      <c r="A32" s="11"/>
      <c r="B32" s="11"/>
      <c r="C32" s="11"/>
      <c r="D32" s="11"/>
      <c r="E32" s="11"/>
    </row>
  </sheetData>
  <sheetProtection algorithmName="SHA-512" hashValue="IYywNMi4HwSjvKhhH3hilDmG5pf8j0Vi23W63G9rfB4NH5pJp7026HxpSPjxsFHD0IdZPHiCxUCG+yxJnlRLIw==" saltValue="9z9XXKzVzI9+KRQuO9TWfA==" spinCount="100000" sheet="1" objects="1" scenarios="1"/>
  <mergeCells count="18">
    <mergeCell ref="B22:C22"/>
    <mergeCell ref="B23:C23"/>
    <mergeCell ref="B13:C13"/>
    <mergeCell ref="B14:C14"/>
    <mergeCell ref="B27:C27"/>
    <mergeCell ref="B28:C28"/>
    <mergeCell ref="B6:D6"/>
    <mergeCell ref="B21:D21"/>
    <mergeCell ref="B24:C24"/>
    <mergeCell ref="B25:C25"/>
    <mergeCell ref="B26:C26"/>
    <mergeCell ref="B16:D16"/>
    <mergeCell ref="B17:C17"/>
    <mergeCell ref="B18:C18"/>
    <mergeCell ref="B19:C19"/>
    <mergeCell ref="B10:D10"/>
    <mergeCell ref="B11:C11"/>
    <mergeCell ref="B12:C12"/>
  </mergeCells>
  <conditionalFormatting sqref="D31">
    <cfRule type="cellIs" dxfId="46" priority="1" operator="equal">
      <formula>TRUE</formula>
    </cfRule>
    <cfRule type="cellIs" dxfId="45" priority="2" operator="equal">
      <formula>FALSE</formula>
    </cfRule>
  </conditionalFormatting>
  <dataValidations count="5">
    <dataValidation type="list" operator="greaterThanOrEqual" allowBlank="1" showInputMessage="1" showErrorMessage="1" sqref="D18" xr:uid="{00000000-0002-0000-0100-000000000000}">
      <formula1>LastRefDate</formula1>
    </dataValidation>
    <dataValidation type="date" operator="greaterThanOrEqual" allowBlank="1" showInputMessage="1" showErrorMessage="1" sqref="D17" xr:uid="{00000000-0002-0000-0100-000001000000}">
      <formula1>44927</formula1>
    </dataValidation>
    <dataValidation type="whole" operator="notBetween" allowBlank="1" showInputMessage="1" showErrorMessage="1" sqref="D25:D26" xr:uid="{00000000-0002-0000-0100-000002000000}">
      <formula1>0</formula1>
      <formula2>0</formula2>
    </dataValidation>
    <dataValidation operator="greaterThanOrEqual" allowBlank="1" showInputMessage="1" showErrorMessage="1" sqref="D13 D22:D23 D29" xr:uid="{00000000-0002-0000-0100-000003000000}"/>
    <dataValidation type="date" operator="greaterThan" allowBlank="1" showInputMessage="1" showErrorMessage="1" sqref="D19" xr:uid="{00000000-0002-0000-0100-000004000000}">
      <formula1>45000</formula1>
    </dataValidation>
  </dataValidations>
  <pageMargins left="0.7" right="0.7" top="0.75" bottom="0.75" header="0.3" footer="0.3"/>
  <pageSetup scale="9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81"/>
  <sheetViews>
    <sheetView zoomScaleNormal="100" workbookViewId="0"/>
  </sheetViews>
  <sheetFormatPr defaultRowHeight="15" x14ac:dyDescent="0.25"/>
  <cols>
    <col min="1" max="1" width="3.140625" style="319" customWidth="1"/>
    <col min="2" max="2" width="9.140625" style="319"/>
    <col min="3" max="5" width="36.85546875" style="319" customWidth="1"/>
    <col min="6" max="6" width="3.140625" style="319" customWidth="1"/>
    <col min="7" max="10" width="9.140625" style="319"/>
    <col min="11" max="11" width="8" style="319" customWidth="1"/>
    <col min="12" max="12" width="11.7109375" style="319" bestFit="1" customWidth="1"/>
    <col min="13" max="16384" width="9.140625" style="319"/>
  </cols>
  <sheetData>
    <row r="1" spans="1:10" ht="15.75" x14ac:dyDescent="0.25">
      <c r="A1" s="304"/>
      <c r="B1" s="26"/>
      <c r="C1" s="12"/>
      <c r="D1" s="27"/>
      <c r="E1" s="27"/>
      <c r="F1" s="11"/>
    </row>
    <row r="2" spans="1:10" ht="18.75" x14ac:dyDescent="0.25">
      <c r="A2" s="304"/>
      <c r="B2" s="78" t="str">
        <f>Instructions!B2</f>
        <v>Form QST-ASP</v>
      </c>
      <c r="C2" s="12"/>
      <c r="D2" s="27"/>
      <c r="E2" s="27"/>
      <c r="F2" s="11"/>
    </row>
    <row r="3" spans="1:10" ht="15.75" x14ac:dyDescent="0.25">
      <c r="A3" s="304"/>
      <c r="B3" s="27"/>
      <c r="C3" s="27"/>
      <c r="D3" s="27"/>
      <c r="E3" s="27"/>
      <c r="F3" s="11"/>
    </row>
    <row r="4" spans="1:10" ht="18.75" x14ac:dyDescent="0.25">
      <c r="A4" s="304"/>
      <c r="B4" s="407">
        <f>'General Information'!D22</f>
        <v>0</v>
      </c>
      <c r="C4" s="407"/>
      <c r="D4" s="343"/>
      <c r="E4" s="343"/>
      <c r="F4" s="11"/>
    </row>
    <row r="5" spans="1:10" ht="15.75" x14ac:dyDescent="0.25">
      <c r="A5" s="304"/>
      <c r="B5" s="27"/>
      <c r="C5" s="27"/>
      <c r="D5" s="27"/>
      <c r="E5" s="27"/>
      <c r="F5" s="11"/>
    </row>
    <row r="6" spans="1:10" ht="18.75" x14ac:dyDescent="0.25">
      <c r="A6" s="304"/>
      <c r="B6" s="386" t="s">
        <v>376</v>
      </c>
      <c r="C6" s="386"/>
      <c r="D6" s="386"/>
      <c r="E6" s="386"/>
      <c r="F6" s="11"/>
    </row>
    <row r="7" spans="1:10" ht="15.75" x14ac:dyDescent="0.25">
      <c r="A7" s="304"/>
      <c r="B7" s="27"/>
      <c r="C7" s="27"/>
      <c r="D7" s="27"/>
      <c r="E7" s="27"/>
      <c r="F7" s="11"/>
    </row>
    <row r="8" spans="1:10" ht="83.25" customHeight="1" x14ac:dyDescent="0.25">
      <c r="A8" s="304"/>
      <c r="B8" s="416" t="s">
        <v>526</v>
      </c>
      <c r="C8" s="416"/>
      <c r="D8" s="416"/>
      <c r="E8" s="416"/>
      <c r="F8" s="11"/>
    </row>
    <row r="9" spans="1:10" ht="15.75" x14ac:dyDescent="0.25">
      <c r="A9" s="304"/>
      <c r="B9" s="294"/>
      <c r="C9" s="294"/>
      <c r="D9" s="294"/>
      <c r="E9" s="294"/>
      <c r="F9" s="11"/>
    </row>
    <row r="10" spans="1:10" ht="35.25" customHeight="1" x14ac:dyDescent="0.25">
      <c r="A10" s="304"/>
      <c r="B10" s="417" t="s">
        <v>441</v>
      </c>
      <c r="C10" s="417"/>
      <c r="D10" s="417"/>
      <c r="E10" s="417"/>
      <c r="F10" s="11"/>
    </row>
    <row r="11" spans="1:10" x14ac:dyDescent="0.25">
      <c r="A11" s="304"/>
      <c r="B11" s="211"/>
      <c r="C11" s="211"/>
      <c r="D11" s="211"/>
      <c r="E11" s="211"/>
      <c r="F11" s="11"/>
    </row>
    <row r="12" spans="1:10" ht="15.75" x14ac:dyDescent="0.25">
      <c r="A12" s="304"/>
      <c r="B12" s="211"/>
      <c r="C12" s="75" t="s">
        <v>29</v>
      </c>
      <c r="D12" s="211"/>
      <c r="E12" s="211"/>
      <c r="F12" s="11"/>
    </row>
    <row r="13" spans="1:10" ht="15.75" x14ac:dyDescent="0.25">
      <c r="A13" s="304"/>
      <c r="B13" s="211"/>
      <c r="C13" s="50" t="b">
        <f>IF(AND(G13=TRUE,H13=TRUE,I13=TRUE,J13=TRUE,D276&lt;&gt;"",D279&lt;&gt;"",E276&lt;&gt;"",E279&lt;&gt;""),TRUE,FALSE)</f>
        <v>0</v>
      </c>
      <c r="D13" s="211"/>
      <c r="E13" s="211"/>
      <c r="F13" s="11"/>
      <c r="G13" s="319" t="b">
        <f>IF(ISNA(MATCH(FALSE,G20:G269,0)),TRUE,FALSE)</f>
        <v>0</v>
      </c>
      <c r="H13" s="319" t="b">
        <f>IF(ISNA(MATCH(FALSE,H20:H269,0)),TRUE,FALSE)</f>
        <v>0</v>
      </c>
      <c r="I13" s="319" t="b">
        <f>IF(ISNA(MATCH(FALSE,I20:I269,0)),TRUE,FALSE)</f>
        <v>1</v>
      </c>
      <c r="J13" s="319" t="b">
        <f>IF(ISNA(MATCH(FALSE,J20:J269,0)),TRUE,FALSE)</f>
        <v>1</v>
      </c>
    </row>
    <row r="14" spans="1:10" x14ac:dyDescent="0.25">
      <c r="A14" s="304"/>
      <c r="B14" s="211"/>
      <c r="C14" s="211"/>
      <c r="D14" s="211"/>
      <c r="E14" s="211"/>
      <c r="F14" s="11"/>
    </row>
    <row r="15" spans="1:10" ht="15.75" thickBot="1" x14ac:dyDescent="0.3">
      <c r="A15" s="304"/>
      <c r="B15" s="211"/>
      <c r="C15" s="217" t="s">
        <v>440</v>
      </c>
      <c r="D15" s="217" t="s">
        <v>450</v>
      </c>
      <c r="E15" s="217" t="s">
        <v>449</v>
      </c>
      <c r="F15" s="11"/>
    </row>
    <row r="16" spans="1:10" ht="31.5" customHeight="1" x14ac:dyDescent="0.25">
      <c r="A16" s="304"/>
      <c r="B16" s="408" t="s">
        <v>333</v>
      </c>
      <c r="C16" s="411" t="s">
        <v>447</v>
      </c>
      <c r="D16" s="295" t="s">
        <v>446</v>
      </c>
      <c r="E16" s="295" t="s">
        <v>446</v>
      </c>
      <c r="F16" s="11"/>
    </row>
    <row r="17" spans="1:12" ht="15" customHeight="1" x14ac:dyDescent="0.25">
      <c r="A17" s="304"/>
      <c r="B17" s="409"/>
      <c r="C17" s="412"/>
      <c r="D17" s="414">
        <f>'General Information'!D18</f>
        <v>0</v>
      </c>
      <c r="E17" s="414">
        <f>'General Information'!D18</f>
        <v>0</v>
      </c>
      <c r="F17" s="11"/>
      <c r="K17" s="400" t="s">
        <v>516</v>
      </c>
      <c r="L17" s="400"/>
    </row>
    <row r="18" spans="1:12" ht="15.75" customHeight="1" thickBot="1" x14ac:dyDescent="0.3">
      <c r="A18" s="304"/>
      <c r="B18" s="410"/>
      <c r="C18" s="413"/>
      <c r="D18" s="415"/>
      <c r="E18" s="415"/>
      <c r="F18" s="11"/>
      <c r="K18" s="370" t="s">
        <v>308</v>
      </c>
      <c r="L18" s="370" t="s">
        <v>442</v>
      </c>
    </row>
    <row r="19" spans="1:12" ht="16.5" thickBot="1" x14ac:dyDescent="0.3">
      <c r="A19" s="304"/>
      <c r="B19" s="87" t="s">
        <v>334</v>
      </c>
      <c r="C19" s="76"/>
      <c r="D19" s="159">
        <f>SUM(D20:D269)</f>
        <v>0</v>
      </c>
      <c r="E19" s="159">
        <f>SUM(E20:E269)</f>
        <v>0</v>
      </c>
      <c r="F19" s="11"/>
      <c r="K19" s="319">
        <f>SUM(K20:K269)</f>
        <v>0</v>
      </c>
      <c r="L19" s="319">
        <f>SUM(L20:L269)</f>
        <v>0</v>
      </c>
    </row>
    <row r="20" spans="1:12" ht="16.5" thickTop="1" x14ac:dyDescent="0.25">
      <c r="A20" s="304"/>
      <c r="B20" s="88">
        <v>1</v>
      </c>
      <c r="C20" s="160"/>
      <c r="D20" s="157"/>
      <c r="E20" s="157"/>
      <c r="F20" s="11"/>
      <c r="G20" s="319" t="b">
        <f>IF(ISBLANK(C20),FALSE,IF(OR(ISBLANK(D20),ISBLANK(E20)),FALSE,TRUE))</f>
        <v>0</v>
      </c>
      <c r="H20" s="319" t="b">
        <f>IF(OR(AND(C20="N/A",D20=0,E20=0),(AND(C20&lt;&gt;"N/A",ISBLANK(C20)=FALSE,ISBLANK(D20)=FALSE,ISBLANK(E20)=FALSE))),TRUE,FALSE)</f>
        <v>0</v>
      </c>
      <c r="I20" s="319" t="b">
        <f>IF(AND(C20&lt;&gt;"N/A",ISBLANK(C20)=FALSE,D20=0,E20=0),FALSE,TRUE)</f>
        <v>1</v>
      </c>
      <c r="J20" s="319" t="b">
        <f t="shared" ref="J20:J83" si="0">IF(C20="",TRUE,(IF(ISNUMBER(MATCH(C20,countries,0)),TRUE,FALSE)))</f>
        <v>1</v>
      </c>
      <c r="K20" s="319">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D20,0)</f>
        <v>0</v>
      </c>
      <c r="L20" s="319">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E20,0)</f>
        <v>0</v>
      </c>
    </row>
    <row r="21" spans="1:12" ht="15.75" x14ac:dyDescent="0.25">
      <c r="A21" s="304"/>
      <c r="B21" s="88">
        <v>2</v>
      </c>
      <c r="C21" s="160"/>
      <c r="D21" s="157"/>
      <c r="E21" s="157"/>
      <c r="F21" s="11"/>
      <c r="G21" s="319" t="b">
        <f>IF(ISBLANK(C21),TRUE,IF(OR(ISBLANK(D21),ISBLANK(E21)),FALSE,TRUE))</f>
        <v>1</v>
      </c>
      <c r="H21" s="319" t="b">
        <f>IF(OR(AND(C21="N/A",D21=0,E21=0),AND(ISBLANK(C21),ISBLANK(D21),ISBLANK(E21)),AND(C21&lt;&gt;"N/A",ISBLANK(C21)=FALSE,ISBLANK(D21)=FALSE,ISBLANK(E21)=FALSE)),TRUE,FALSE)</f>
        <v>1</v>
      </c>
      <c r="I21" s="319" t="b">
        <f t="shared" ref="I21:I84" si="1">IF(AND(C21&lt;&gt;"N/A",ISBLANK(C21)=FALSE,D21=0,E21=0),FALSE,TRUE)</f>
        <v>1</v>
      </c>
      <c r="J21" s="319" t="b">
        <f t="shared" si="0"/>
        <v>1</v>
      </c>
      <c r="K21" s="319">
        <f t="shared" ref="K21:K84" si="2">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D21,0)</f>
        <v>0</v>
      </c>
      <c r="L21" s="319">
        <f t="shared" ref="L21:L84" si="3">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E21,0)</f>
        <v>0</v>
      </c>
    </row>
    <row r="22" spans="1:12" ht="15.75" x14ac:dyDescent="0.25">
      <c r="A22" s="304"/>
      <c r="B22" s="88">
        <v>3</v>
      </c>
      <c r="C22" s="160"/>
      <c r="D22" s="157"/>
      <c r="E22" s="157"/>
      <c r="F22" s="11"/>
      <c r="G22" s="319" t="b">
        <f t="shared" ref="G22:G85" si="4">IF(ISBLANK(C22),TRUE,IF(OR(ISBLANK(D22),ISBLANK(E22)),FALSE,TRUE))</f>
        <v>1</v>
      </c>
      <c r="H22" s="319" t="b">
        <f t="shared" ref="H22:H85" si="5">IF(OR(AND(C22="N/A",D22=0,E22=0),AND(ISBLANK(C22),ISBLANK(D22),ISBLANK(E22)),AND(C22&lt;&gt;"N/A",ISBLANK(C22)=FALSE,ISBLANK(D22)=FALSE,ISBLANK(E22)=FALSE)),TRUE,FALSE)</f>
        <v>1</v>
      </c>
      <c r="I22" s="319" t="b">
        <f t="shared" si="1"/>
        <v>1</v>
      </c>
      <c r="J22" s="319" t="b">
        <f t="shared" si="0"/>
        <v>1</v>
      </c>
      <c r="K22" s="319">
        <f t="shared" si="2"/>
        <v>0</v>
      </c>
      <c r="L22" s="319">
        <f t="shared" si="3"/>
        <v>0</v>
      </c>
    </row>
    <row r="23" spans="1:12" ht="15.75" x14ac:dyDescent="0.25">
      <c r="A23" s="304"/>
      <c r="B23" s="88">
        <v>4</v>
      </c>
      <c r="C23" s="160"/>
      <c r="D23" s="157"/>
      <c r="E23" s="157"/>
      <c r="F23" s="11"/>
      <c r="G23" s="319" t="b">
        <f t="shared" si="4"/>
        <v>1</v>
      </c>
      <c r="H23" s="319" t="b">
        <f t="shared" si="5"/>
        <v>1</v>
      </c>
      <c r="I23" s="319" t="b">
        <f t="shared" si="1"/>
        <v>1</v>
      </c>
      <c r="J23" s="319" t="b">
        <f t="shared" si="0"/>
        <v>1</v>
      </c>
      <c r="K23" s="319">
        <f t="shared" si="2"/>
        <v>0</v>
      </c>
      <c r="L23" s="319">
        <f t="shared" si="3"/>
        <v>0</v>
      </c>
    </row>
    <row r="24" spans="1:12" ht="15.75" x14ac:dyDescent="0.25">
      <c r="A24" s="304"/>
      <c r="B24" s="88">
        <v>5</v>
      </c>
      <c r="C24" s="160"/>
      <c r="D24" s="157"/>
      <c r="E24" s="157"/>
      <c r="F24" s="11"/>
      <c r="G24" s="319" t="b">
        <f t="shared" si="4"/>
        <v>1</v>
      </c>
      <c r="H24" s="319" t="b">
        <f t="shared" si="5"/>
        <v>1</v>
      </c>
      <c r="I24" s="319" t="b">
        <f t="shared" si="1"/>
        <v>1</v>
      </c>
      <c r="J24" s="319" t="b">
        <f t="shared" si="0"/>
        <v>1</v>
      </c>
      <c r="K24" s="319">
        <f t="shared" si="2"/>
        <v>0</v>
      </c>
      <c r="L24" s="319">
        <f t="shared" si="3"/>
        <v>0</v>
      </c>
    </row>
    <row r="25" spans="1:12" ht="15.75" x14ac:dyDescent="0.25">
      <c r="A25" s="304"/>
      <c r="B25" s="88">
        <v>6</v>
      </c>
      <c r="C25" s="160"/>
      <c r="D25" s="157"/>
      <c r="E25" s="157"/>
      <c r="F25" s="11"/>
      <c r="G25" s="319" t="b">
        <f t="shared" si="4"/>
        <v>1</v>
      </c>
      <c r="H25" s="319" t="b">
        <f t="shared" si="5"/>
        <v>1</v>
      </c>
      <c r="I25" s="319" t="b">
        <f t="shared" si="1"/>
        <v>1</v>
      </c>
      <c r="J25" s="319" t="b">
        <f t="shared" si="0"/>
        <v>1</v>
      </c>
      <c r="K25" s="319">
        <f t="shared" si="2"/>
        <v>0</v>
      </c>
      <c r="L25" s="319">
        <f t="shared" si="3"/>
        <v>0</v>
      </c>
    </row>
    <row r="26" spans="1:12" ht="15.75" x14ac:dyDescent="0.25">
      <c r="A26" s="304"/>
      <c r="B26" s="88">
        <v>7</v>
      </c>
      <c r="C26" s="160"/>
      <c r="D26" s="157"/>
      <c r="E26" s="157"/>
      <c r="F26" s="11"/>
      <c r="G26" s="319" t="b">
        <f t="shared" si="4"/>
        <v>1</v>
      </c>
      <c r="H26" s="319" t="b">
        <f t="shared" si="5"/>
        <v>1</v>
      </c>
      <c r="I26" s="319" t="b">
        <f t="shared" si="1"/>
        <v>1</v>
      </c>
      <c r="J26" s="319" t="b">
        <f t="shared" si="0"/>
        <v>1</v>
      </c>
      <c r="K26" s="319">
        <f t="shared" si="2"/>
        <v>0</v>
      </c>
      <c r="L26" s="319">
        <f t="shared" si="3"/>
        <v>0</v>
      </c>
    </row>
    <row r="27" spans="1:12" ht="15.75" x14ac:dyDescent="0.25">
      <c r="A27" s="304"/>
      <c r="B27" s="88">
        <v>8</v>
      </c>
      <c r="C27" s="160"/>
      <c r="D27" s="157"/>
      <c r="E27" s="157"/>
      <c r="F27" s="11"/>
      <c r="G27" s="319" t="b">
        <f t="shared" si="4"/>
        <v>1</v>
      </c>
      <c r="H27" s="319" t="b">
        <f t="shared" si="5"/>
        <v>1</v>
      </c>
      <c r="I27" s="319" t="b">
        <f t="shared" si="1"/>
        <v>1</v>
      </c>
      <c r="J27" s="319" t="b">
        <f t="shared" si="0"/>
        <v>1</v>
      </c>
      <c r="K27" s="319">
        <f t="shared" si="2"/>
        <v>0</v>
      </c>
      <c r="L27" s="319">
        <f t="shared" si="3"/>
        <v>0</v>
      </c>
    </row>
    <row r="28" spans="1:12" ht="15.75" x14ac:dyDescent="0.25">
      <c r="A28" s="304"/>
      <c r="B28" s="88">
        <v>9</v>
      </c>
      <c r="C28" s="160"/>
      <c r="D28" s="157"/>
      <c r="E28" s="157"/>
      <c r="F28" s="11"/>
      <c r="G28" s="319" t="b">
        <f t="shared" si="4"/>
        <v>1</v>
      </c>
      <c r="H28" s="319" t="b">
        <f t="shared" si="5"/>
        <v>1</v>
      </c>
      <c r="I28" s="319" t="b">
        <f t="shared" si="1"/>
        <v>1</v>
      </c>
      <c r="J28" s="319" t="b">
        <f t="shared" si="0"/>
        <v>1</v>
      </c>
      <c r="K28" s="319">
        <f t="shared" si="2"/>
        <v>0</v>
      </c>
      <c r="L28" s="319">
        <f t="shared" si="3"/>
        <v>0</v>
      </c>
    </row>
    <row r="29" spans="1:12" ht="15.75" x14ac:dyDescent="0.25">
      <c r="A29" s="304"/>
      <c r="B29" s="88">
        <v>10</v>
      </c>
      <c r="C29" s="160"/>
      <c r="D29" s="157"/>
      <c r="E29" s="157"/>
      <c r="F29" s="11"/>
      <c r="G29" s="319" t="b">
        <f t="shared" si="4"/>
        <v>1</v>
      </c>
      <c r="H29" s="319" t="b">
        <f t="shared" si="5"/>
        <v>1</v>
      </c>
      <c r="I29" s="319" t="b">
        <f t="shared" si="1"/>
        <v>1</v>
      </c>
      <c r="J29" s="319" t="b">
        <f t="shared" si="0"/>
        <v>1</v>
      </c>
      <c r="K29" s="319">
        <f t="shared" si="2"/>
        <v>0</v>
      </c>
      <c r="L29" s="319">
        <f t="shared" si="3"/>
        <v>0</v>
      </c>
    </row>
    <row r="30" spans="1:12" ht="15.75" x14ac:dyDescent="0.25">
      <c r="A30" s="304"/>
      <c r="B30" s="88">
        <v>11</v>
      </c>
      <c r="C30" s="160"/>
      <c r="D30" s="157"/>
      <c r="E30" s="157"/>
      <c r="F30" s="11"/>
      <c r="G30" s="319" t="b">
        <f t="shared" si="4"/>
        <v>1</v>
      </c>
      <c r="H30" s="319" t="b">
        <f t="shared" si="5"/>
        <v>1</v>
      </c>
      <c r="I30" s="319" t="b">
        <f t="shared" si="1"/>
        <v>1</v>
      </c>
      <c r="J30" s="319" t="b">
        <f t="shared" si="0"/>
        <v>1</v>
      </c>
      <c r="K30" s="319">
        <f t="shared" si="2"/>
        <v>0</v>
      </c>
      <c r="L30" s="319">
        <f t="shared" si="3"/>
        <v>0</v>
      </c>
    </row>
    <row r="31" spans="1:12" ht="15.75" x14ac:dyDescent="0.25">
      <c r="A31" s="304"/>
      <c r="B31" s="88">
        <v>12</v>
      </c>
      <c r="C31" s="160"/>
      <c r="D31" s="157"/>
      <c r="E31" s="157"/>
      <c r="F31" s="11"/>
      <c r="G31" s="319" t="b">
        <f t="shared" si="4"/>
        <v>1</v>
      </c>
      <c r="H31" s="319" t="b">
        <f t="shared" si="5"/>
        <v>1</v>
      </c>
      <c r="I31" s="319" t="b">
        <f t="shared" si="1"/>
        <v>1</v>
      </c>
      <c r="J31" s="319" t="b">
        <f t="shared" si="0"/>
        <v>1</v>
      </c>
      <c r="K31" s="319">
        <f t="shared" si="2"/>
        <v>0</v>
      </c>
      <c r="L31" s="319">
        <f t="shared" si="3"/>
        <v>0</v>
      </c>
    </row>
    <row r="32" spans="1:12" ht="15.75" x14ac:dyDescent="0.25">
      <c r="A32" s="304"/>
      <c r="B32" s="88">
        <v>13</v>
      </c>
      <c r="C32" s="160"/>
      <c r="D32" s="157"/>
      <c r="E32" s="157"/>
      <c r="F32" s="11"/>
      <c r="G32" s="319" t="b">
        <f t="shared" si="4"/>
        <v>1</v>
      </c>
      <c r="H32" s="319" t="b">
        <f t="shared" si="5"/>
        <v>1</v>
      </c>
      <c r="I32" s="319" t="b">
        <f t="shared" si="1"/>
        <v>1</v>
      </c>
      <c r="J32" s="319" t="b">
        <f t="shared" si="0"/>
        <v>1</v>
      </c>
      <c r="K32" s="319">
        <f t="shared" si="2"/>
        <v>0</v>
      </c>
      <c r="L32" s="319">
        <f t="shared" si="3"/>
        <v>0</v>
      </c>
    </row>
    <row r="33" spans="1:12" ht="15.75" x14ac:dyDescent="0.25">
      <c r="A33" s="304"/>
      <c r="B33" s="88">
        <v>14</v>
      </c>
      <c r="C33" s="160"/>
      <c r="D33" s="157"/>
      <c r="E33" s="157"/>
      <c r="F33" s="11"/>
      <c r="G33" s="319" t="b">
        <f t="shared" si="4"/>
        <v>1</v>
      </c>
      <c r="H33" s="319" t="b">
        <f t="shared" si="5"/>
        <v>1</v>
      </c>
      <c r="I33" s="319" t="b">
        <f t="shared" si="1"/>
        <v>1</v>
      </c>
      <c r="J33" s="319" t="b">
        <f t="shared" si="0"/>
        <v>1</v>
      </c>
      <c r="K33" s="319">
        <f t="shared" si="2"/>
        <v>0</v>
      </c>
      <c r="L33" s="319">
        <f t="shared" si="3"/>
        <v>0</v>
      </c>
    </row>
    <row r="34" spans="1:12" ht="15.75" x14ac:dyDescent="0.25">
      <c r="A34" s="304"/>
      <c r="B34" s="88">
        <v>15</v>
      </c>
      <c r="C34" s="160"/>
      <c r="D34" s="157"/>
      <c r="E34" s="157"/>
      <c r="F34" s="11"/>
      <c r="G34" s="319" t="b">
        <f t="shared" si="4"/>
        <v>1</v>
      </c>
      <c r="H34" s="319" t="b">
        <f t="shared" si="5"/>
        <v>1</v>
      </c>
      <c r="I34" s="319" t="b">
        <f t="shared" si="1"/>
        <v>1</v>
      </c>
      <c r="J34" s="319" t="b">
        <f t="shared" si="0"/>
        <v>1</v>
      </c>
      <c r="K34" s="319">
        <f t="shared" si="2"/>
        <v>0</v>
      </c>
      <c r="L34" s="319">
        <f t="shared" si="3"/>
        <v>0</v>
      </c>
    </row>
    <row r="35" spans="1:12" ht="15.75" x14ac:dyDescent="0.25">
      <c r="A35" s="304"/>
      <c r="B35" s="88">
        <v>16</v>
      </c>
      <c r="C35" s="160"/>
      <c r="D35" s="157"/>
      <c r="E35" s="157"/>
      <c r="F35" s="11"/>
      <c r="G35" s="319" t="b">
        <f t="shared" si="4"/>
        <v>1</v>
      </c>
      <c r="H35" s="319" t="b">
        <f t="shared" si="5"/>
        <v>1</v>
      </c>
      <c r="I35" s="319" t="b">
        <f t="shared" si="1"/>
        <v>1</v>
      </c>
      <c r="J35" s="319" t="b">
        <f t="shared" si="0"/>
        <v>1</v>
      </c>
      <c r="K35" s="319">
        <f t="shared" si="2"/>
        <v>0</v>
      </c>
      <c r="L35" s="319">
        <f t="shared" si="3"/>
        <v>0</v>
      </c>
    </row>
    <row r="36" spans="1:12" ht="15.75" x14ac:dyDescent="0.25">
      <c r="A36" s="304"/>
      <c r="B36" s="88">
        <v>17</v>
      </c>
      <c r="C36" s="160"/>
      <c r="D36" s="157"/>
      <c r="E36" s="157"/>
      <c r="F36" s="11"/>
      <c r="G36" s="319" t="b">
        <f t="shared" si="4"/>
        <v>1</v>
      </c>
      <c r="H36" s="319" t="b">
        <f t="shared" si="5"/>
        <v>1</v>
      </c>
      <c r="I36" s="319" t="b">
        <f t="shared" si="1"/>
        <v>1</v>
      </c>
      <c r="J36" s="319" t="b">
        <f t="shared" si="0"/>
        <v>1</v>
      </c>
      <c r="K36" s="319">
        <f t="shared" si="2"/>
        <v>0</v>
      </c>
      <c r="L36" s="319">
        <f t="shared" si="3"/>
        <v>0</v>
      </c>
    </row>
    <row r="37" spans="1:12" ht="15.75" x14ac:dyDescent="0.25">
      <c r="A37" s="304"/>
      <c r="B37" s="88">
        <v>18</v>
      </c>
      <c r="C37" s="160"/>
      <c r="D37" s="157"/>
      <c r="E37" s="157"/>
      <c r="F37" s="11"/>
      <c r="G37" s="319" t="b">
        <f t="shared" si="4"/>
        <v>1</v>
      </c>
      <c r="H37" s="319" t="b">
        <f t="shared" si="5"/>
        <v>1</v>
      </c>
      <c r="I37" s="319" t="b">
        <f t="shared" si="1"/>
        <v>1</v>
      </c>
      <c r="J37" s="319" t="b">
        <f t="shared" si="0"/>
        <v>1</v>
      </c>
      <c r="K37" s="319">
        <f t="shared" si="2"/>
        <v>0</v>
      </c>
      <c r="L37" s="319">
        <f t="shared" si="3"/>
        <v>0</v>
      </c>
    </row>
    <row r="38" spans="1:12" ht="15.75" x14ac:dyDescent="0.25">
      <c r="A38" s="304"/>
      <c r="B38" s="88">
        <v>19</v>
      </c>
      <c r="C38" s="160"/>
      <c r="D38" s="157"/>
      <c r="E38" s="157"/>
      <c r="F38" s="11"/>
      <c r="G38" s="319" t="b">
        <f t="shared" si="4"/>
        <v>1</v>
      </c>
      <c r="H38" s="319" t="b">
        <f t="shared" si="5"/>
        <v>1</v>
      </c>
      <c r="I38" s="319" t="b">
        <f t="shared" si="1"/>
        <v>1</v>
      </c>
      <c r="J38" s="319" t="b">
        <f t="shared" si="0"/>
        <v>1</v>
      </c>
      <c r="K38" s="319">
        <f t="shared" si="2"/>
        <v>0</v>
      </c>
      <c r="L38" s="319">
        <f t="shared" si="3"/>
        <v>0</v>
      </c>
    </row>
    <row r="39" spans="1:12" ht="15.75" x14ac:dyDescent="0.25">
      <c r="A39" s="304"/>
      <c r="B39" s="88">
        <v>20</v>
      </c>
      <c r="C39" s="160"/>
      <c r="D39" s="157"/>
      <c r="E39" s="157"/>
      <c r="F39" s="11"/>
      <c r="G39" s="319" t="b">
        <f t="shared" si="4"/>
        <v>1</v>
      </c>
      <c r="H39" s="319" t="b">
        <f t="shared" si="5"/>
        <v>1</v>
      </c>
      <c r="I39" s="319" t="b">
        <f t="shared" si="1"/>
        <v>1</v>
      </c>
      <c r="J39" s="319" t="b">
        <f t="shared" si="0"/>
        <v>1</v>
      </c>
      <c r="K39" s="319">
        <f t="shared" si="2"/>
        <v>0</v>
      </c>
      <c r="L39" s="319">
        <f t="shared" si="3"/>
        <v>0</v>
      </c>
    </row>
    <row r="40" spans="1:12" ht="15.75" x14ac:dyDescent="0.25">
      <c r="A40" s="304"/>
      <c r="B40" s="88">
        <v>21</v>
      </c>
      <c r="C40" s="160"/>
      <c r="D40" s="157"/>
      <c r="E40" s="157"/>
      <c r="F40" s="11"/>
      <c r="G40" s="319" t="b">
        <f t="shared" si="4"/>
        <v>1</v>
      </c>
      <c r="H40" s="319" t="b">
        <f t="shared" si="5"/>
        <v>1</v>
      </c>
      <c r="I40" s="319" t="b">
        <f t="shared" si="1"/>
        <v>1</v>
      </c>
      <c r="J40" s="319" t="b">
        <f t="shared" si="0"/>
        <v>1</v>
      </c>
      <c r="K40" s="319">
        <f t="shared" si="2"/>
        <v>0</v>
      </c>
      <c r="L40" s="319">
        <f t="shared" si="3"/>
        <v>0</v>
      </c>
    </row>
    <row r="41" spans="1:12" ht="15.75" x14ac:dyDescent="0.25">
      <c r="A41" s="304"/>
      <c r="B41" s="88">
        <v>22</v>
      </c>
      <c r="C41" s="160"/>
      <c r="D41" s="157"/>
      <c r="E41" s="157"/>
      <c r="F41" s="11"/>
      <c r="G41" s="319" t="b">
        <f t="shared" si="4"/>
        <v>1</v>
      </c>
      <c r="H41" s="319" t="b">
        <f t="shared" si="5"/>
        <v>1</v>
      </c>
      <c r="I41" s="319" t="b">
        <f t="shared" si="1"/>
        <v>1</v>
      </c>
      <c r="J41" s="319" t="b">
        <f t="shared" si="0"/>
        <v>1</v>
      </c>
      <c r="K41" s="319">
        <f t="shared" si="2"/>
        <v>0</v>
      </c>
      <c r="L41" s="319">
        <f t="shared" si="3"/>
        <v>0</v>
      </c>
    </row>
    <row r="42" spans="1:12" ht="15.75" x14ac:dyDescent="0.25">
      <c r="A42" s="304"/>
      <c r="B42" s="88">
        <v>23</v>
      </c>
      <c r="C42" s="160"/>
      <c r="D42" s="157"/>
      <c r="E42" s="157"/>
      <c r="F42" s="11"/>
      <c r="G42" s="319" t="b">
        <f t="shared" si="4"/>
        <v>1</v>
      </c>
      <c r="H42" s="319" t="b">
        <f t="shared" si="5"/>
        <v>1</v>
      </c>
      <c r="I42" s="319" t="b">
        <f t="shared" si="1"/>
        <v>1</v>
      </c>
      <c r="J42" s="319" t="b">
        <f t="shared" si="0"/>
        <v>1</v>
      </c>
      <c r="K42" s="319">
        <f t="shared" si="2"/>
        <v>0</v>
      </c>
      <c r="L42" s="319">
        <f t="shared" si="3"/>
        <v>0</v>
      </c>
    </row>
    <row r="43" spans="1:12" ht="15.75" x14ac:dyDescent="0.25">
      <c r="A43" s="304"/>
      <c r="B43" s="88">
        <v>24</v>
      </c>
      <c r="C43" s="160"/>
      <c r="D43" s="157"/>
      <c r="E43" s="157"/>
      <c r="F43" s="11"/>
      <c r="G43" s="319" t="b">
        <f t="shared" si="4"/>
        <v>1</v>
      </c>
      <c r="H43" s="319" t="b">
        <f t="shared" si="5"/>
        <v>1</v>
      </c>
      <c r="I43" s="319" t="b">
        <f t="shared" si="1"/>
        <v>1</v>
      </c>
      <c r="J43" s="319" t="b">
        <f t="shared" si="0"/>
        <v>1</v>
      </c>
      <c r="K43" s="319">
        <f t="shared" si="2"/>
        <v>0</v>
      </c>
      <c r="L43" s="319">
        <f t="shared" si="3"/>
        <v>0</v>
      </c>
    </row>
    <row r="44" spans="1:12" ht="15.75" x14ac:dyDescent="0.25">
      <c r="A44" s="304"/>
      <c r="B44" s="88">
        <v>25</v>
      </c>
      <c r="C44" s="160"/>
      <c r="D44" s="157"/>
      <c r="E44" s="157"/>
      <c r="F44" s="11"/>
      <c r="G44" s="319" t="b">
        <f t="shared" si="4"/>
        <v>1</v>
      </c>
      <c r="H44" s="319" t="b">
        <f t="shared" si="5"/>
        <v>1</v>
      </c>
      <c r="I44" s="319" t="b">
        <f t="shared" si="1"/>
        <v>1</v>
      </c>
      <c r="J44" s="319" t="b">
        <f t="shared" si="0"/>
        <v>1</v>
      </c>
      <c r="K44" s="319">
        <f t="shared" si="2"/>
        <v>0</v>
      </c>
      <c r="L44" s="319">
        <f t="shared" si="3"/>
        <v>0</v>
      </c>
    </row>
    <row r="45" spans="1:12" ht="15.75" x14ac:dyDescent="0.25">
      <c r="A45" s="304"/>
      <c r="B45" s="88">
        <v>26</v>
      </c>
      <c r="C45" s="160"/>
      <c r="D45" s="157"/>
      <c r="E45" s="157"/>
      <c r="F45" s="11"/>
      <c r="G45" s="319" t="b">
        <f t="shared" si="4"/>
        <v>1</v>
      </c>
      <c r="H45" s="319" t="b">
        <f t="shared" si="5"/>
        <v>1</v>
      </c>
      <c r="I45" s="319" t="b">
        <f t="shared" si="1"/>
        <v>1</v>
      </c>
      <c r="J45" s="319" t="b">
        <f t="shared" si="0"/>
        <v>1</v>
      </c>
      <c r="K45" s="319">
        <f t="shared" si="2"/>
        <v>0</v>
      </c>
      <c r="L45" s="319">
        <f t="shared" si="3"/>
        <v>0</v>
      </c>
    </row>
    <row r="46" spans="1:12" ht="15.75" x14ac:dyDescent="0.25">
      <c r="A46" s="304"/>
      <c r="B46" s="88">
        <v>27</v>
      </c>
      <c r="C46" s="160"/>
      <c r="D46" s="157"/>
      <c r="E46" s="157"/>
      <c r="F46" s="11"/>
      <c r="G46" s="319" t="b">
        <f t="shared" si="4"/>
        <v>1</v>
      </c>
      <c r="H46" s="319" t="b">
        <f t="shared" si="5"/>
        <v>1</v>
      </c>
      <c r="I46" s="319" t="b">
        <f t="shared" si="1"/>
        <v>1</v>
      </c>
      <c r="J46" s="319" t="b">
        <f t="shared" si="0"/>
        <v>1</v>
      </c>
      <c r="K46" s="319">
        <f t="shared" si="2"/>
        <v>0</v>
      </c>
      <c r="L46" s="319">
        <f t="shared" si="3"/>
        <v>0</v>
      </c>
    </row>
    <row r="47" spans="1:12" ht="15.75" x14ac:dyDescent="0.25">
      <c r="A47" s="304"/>
      <c r="B47" s="88">
        <v>28</v>
      </c>
      <c r="C47" s="160"/>
      <c r="D47" s="157"/>
      <c r="E47" s="157"/>
      <c r="F47" s="11"/>
      <c r="G47" s="319" t="b">
        <f t="shared" si="4"/>
        <v>1</v>
      </c>
      <c r="H47" s="319" t="b">
        <f t="shared" si="5"/>
        <v>1</v>
      </c>
      <c r="I47" s="319" t="b">
        <f t="shared" si="1"/>
        <v>1</v>
      </c>
      <c r="J47" s="319" t="b">
        <f t="shared" si="0"/>
        <v>1</v>
      </c>
      <c r="K47" s="319">
        <f t="shared" si="2"/>
        <v>0</v>
      </c>
      <c r="L47" s="319">
        <f t="shared" si="3"/>
        <v>0</v>
      </c>
    </row>
    <row r="48" spans="1:12" ht="15.75" x14ac:dyDescent="0.25">
      <c r="A48" s="304"/>
      <c r="B48" s="88">
        <v>29</v>
      </c>
      <c r="C48" s="160"/>
      <c r="D48" s="157"/>
      <c r="E48" s="157"/>
      <c r="F48" s="11"/>
      <c r="G48" s="319" t="b">
        <f t="shared" si="4"/>
        <v>1</v>
      </c>
      <c r="H48" s="319" t="b">
        <f t="shared" si="5"/>
        <v>1</v>
      </c>
      <c r="I48" s="319" t="b">
        <f t="shared" si="1"/>
        <v>1</v>
      </c>
      <c r="J48" s="319" t="b">
        <f t="shared" si="0"/>
        <v>1</v>
      </c>
      <c r="K48" s="319">
        <f t="shared" si="2"/>
        <v>0</v>
      </c>
      <c r="L48" s="319">
        <f t="shared" si="3"/>
        <v>0</v>
      </c>
    </row>
    <row r="49" spans="1:12" ht="15.75" x14ac:dyDescent="0.25">
      <c r="A49" s="304"/>
      <c r="B49" s="88">
        <v>30</v>
      </c>
      <c r="C49" s="160"/>
      <c r="D49" s="157"/>
      <c r="E49" s="157"/>
      <c r="F49" s="11"/>
      <c r="G49" s="319" t="b">
        <f t="shared" si="4"/>
        <v>1</v>
      </c>
      <c r="H49" s="319" t="b">
        <f t="shared" si="5"/>
        <v>1</v>
      </c>
      <c r="I49" s="319" t="b">
        <f t="shared" si="1"/>
        <v>1</v>
      </c>
      <c r="J49" s="319" t="b">
        <f t="shared" si="0"/>
        <v>1</v>
      </c>
      <c r="K49" s="319">
        <f t="shared" si="2"/>
        <v>0</v>
      </c>
      <c r="L49" s="319">
        <f t="shared" si="3"/>
        <v>0</v>
      </c>
    </row>
    <row r="50" spans="1:12" ht="15.75" x14ac:dyDescent="0.25">
      <c r="A50" s="304"/>
      <c r="B50" s="88">
        <v>31</v>
      </c>
      <c r="C50" s="160"/>
      <c r="D50" s="157"/>
      <c r="E50" s="157"/>
      <c r="F50" s="11"/>
      <c r="G50" s="319" t="b">
        <f t="shared" si="4"/>
        <v>1</v>
      </c>
      <c r="H50" s="319" t="b">
        <f t="shared" si="5"/>
        <v>1</v>
      </c>
      <c r="I50" s="319" t="b">
        <f t="shared" si="1"/>
        <v>1</v>
      </c>
      <c r="J50" s="319" t="b">
        <f t="shared" si="0"/>
        <v>1</v>
      </c>
      <c r="K50" s="319">
        <f t="shared" si="2"/>
        <v>0</v>
      </c>
      <c r="L50" s="319">
        <f t="shared" si="3"/>
        <v>0</v>
      </c>
    </row>
    <row r="51" spans="1:12" ht="15.75" x14ac:dyDescent="0.25">
      <c r="A51" s="304"/>
      <c r="B51" s="88">
        <v>32</v>
      </c>
      <c r="C51" s="160"/>
      <c r="D51" s="157"/>
      <c r="E51" s="157"/>
      <c r="F51" s="11"/>
      <c r="G51" s="319" t="b">
        <f t="shared" si="4"/>
        <v>1</v>
      </c>
      <c r="H51" s="319" t="b">
        <f t="shared" si="5"/>
        <v>1</v>
      </c>
      <c r="I51" s="319" t="b">
        <f t="shared" si="1"/>
        <v>1</v>
      </c>
      <c r="J51" s="319" t="b">
        <f t="shared" si="0"/>
        <v>1</v>
      </c>
      <c r="K51" s="319">
        <f t="shared" si="2"/>
        <v>0</v>
      </c>
      <c r="L51" s="319">
        <f t="shared" si="3"/>
        <v>0</v>
      </c>
    </row>
    <row r="52" spans="1:12" ht="15.75" x14ac:dyDescent="0.25">
      <c r="A52" s="304"/>
      <c r="B52" s="88">
        <v>33</v>
      </c>
      <c r="C52" s="160"/>
      <c r="D52" s="157"/>
      <c r="E52" s="157"/>
      <c r="F52" s="11"/>
      <c r="G52" s="319" t="b">
        <f t="shared" si="4"/>
        <v>1</v>
      </c>
      <c r="H52" s="319" t="b">
        <f t="shared" si="5"/>
        <v>1</v>
      </c>
      <c r="I52" s="319" t="b">
        <f t="shared" si="1"/>
        <v>1</v>
      </c>
      <c r="J52" s="319" t="b">
        <f t="shared" si="0"/>
        <v>1</v>
      </c>
      <c r="K52" s="319">
        <f t="shared" si="2"/>
        <v>0</v>
      </c>
      <c r="L52" s="319">
        <f t="shared" si="3"/>
        <v>0</v>
      </c>
    </row>
    <row r="53" spans="1:12" ht="15.75" x14ac:dyDescent="0.25">
      <c r="A53" s="304"/>
      <c r="B53" s="88">
        <v>34</v>
      </c>
      <c r="C53" s="160"/>
      <c r="D53" s="157"/>
      <c r="E53" s="157"/>
      <c r="F53" s="11"/>
      <c r="G53" s="319" t="b">
        <f t="shared" si="4"/>
        <v>1</v>
      </c>
      <c r="H53" s="319" t="b">
        <f t="shared" si="5"/>
        <v>1</v>
      </c>
      <c r="I53" s="319" t="b">
        <f t="shared" si="1"/>
        <v>1</v>
      </c>
      <c r="J53" s="319" t="b">
        <f t="shared" si="0"/>
        <v>1</v>
      </c>
      <c r="K53" s="319">
        <f t="shared" si="2"/>
        <v>0</v>
      </c>
      <c r="L53" s="319">
        <f t="shared" si="3"/>
        <v>0</v>
      </c>
    </row>
    <row r="54" spans="1:12" ht="15.75" x14ac:dyDescent="0.25">
      <c r="A54" s="304"/>
      <c r="B54" s="88">
        <v>35</v>
      </c>
      <c r="C54" s="160"/>
      <c r="D54" s="157"/>
      <c r="E54" s="157"/>
      <c r="F54" s="11"/>
      <c r="G54" s="319" t="b">
        <f t="shared" si="4"/>
        <v>1</v>
      </c>
      <c r="H54" s="319" t="b">
        <f t="shared" si="5"/>
        <v>1</v>
      </c>
      <c r="I54" s="319" t="b">
        <f t="shared" si="1"/>
        <v>1</v>
      </c>
      <c r="J54" s="319" t="b">
        <f t="shared" si="0"/>
        <v>1</v>
      </c>
      <c r="K54" s="319">
        <f t="shared" si="2"/>
        <v>0</v>
      </c>
      <c r="L54" s="319">
        <f t="shared" si="3"/>
        <v>0</v>
      </c>
    </row>
    <row r="55" spans="1:12" ht="15.75" x14ac:dyDescent="0.25">
      <c r="A55" s="304"/>
      <c r="B55" s="88">
        <v>36</v>
      </c>
      <c r="C55" s="160"/>
      <c r="D55" s="157"/>
      <c r="E55" s="157"/>
      <c r="F55" s="11"/>
      <c r="G55" s="319" t="b">
        <f t="shared" si="4"/>
        <v>1</v>
      </c>
      <c r="H55" s="319" t="b">
        <f t="shared" si="5"/>
        <v>1</v>
      </c>
      <c r="I55" s="319" t="b">
        <f t="shared" si="1"/>
        <v>1</v>
      </c>
      <c r="J55" s="319" t="b">
        <f t="shared" si="0"/>
        <v>1</v>
      </c>
      <c r="K55" s="319">
        <f t="shared" si="2"/>
        <v>0</v>
      </c>
      <c r="L55" s="319">
        <f t="shared" si="3"/>
        <v>0</v>
      </c>
    </row>
    <row r="56" spans="1:12" ht="15.75" x14ac:dyDescent="0.25">
      <c r="A56" s="304"/>
      <c r="B56" s="88">
        <v>37</v>
      </c>
      <c r="C56" s="160"/>
      <c r="D56" s="157"/>
      <c r="E56" s="157"/>
      <c r="F56" s="11"/>
      <c r="G56" s="319" t="b">
        <f t="shared" si="4"/>
        <v>1</v>
      </c>
      <c r="H56" s="319" t="b">
        <f t="shared" si="5"/>
        <v>1</v>
      </c>
      <c r="I56" s="319" t="b">
        <f t="shared" si="1"/>
        <v>1</v>
      </c>
      <c r="J56" s="319" t="b">
        <f t="shared" si="0"/>
        <v>1</v>
      </c>
      <c r="K56" s="319">
        <f t="shared" si="2"/>
        <v>0</v>
      </c>
      <c r="L56" s="319">
        <f t="shared" si="3"/>
        <v>0</v>
      </c>
    </row>
    <row r="57" spans="1:12" ht="15.75" x14ac:dyDescent="0.25">
      <c r="A57" s="304"/>
      <c r="B57" s="88">
        <v>38</v>
      </c>
      <c r="C57" s="160"/>
      <c r="D57" s="157"/>
      <c r="E57" s="157"/>
      <c r="F57" s="11"/>
      <c r="G57" s="319" t="b">
        <f t="shared" si="4"/>
        <v>1</v>
      </c>
      <c r="H57" s="319" t="b">
        <f t="shared" si="5"/>
        <v>1</v>
      </c>
      <c r="I57" s="319" t="b">
        <f t="shared" si="1"/>
        <v>1</v>
      </c>
      <c r="J57" s="319" t="b">
        <f t="shared" si="0"/>
        <v>1</v>
      </c>
      <c r="K57" s="319">
        <f t="shared" si="2"/>
        <v>0</v>
      </c>
      <c r="L57" s="319">
        <f t="shared" si="3"/>
        <v>0</v>
      </c>
    </row>
    <row r="58" spans="1:12" ht="15.75" x14ac:dyDescent="0.25">
      <c r="A58" s="304"/>
      <c r="B58" s="88">
        <v>39</v>
      </c>
      <c r="C58" s="160"/>
      <c r="D58" s="157"/>
      <c r="E58" s="157"/>
      <c r="F58" s="11"/>
      <c r="G58" s="319" t="b">
        <f t="shared" si="4"/>
        <v>1</v>
      </c>
      <c r="H58" s="319" t="b">
        <f t="shared" si="5"/>
        <v>1</v>
      </c>
      <c r="I58" s="319" t="b">
        <f t="shared" si="1"/>
        <v>1</v>
      </c>
      <c r="J58" s="319" t="b">
        <f t="shared" si="0"/>
        <v>1</v>
      </c>
      <c r="K58" s="319">
        <f t="shared" si="2"/>
        <v>0</v>
      </c>
      <c r="L58" s="319">
        <f t="shared" si="3"/>
        <v>0</v>
      </c>
    </row>
    <row r="59" spans="1:12" ht="15.75" x14ac:dyDescent="0.25">
      <c r="A59" s="304"/>
      <c r="B59" s="88">
        <v>40</v>
      </c>
      <c r="C59" s="160"/>
      <c r="D59" s="157"/>
      <c r="E59" s="157"/>
      <c r="F59" s="11"/>
      <c r="G59" s="319" t="b">
        <f t="shared" si="4"/>
        <v>1</v>
      </c>
      <c r="H59" s="319" t="b">
        <f t="shared" si="5"/>
        <v>1</v>
      </c>
      <c r="I59" s="319" t="b">
        <f t="shared" si="1"/>
        <v>1</v>
      </c>
      <c r="J59" s="319" t="b">
        <f t="shared" si="0"/>
        <v>1</v>
      </c>
      <c r="K59" s="319">
        <f t="shared" si="2"/>
        <v>0</v>
      </c>
      <c r="L59" s="319">
        <f t="shared" si="3"/>
        <v>0</v>
      </c>
    </row>
    <row r="60" spans="1:12" ht="15.75" x14ac:dyDescent="0.25">
      <c r="A60" s="304"/>
      <c r="B60" s="88">
        <v>41</v>
      </c>
      <c r="C60" s="160"/>
      <c r="D60" s="157"/>
      <c r="E60" s="157"/>
      <c r="F60" s="11"/>
      <c r="G60" s="319" t="b">
        <f t="shared" si="4"/>
        <v>1</v>
      </c>
      <c r="H60" s="319" t="b">
        <f t="shared" si="5"/>
        <v>1</v>
      </c>
      <c r="I60" s="319" t="b">
        <f t="shared" si="1"/>
        <v>1</v>
      </c>
      <c r="J60" s="319" t="b">
        <f t="shared" si="0"/>
        <v>1</v>
      </c>
      <c r="K60" s="319">
        <f t="shared" si="2"/>
        <v>0</v>
      </c>
      <c r="L60" s="319">
        <f t="shared" si="3"/>
        <v>0</v>
      </c>
    </row>
    <row r="61" spans="1:12" ht="15.75" x14ac:dyDescent="0.25">
      <c r="A61" s="304"/>
      <c r="B61" s="88">
        <v>42</v>
      </c>
      <c r="C61" s="160"/>
      <c r="D61" s="157"/>
      <c r="E61" s="157"/>
      <c r="F61" s="11"/>
      <c r="G61" s="319" t="b">
        <f t="shared" si="4"/>
        <v>1</v>
      </c>
      <c r="H61" s="319" t="b">
        <f t="shared" si="5"/>
        <v>1</v>
      </c>
      <c r="I61" s="319" t="b">
        <f t="shared" si="1"/>
        <v>1</v>
      </c>
      <c r="J61" s="319" t="b">
        <f t="shared" si="0"/>
        <v>1</v>
      </c>
      <c r="K61" s="319">
        <f t="shared" si="2"/>
        <v>0</v>
      </c>
      <c r="L61" s="319">
        <f t="shared" si="3"/>
        <v>0</v>
      </c>
    </row>
    <row r="62" spans="1:12" ht="15.75" x14ac:dyDescent="0.25">
      <c r="A62" s="304"/>
      <c r="B62" s="88">
        <v>43</v>
      </c>
      <c r="C62" s="160"/>
      <c r="D62" s="157"/>
      <c r="E62" s="157"/>
      <c r="F62" s="11"/>
      <c r="G62" s="319" t="b">
        <f t="shared" si="4"/>
        <v>1</v>
      </c>
      <c r="H62" s="319" t="b">
        <f t="shared" si="5"/>
        <v>1</v>
      </c>
      <c r="I62" s="319" t="b">
        <f t="shared" si="1"/>
        <v>1</v>
      </c>
      <c r="J62" s="319" t="b">
        <f t="shared" si="0"/>
        <v>1</v>
      </c>
      <c r="K62" s="319">
        <f t="shared" si="2"/>
        <v>0</v>
      </c>
      <c r="L62" s="319">
        <f t="shared" si="3"/>
        <v>0</v>
      </c>
    </row>
    <row r="63" spans="1:12" ht="15.75" x14ac:dyDescent="0.25">
      <c r="A63" s="304"/>
      <c r="B63" s="88">
        <v>44</v>
      </c>
      <c r="C63" s="160"/>
      <c r="D63" s="157"/>
      <c r="E63" s="157"/>
      <c r="F63" s="11"/>
      <c r="G63" s="319" t="b">
        <f t="shared" si="4"/>
        <v>1</v>
      </c>
      <c r="H63" s="319" t="b">
        <f t="shared" si="5"/>
        <v>1</v>
      </c>
      <c r="I63" s="319" t="b">
        <f t="shared" si="1"/>
        <v>1</v>
      </c>
      <c r="J63" s="319" t="b">
        <f t="shared" si="0"/>
        <v>1</v>
      </c>
      <c r="K63" s="319">
        <f t="shared" si="2"/>
        <v>0</v>
      </c>
      <c r="L63" s="319">
        <f t="shared" si="3"/>
        <v>0</v>
      </c>
    </row>
    <row r="64" spans="1:12" ht="15.75" x14ac:dyDescent="0.25">
      <c r="A64" s="304"/>
      <c r="B64" s="88">
        <v>45</v>
      </c>
      <c r="C64" s="160"/>
      <c r="D64" s="157"/>
      <c r="E64" s="157"/>
      <c r="F64" s="11"/>
      <c r="G64" s="319" t="b">
        <f t="shared" si="4"/>
        <v>1</v>
      </c>
      <c r="H64" s="319" t="b">
        <f t="shared" si="5"/>
        <v>1</v>
      </c>
      <c r="I64" s="319" t="b">
        <f t="shared" si="1"/>
        <v>1</v>
      </c>
      <c r="J64" s="319" t="b">
        <f t="shared" si="0"/>
        <v>1</v>
      </c>
      <c r="K64" s="319">
        <f t="shared" si="2"/>
        <v>0</v>
      </c>
      <c r="L64" s="319">
        <f t="shared" si="3"/>
        <v>0</v>
      </c>
    </row>
    <row r="65" spans="1:12" ht="15.75" x14ac:dyDescent="0.25">
      <c r="A65" s="304"/>
      <c r="B65" s="88">
        <v>46</v>
      </c>
      <c r="C65" s="160"/>
      <c r="D65" s="157"/>
      <c r="E65" s="157"/>
      <c r="F65" s="11"/>
      <c r="G65" s="319" t="b">
        <f t="shared" si="4"/>
        <v>1</v>
      </c>
      <c r="H65" s="319" t="b">
        <f t="shared" si="5"/>
        <v>1</v>
      </c>
      <c r="I65" s="319" t="b">
        <f t="shared" si="1"/>
        <v>1</v>
      </c>
      <c r="J65" s="319" t="b">
        <f t="shared" si="0"/>
        <v>1</v>
      </c>
      <c r="K65" s="319">
        <f t="shared" si="2"/>
        <v>0</v>
      </c>
      <c r="L65" s="319">
        <f t="shared" si="3"/>
        <v>0</v>
      </c>
    </row>
    <row r="66" spans="1:12" ht="15.75" x14ac:dyDescent="0.25">
      <c r="A66" s="304"/>
      <c r="B66" s="88">
        <v>47</v>
      </c>
      <c r="C66" s="160"/>
      <c r="D66" s="157"/>
      <c r="E66" s="157"/>
      <c r="F66" s="11"/>
      <c r="G66" s="319" t="b">
        <f t="shared" si="4"/>
        <v>1</v>
      </c>
      <c r="H66" s="319" t="b">
        <f t="shared" si="5"/>
        <v>1</v>
      </c>
      <c r="I66" s="319" t="b">
        <f t="shared" si="1"/>
        <v>1</v>
      </c>
      <c r="J66" s="319" t="b">
        <f t="shared" si="0"/>
        <v>1</v>
      </c>
      <c r="K66" s="319">
        <f t="shared" si="2"/>
        <v>0</v>
      </c>
      <c r="L66" s="319">
        <f t="shared" si="3"/>
        <v>0</v>
      </c>
    </row>
    <row r="67" spans="1:12" ht="15.75" x14ac:dyDescent="0.25">
      <c r="A67" s="304"/>
      <c r="B67" s="88">
        <v>48</v>
      </c>
      <c r="C67" s="160"/>
      <c r="D67" s="157"/>
      <c r="E67" s="157"/>
      <c r="F67" s="11"/>
      <c r="G67" s="319" t="b">
        <f t="shared" si="4"/>
        <v>1</v>
      </c>
      <c r="H67" s="319" t="b">
        <f t="shared" si="5"/>
        <v>1</v>
      </c>
      <c r="I67" s="319" t="b">
        <f t="shared" si="1"/>
        <v>1</v>
      </c>
      <c r="J67" s="319" t="b">
        <f t="shared" si="0"/>
        <v>1</v>
      </c>
      <c r="K67" s="319">
        <f t="shared" si="2"/>
        <v>0</v>
      </c>
      <c r="L67" s="319">
        <f t="shared" si="3"/>
        <v>0</v>
      </c>
    </row>
    <row r="68" spans="1:12" ht="15.75" x14ac:dyDescent="0.25">
      <c r="A68" s="304"/>
      <c r="B68" s="88">
        <v>49</v>
      </c>
      <c r="C68" s="160"/>
      <c r="D68" s="157"/>
      <c r="E68" s="157"/>
      <c r="F68" s="11"/>
      <c r="G68" s="319" t="b">
        <f t="shared" si="4"/>
        <v>1</v>
      </c>
      <c r="H68" s="319" t="b">
        <f t="shared" si="5"/>
        <v>1</v>
      </c>
      <c r="I68" s="319" t="b">
        <f t="shared" si="1"/>
        <v>1</v>
      </c>
      <c r="J68" s="319" t="b">
        <f t="shared" si="0"/>
        <v>1</v>
      </c>
      <c r="K68" s="319">
        <f t="shared" si="2"/>
        <v>0</v>
      </c>
      <c r="L68" s="319">
        <f t="shared" si="3"/>
        <v>0</v>
      </c>
    </row>
    <row r="69" spans="1:12" ht="15.75" x14ac:dyDescent="0.25">
      <c r="A69" s="304"/>
      <c r="B69" s="88">
        <v>50</v>
      </c>
      <c r="C69" s="160"/>
      <c r="D69" s="157"/>
      <c r="E69" s="157"/>
      <c r="F69" s="11"/>
      <c r="G69" s="319" t="b">
        <f t="shared" si="4"/>
        <v>1</v>
      </c>
      <c r="H69" s="319" t="b">
        <f t="shared" si="5"/>
        <v>1</v>
      </c>
      <c r="I69" s="319" t="b">
        <f t="shared" si="1"/>
        <v>1</v>
      </c>
      <c r="J69" s="319" t="b">
        <f t="shared" si="0"/>
        <v>1</v>
      </c>
      <c r="K69" s="319">
        <f t="shared" si="2"/>
        <v>0</v>
      </c>
      <c r="L69" s="319">
        <f t="shared" si="3"/>
        <v>0</v>
      </c>
    </row>
    <row r="70" spans="1:12" ht="15.75" x14ac:dyDescent="0.25">
      <c r="A70" s="304"/>
      <c r="B70" s="88">
        <v>51</v>
      </c>
      <c r="C70" s="160"/>
      <c r="D70" s="157"/>
      <c r="E70" s="157"/>
      <c r="F70" s="11"/>
      <c r="G70" s="319" t="b">
        <f t="shared" si="4"/>
        <v>1</v>
      </c>
      <c r="H70" s="319" t="b">
        <f t="shared" si="5"/>
        <v>1</v>
      </c>
      <c r="I70" s="319" t="b">
        <f t="shared" si="1"/>
        <v>1</v>
      </c>
      <c r="J70" s="319" t="b">
        <f t="shared" si="0"/>
        <v>1</v>
      </c>
      <c r="K70" s="319">
        <f t="shared" si="2"/>
        <v>0</v>
      </c>
      <c r="L70" s="319">
        <f t="shared" si="3"/>
        <v>0</v>
      </c>
    </row>
    <row r="71" spans="1:12" ht="15.75" x14ac:dyDescent="0.25">
      <c r="A71" s="304"/>
      <c r="B71" s="88">
        <v>52</v>
      </c>
      <c r="C71" s="160"/>
      <c r="D71" s="157"/>
      <c r="E71" s="157"/>
      <c r="F71" s="11"/>
      <c r="G71" s="319" t="b">
        <f t="shared" si="4"/>
        <v>1</v>
      </c>
      <c r="H71" s="319" t="b">
        <f t="shared" si="5"/>
        <v>1</v>
      </c>
      <c r="I71" s="319" t="b">
        <f t="shared" si="1"/>
        <v>1</v>
      </c>
      <c r="J71" s="319" t="b">
        <f t="shared" si="0"/>
        <v>1</v>
      </c>
      <c r="K71" s="319">
        <f t="shared" si="2"/>
        <v>0</v>
      </c>
      <c r="L71" s="319">
        <f t="shared" si="3"/>
        <v>0</v>
      </c>
    </row>
    <row r="72" spans="1:12" ht="15.75" x14ac:dyDescent="0.25">
      <c r="A72" s="304"/>
      <c r="B72" s="88">
        <v>53</v>
      </c>
      <c r="C72" s="160"/>
      <c r="D72" s="157"/>
      <c r="E72" s="157"/>
      <c r="F72" s="11"/>
      <c r="G72" s="319" t="b">
        <f t="shared" si="4"/>
        <v>1</v>
      </c>
      <c r="H72" s="319" t="b">
        <f t="shared" si="5"/>
        <v>1</v>
      </c>
      <c r="I72" s="319" t="b">
        <f t="shared" si="1"/>
        <v>1</v>
      </c>
      <c r="J72" s="319" t="b">
        <f t="shared" si="0"/>
        <v>1</v>
      </c>
      <c r="K72" s="319">
        <f t="shared" si="2"/>
        <v>0</v>
      </c>
      <c r="L72" s="319">
        <f t="shared" si="3"/>
        <v>0</v>
      </c>
    </row>
    <row r="73" spans="1:12" ht="15.75" x14ac:dyDescent="0.25">
      <c r="A73" s="304"/>
      <c r="B73" s="88">
        <v>54</v>
      </c>
      <c r="C73" s="160"/>
      <c r="D73" s="157"/>
      <c r="E73" s="157"/>
      <c r="F73" s="11"/>
      <c r="G73" s="319" t="b">
        <f t="shared" si="4"/>
        <v>1</v>
      </c>
      <c r="H73" s="319" t="b">
        <f t="shared" si="5"/>
        <v>1</v>
      </c>
      <c r="I73" s="319" t="b">
        <f t="shared" si="1"/>
        <v>1</v>
      </c>
      <c r="J73" s="319" t="b">
        <f t="shared" si="0"/>
        <v>1</v>
      </c>
      <c r="K73" s="319">
        <f t="shared" si="2"/>
        <v>0</v>
      </c>
      <c r="L73" s="319">
        <f t="shared" si="3"/>
        <v>0</v>
      </c>
    </row>
    <row r="74" spans="1:12" ht="15.75" x14ac:dyDescent="0.25">
      <c r="A74" s="304"/>
      <c r="B74" s="88">
        <v>55</v>
      </c>
      <c r="C74" s="160"/>
      <c r="D74" s="157"/>
      <c r="E74" s="157"/>
      <c r="F74" s="11"/>
      <c r="G74" s="319" t="b">
        <f t="shared" si="4"/>
        <v>1</v>
      </c>
      <c r="H74" s="319" t="b">
        <f t="shared" si="5"/>
        <v>1</v>
      </c>
      <c r="I74" s="319" t="b">
        <f t="shared" si="1"/>
        <v>1</v>
      </c>
      <c r="J74" s="319" t="b">
        <f t="shared" si="0"/>
        <v>1</v>
      </c>
      <c r="K74" s="319">
        <f t="shared" si="2"/>
        <v>0</v>
      </c>
      <c r="L74" s="319">
        <f t="shared" si="3"/>
        <v>0</v>
      </c>
    </row>
    <row r="75" spans="1:12" ht="15.75" x14ac:dyDescent="0.25">
      <c r="A75" s="304"/>
      <c r="B75" s="88">
        <v>56</v>
      </c>
      <c r="C75" s="160"/>
      <c r="D75" s="157"/>
      <c r="E75" s="157"/>
      <c r="F75" s="11"/>
      <c r="G75" s="319" t="b">
        <f t="shared" si="4"/>
        <v>1</v>
      </c>
      <c r="H75" s="319" t="b">
        <f t="shared" si="5"/>
        <v>1</v>
      </c>
      <c r="I75" s="319" t="b">
        <f t="shared" si="1"/>
        <v>1</v>
      </c>
      <c r="J75" s="319" t="b">
        <f t="shared" si="0"/>
        <v>1</v>
      </c>
      <c r="K75" s="319">
        <f t="shared" si="2"/>
        <v>0</v>
      </c>
      <c r="L75" s="319">
        <f t="shared" si="3"/>
        <v>0</v>
      </c>
    </row>
    <row r="76" spans="1:12" ht="15.75" x14ac:dyDescent="0.25">
      <c r="A76" s="304"/>
      <c r="B76" s="88">
        <v>57</v>
      </c>
      <c r="C76" s="160"/>
      <c r="D76" s="157"/>
      <c r="E76" s="157"/>
      <c r="F76" s="11"/>
      <c r="G76" s="319" t="b">
        <f t="shared" si="4"/>
        <v>1</v>
      </c>
      <c r="H76" s="319" t="b">
        <f t="shared" si="5"/>
        <v>1</v>
      </c>
      <c r="I76" s="319" t="b">
        <f t="shared" si="1"/>
        <v>1</v>
      </c>
      <c r="J76" s="319" t="b">
        <f t="shared" si="0"/>
        <v>1</v>
      </c>
      <c r="K76" s="319">
        <f t="shared" si="2"/>
        <v>0</v>
      </c>
      <c r="L76" s="319">
        <f t="shared" si="3"/>
        <v>0</v>
      </c>
    </row>
    <row r="77" spans="1:12" ht="15.75" x14ac:dyDescent="0.25">
      <c r="A77" s="304"/>
      <c r="B77" s="88">
        <v>58</v>
      </c>
      <c r="C77" s="160"/>
      <c r="D77" s="157"/>
      <c r="E77" s="157"/>
      <c r="F77" s="11"/>
      <c r="G77" s="319" t="b">
        <f t="shared" si="4"/>
        <v>1</v>
      </c>
      <c r="H77" s="319" t="b">
        <f t="shared" si="5"/>
        <v>1</v>
      </c>
      <c r="I77" s="319" t="b">
        <f t="shared" si="1"/>
        <v>1</v>
      </c>
      <c r="J77" s="319" t="b">
        <f t="shared" si="0"/>
        <v>1</v>
      </c>
      <c r="K77" s="319">
        <f t="shared" si="2"/>
        <v>0</v>
      </c>
      <c r="L77" s="319">
        <f t="shared" si="3"/>
        <v>0</v>
      </c>
    </row>
    <row r="78" spans="1:12" ht="15.75" x14ac:dyDescent="0.25">
      <c r="A78" s="304"/>
      <c r="B78" s="88">
        <v>59</v>
      </c>
      <c r="C78" s="160"/>
      <c r="D78" s="157"/>
      <c r="E78" s="157"/>
      <c r="F78" s="11"/>
      <c r="G78" s="319" t="b">
        <f t="shared" si="4"/>
        <v>1</v>
      </c>
      <c r="H78" s="319" t="b">
        <f t="shared" si="5"/>
        <v>1</v>
      </c>
      <c r="I78" s="319" t="b">
        <f t="shared" si="1"/>
        <v>1</v>
      </c>
      <c r="J78" s="319" t="b">
        <f t="shared" si="0"/>
        <v>1</v>
      </c>
      <c r="K78" s="319">
        <f t="shared" si="2"/>
        <v>0</v>
      </c>
      <c r="L78" s="319">
        <f t="shared" si="3"/>
        <v>0</v>
      </c>
    </row>
    <row r="79" spans="1:12" ht="15.75" x14ac:dyDescent="0.25">
      <c r="A79" s="304"/>
      <c r="B79" s="88">
        <v>60</v>
      </c>
      <c r="C79" s="160"/>
      <c r="D79" s="157"/>
      <c r="E79" s="157"/>
      <c r="F79" s="11"/>
      <c r="G79" s="319" t="b">
        <f t="shared" si="4"/>
        <v>1</v>
      </c>
      <c r="H79" s="319" t="b">
        <f t="shared" si="5"/>
        <v>1</v>
      </c>
      <c r="I79" s="319" t="b">
        <f t="shared" si="1"/>
        <v>1</v>
      </c>
      <c r="J79" s="319" t="b">
        <f t="shared" si="0"/>
        <v>1</v>
      </c>
      <c r="K79" s="319">
        <f t="shared" si="2"/>
        <v>0</v>
      </c>
      <c r="L79" s="319">
        <f t="shared" si="3"/>
        <v>0</v>
      </c>
    </row>
    <row r="80" spans="1:12" ht="15.75" x14ac:dyDescent="0.25">
      <c r="A80" s="304"/>
      <c r="B80" s="88">
        <v>61</v>
      </c>
      <c r="C80" s="160"/>
      <c r="D80" s="157"/>
      <c r="E80" s="157"/>
      <c r="F80" s="11"/>
      <c r="G80" s="319" t="b">
        <f t="shared" si="4"/>
        <v>1</v>
      </c>
      <c r="H80" s="319" t="b">
        <f t="shared" si="5"/>
        <v>1</v>
      </c>
      <c r="I80" s="319" t="b">
        <f t="shared" si="1"/>
        <v>1</v>
      </c>
      <c r="J80" s="319" t="b">
        <f t="shared" si="0"/>
        <v>1</v>
      </c>
      <c r="K80" s="319">
        <f t="shared" si="2"/>
        <v>0</v>
      </c>
      <c r="L80" s="319">
        <f t="shared" si="3"/>
        <v>0</v>
      </c>
    </row>
    <row r="81" spans="1:12" ht="15.75" x14ac:dyDescent="0.25">
      <c r="A81" s="304"/>
      <c r="B81" s="88">
        <v>62</v>
      </c>
      <c r="C81" s="160"/>
      <c r="D81" s="157"/>
      <c r="E81" s="157"/>
      <c r="F81" s="11"/>
      <c r="G81" s="319" t="b">
        <f t="shared" si="4"/>
        <v>1</v>
      </c>
      <c r="H81" s="319" t="b">
        <f t="shared" si="5"/>
        <v>1</v>
      </c>
      <c r="I81" s="319" t="b">
        <f t="shared" si="1"/>
        <v>1</v>
      </c>
      <c r="J81" s="319" t="b">
        <f t="shared" si="0"/>
        <v>1</v>
      </c>
      <c r="K81" s="319">
        <f t="shared" si="2"/>
        <v>0</v>
      </c>
      <c r="L81" s="319">
        <f t="shared" si="3"/>
        <v>0</v>
      </c>
    </row>
    <row r="82" spans="1:12" ht="15.75" x14ac:dyDescent="0.25">
      <c r="A82" s="304"/>
      <c r="B82" s="88">
        <v>63</v>
      </c>
      <c r="C82" s="160"/>
      <c r="D82" s="157"/>
      <c r="E82" s="157"/>
      <c r="F82" s="11"/>
      <c r="G82" s="319" t="b">
        <f t="shared" si="4"/>
        <v>1</v>
      </c>
      <c r="H82" s="319" t="b">
        <f t="shared" si="5"/>
        <v>1</v>
      </c>
      <c r="I82" s="319" t="b">
        <f t="shared" si="1"/>
        <v>1</v>
      </c>
      <c r="J82" s="319" t="b">
        <f t="shared" si="0"/>
        <v>1</v>
      </c>
      <c r="K82" s="319">
        <f t="shared" si="2"/>
        <v>0</v>
      </c>
      <c r="L82" s="319">
        <f t="shared" si="3"/>
        <v>0</v>
      </c>
    </row>
    <row r="83" spans="1:12" ht="15.75" x14ac:dyDescent="0.25">
      <c r="A83" s="304"/>
      <c r="B83" s="88">
        <v>64</v>
      </c>
      <c r="C83" s="160"/>
      <c r="D83" s="157"/>
      <c r="E83" s="157"/>
      <c r="F83" s="11"/>
      <c r="G83" s="319" t="b">
        <f t="shared" si="4"/>
        <v>1</v>
      </c>
      <c r="H83" s="319" t="b">
        <f t="shared" si="5"/>
        <v>1</v>
      </c>
      <c r="I83" s="319" t="b">
        <f t="shared" si="1"/>
        <v>1</v>
      </c>
      <c r="J83" s="319" t="b">
        <f t="shared" si="0"/>
        <v>1</v>
      </c>
      <c r="K83" s="319">
        <f t="shared" si="2"/>
        <v>0</v>
      </c>
      <c r="L83" s="319">
        <f t="shared" si="3"/>
        <v>0</v>
      </c>
    </row>
    <row r="84" spans="1:12" ht="15.75" x14ac:dyDescent="0.25">
      <c r="A84" s="304"/>
      <c r="B84" s="88">
        <v>65</v>
      </c>
      <c r="C84" s="160"/>
      <c r="D84" s="157"/>
      <c r="E84" s="157"/>
      <c r="F84" s="11"/>
      <c r="G84" s="319" t="b">
        <f t="shared" si="4"/>
        <v>1</v>
      </c>
      <c r="H84" s="319" t="b">
        <f t="shared" si="5"/>
        <v>1</v>
      </c>
      <c r="I84" s="319" t="b">
        <f t="shared" si="1"/>
        <v>1</v>
      </c>
      <c r="J84" s="319" t="b">
        <f t="shared" ref="J84:J147" si="6">IF(C84="",TRUE,(IF(ISNUMBER(MATCH(C84,countries,0)),TRUE,FALSE)))</f>
        <v>1</v>
      </c>
      <c r="K84" s="319">
        <f t="shared" si="2"/>
        <v>0</v>
      </c>
      <c r="L84" s="319">
        <f t="shared" si="3"/>
        <v>0</v>
      </c>
    </row>
    <row r="85" spans="1:12" ht="15.75" x14ac:dyDescent="0.25">
      <c r="A85" s="304"/>
      <c r="B85" s="88">
        <v>66</v>
      </c>
      <c r="C85" s="160"/>
      <c r="D85" s="157"/>
      <c r="E85" s="157"/>
      <c r="F85" s="11"/>
      <c r="G85" s="319" t="b">
        <f t="shared" si="4"/>
        <v>1</v>
      </c>
      <c r="H85" s="319" t="b">
        <f t="shared" si="5"/>
        <v>1</v>
      </c>
      <c r="I85" s="319" t="b">
        <f t="shared" ref="I85:I148" si="7">IF(AND(C85&lt;&gt;"N/A",ISBLANK(C85)=FALSE,D85=0,E85=0),FALSE,TRUE)</f>
        <v>1</v>
      </c>
      <c r="J85" s="319" t="b">
        <f t="shared" si="6"/>
        <v>1</v>
      </c>
      <c r="K85" s="319">
        <f t="shared" ref="K85:K148" si="8">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D85,0)</f>
        <v>0</v>
      </c>
      <c r="L85" s="319">
        <f t="shared" ref="L85:L148" si="9">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E85,0)</f>
        <v>0</v>
      </c>
    </row>
    <row r="86" spans="1:12" ht="15.75" x14ac:dyDescent="0.25">
      <c r="A86" s="304"/>
      <c r="B86" s="88">
        <v>67</v>
      </c>
      <c r="C86" s="160"/>
      <c r="D86" s="157"/>
      <c r="E86" s="157"/>
      <c r="F86" s="11"/>
      <c r="G86" s="319" t="b">
        <f t="shared" ref="G86:G149" si="10">IF(ISBLANK(C86),TRUE,IF(OR(ISBLANK(D86),ISBLANK(E86)),FALSE,TRUE))</f>
        <v>1</v>
      </c>
      <c r="H86" s="319" t="b">
        <f t="shared" ref="H86:H149" si="11">IF(OR(AND(C86="N/A",D86=0,E86=0),AND(ISBLANK(C86),ISBLANK(D86),ISBLANK(E86)),AND(C86&lt;&gt;"N/A",ISBLANK(C86)=FALSE,ISBLANK(D86)=FALSE,ISBLANK(E86)=FALSE)),TRUE,FALSE)</f>
        <v>1</v>
      </c>
      <c r="I86" s="319" t="b">
        <f t="shared" si="7"/>
        <v>1</v>
      </c>
      <c r="J86" s="319" t="b">
        <f t="shared" si="6"/>
        <v>1</v>
      </c>
      <c r="K86" s="319">
        <f t="shared" si="8"/>
        <v>0</v>
      </c>
      <c r="L86" s="319">
        <f t="shared" si="9"/>
        <v>0</v>
      </c>
    </row>
    <row r="87" spans="1:12" ht="15.75" x14ac:dyDescent="0.25">
      <c r="A87" s="304"/>
      <c r="B87" s="88">
        <v>68</v>
      </c>
      <c r="C87" s="160"/>
      <c r="D87" s="157"/>
      <c r="E87" s="157"/>
      <c r="F87" s="11"/>
      <c r="G87" s="319" t="b">
        <f t="shared" si="10"/>
        <v>1</v>
      </c>
      <c r="H87" s="319" t="b">
        <f t="shared" si="11"/>
        <v>1</v>
      </c>
      <c r="I87" s="319" t="b">
        <f t="shared" si="7"/>
        <v>1</v>
      </c>
      <c r="J87" s="319" t="b">
        <f t="shared" si="6"/>
        <v>1</v>
      </c>
      <c r="K87" s="319">
        <f t="shared" si="8"/>
        <v>0</v>
      </c>
      <c r="L87" s="319">
        <f t="shared" si="9"/>
        <v>0</v>
      </c>
    </row>
    <row r="88" spans="1:12" ht="15.75" x14ac:dyDescent="0.25">
      <c r="A88" s="304"/>
      <c r="B88" s="88">
        <v>69</v>
      </c>
      <c r="C88" s="160"/>
      <c r="D88" s="157"/>
      <c r="E88" s="157"/>
      <c r="F88" s="11"/>
      <c r="G88" s="319" t="b">
        <f t="shared" si="10"/>
        <v>1</v>
      </c>
      <c r="H88" s="319" t="b">
        <f t="shared" si="11"/>
        <v>1</v>
      </c>
      <c r="I88" s="319" t="b">
        <f t="shared" si="7"/>
        <v>1</v>
      </c>
      <c r="J88" s="319" t="b">
        <f t="shared" si="6"/>
        <v>1</v>
      </c>
      <c r="K88" s="319">
        <f t="shared" si="8"/>
        <v>0</v>
      </c>
      <c r="L88" s="319">
        <f t="shared" si="9"/>
        <v>0</v>
      </c>
    </row>
    <row r="89" spans="1:12" ht="15.75" x14ac:dyDescent="0.25">
      <c r="A89" s="304"/>
      <c r="B89" s="88">
        <v>70</v>
      </c>
      <c r="C89" s="160"/>
      <c r="D89" s="157"/>
      <c r="E89" s="157"/>
      <c r="F89" s="11"/>
      <c r="G89" s="319" t="b">
        <f t="shared" si="10"/>
        <v>1</v>
      </c>
      <c r="H89" s="319" t="b">
        <f t="shared" si="11"/>
        <v>1</v>
      </c>
      <c r="I89" s="319" t="b">
        <f t="shared" si="7"/>
        <v>1</v>
      </c>
      <c r="J89" s="319" t="b">
        <f t="shared" si="6"/>
        <v>1</v>
      </c>
      <c r="K89" s="319">
        <f t="shared" si="8"/>
        <v>0</v>
      </c>
      <c r="L89" s="319">
        <f t="shared" si="9"/>
        <v>0</v>
      </c>
    </row>
    <row r="90" spans="1:12" ht="15.75" x14ac:dyDescent="0.25">
      <c r="A90" s="304"/>
      <c r="B90" s="88">
        <v>71</v>
      </c>
      <c r="C90" s="160"/>
      <c r="D90" s="157"/>
      <c r="E90" s="157"/>
      <c r="F90" s="11"/>
      <c r="G90" s="319" t="b">
        <f t="shared" si="10"/>
        <v>1</v>
      </c>
      <c r="H90" s="319" t="b">
        <f t="shared" si="11"/>
        <v>1</v>
      </c>
      <c r="I90" s="319" t="b">
        <f t="shared" si="7"/>
        <v>1</v>
      </c>
      <c r="J90" s="319" t="b">
        <f t="shared" si="6"/>
        <v>1</v>
      </c>
      <c r="K90" s="319">
        <f t="shared" si="8"/>
        <v>0</v>
      </c>
      <c r="L90" s="319">
        <f t="shared" si="9"/>
        <v>0</v>
      </c>
    </row>
    <row r="91" spans="1:12" ht="15.75" x14ac:dyDescent="0.25">
      <c r="A91" s="304"/>
      <c r="B91" s="88">
        <v>72</v>
      </c>
      <c r="C91" s="160"/>
      <c r="D91" s="157"/>
      <c r="E91" s="157"/>
      <c r="F91" s="11"/>
      <c r="G91" s="319" t="b">
        <f t="shared" si="10"/>
        <v>1</v>
      </c>
      <c r="H91" s="319" t="b">
        <f t="shared" si="11"/>
        <v>1</v>
      </c>
      <c r="I91" s="319" t="b">
        <f t="shared" si="7"/>
        <v>1</v>
      </c>
      <c r="J91" s="319" t="b">
        <f t="shared" si="6"/>
        <v>1</v>
      </c>
      <c r="K91" s="319">
        <f t="shared" si="8"/>
        <v>0</v>
      </c>
      <c r="L91" s="319">
        <f t="shared" si="9"/>
        <v>0</v>
      </c>
    </row>
    <row r="92" spans="1:12" ht="15.75" x14ac:dyDescent="0.25">
      <c r="A92" s="304"/>
      <c r="B92" s="88">
        <v>73</v>
      </c>
      <c r="C92" s="160"/>
      <c r="D92" s="157"/>
      <c r="E92" s="157"/>
      <c r="F92" s="11"/>
      <c r="G92" s="319" t="b">
        <f t="shared" si="10"/>
        <v>1</v>
      </c>
      <c r="H92" s="319" t="b">
        <f t="shared" si="11"/>
        <v>1</v>
      </c>
      <c r="I92" s="319" t="b">
        <f t="shared" si="7"/>
        <v>1</v>
      </c>
      <c r="J92" s="319" t="b">
        <f t="shared" si="6"/>
        <v>1</v>
      </c>
      <c r="K92" s="319">
        <f t="shared" si="8"/>
        <v>0</v>
      </c>
      <c r="L92" s="319">
        <f t="shared" si="9"/>
        <v>0</v>
      </c>
    </row>
    <row r="93" spans="1:12" ht="15.75" x14ac:dyDescent="0.25">
      <c r="A93" s="304"/>
      <c r="B93" s="88">
        <v>74</v>
      </c>
      <c r="C93" s="160"/>
      <c r="D93" s="157"/>
      <c r="E93" s="157"/>
      <c r="F93" s="11"/>
      <c r="G93" s="319" t="b">
        <f t="shared" si="10"/>
        <v>1</v>
      </c>
      <c r="H93" s="319" t="b">
        <f t="shared" si="11"/>
        <v>1</v>
      </c>
      <c r="I93" s="319" t="b">
        <f t="shared" si="7"/>
        <v>1</v>
      </c>
      <c r="J93" s="319" t="b">
        <f t="shared" si="6"/>
        <v>1</v>
      </c>
      <c r="K93" s="319">
        <f t="shared" si="8"/>
        <v>0</v>
      </c>
      <c r="L93" s="319">
        <f t="shared" si="9"/>
        <v>0</v>
      </c>
    </row>
    <row r="94" spans="1:12" ht="15.75" x14ac:dyDescent="0.25">
      <c r="A94" s="304"/>
      <c r="B94" s="88">
        <v>75</v>
      </c>
      <c r="C94" s="160"/>
      <c r="D94" s="157"/>
      <c r="E94" s="157"/>
      <c r="F94" s="11"/>
      <c r="G94" s="319" t="b">
        <f t="shared" si="10"/>
        <v>1</v>
      </c>
      <c r="H94" s="319" t="b">
        <f t="shared" si="11"/>
        <v>1</v>
      </c>
      <c r="I94" s="319" t="b">
        <f t="shared" si="7"/>
        <v>1</v>
      </c>
      <c r="J94" s="319" t="b">
        <f t="shared" si="6"/>
        <v>1</v>
      </c>
      <c r="K94" s="319">
        <f t="shared" si="8"/>
        <v>0</v>
      </c>
      <c r="L94" s="319">
        <f t="shared" si="9"/>
        <v>0</v>
      </c>
    </row>
    <row r="95" spans="1:12" ht="15.75" x14ac:dyDescent="0.25">
      <c r="A95" s="304"/>
      <c r="B95" s="88">
        <v>76</v>
      </c>
      <c r="C95" s="160"/>
      <c r="D95" s="157"/>
      <c r="E95" s="157"/>
      <c r="F95" s="11"/>
      <c r="G95" s="319" t="b">
        <f t="shared" si="10"/>
        <v>1</v>
      </c>
      <c r="H95" s="319" t="b">
        <f t="shared" si="11"/>
        <v>1</v>
      </c>
      <c r="I95" s="319" t="b">
        <f t="shared" si="7"/>
        <v>1</v>
      </c>
      <c r="J95" s="319" t="b">
        <f t="shared" si="6"/>
        <v>1</v>
      </c>
      <c r="K95" s="319">
        <f t="shared" si="8"/>
        <v>0</v>
      </c>
      <c r="L95" s="319">
        <f t="shared" si="9"/>
        <v>0</v>
      </c>
    </row>
    <row r="96" spans="1:12" ht="15.75" x14ac:dyDescent="0.25">
      <c r="A96" s="304"/>
      <c r="B96" s="88">
        <v>77</v>
      </c>
      <c r="C96" s="160"/>
      <c r="D96" s="157"/>
      <c r="E96" s="157"/>
      <c r="F96" s="11"/>
      <c r="G96" s="319" t="b">
        <f t="shared" si="10"/>
        <v>1</v>
      </c>
      <c r="H96" s="319" t="b">
        <f t="shared" si="11"/>
        <v>1</v>
      </c>
      <c r="I96" s="319" t="b">
        <f t="shared" si="7"/>
        <v>1</v>
      </c>
      <c r="J96" s="319" t="b">
        <f t="shared" si="6"/>
        <v>1</v>
      </c>
      <c r="K96" s="319">
        <f t="shared" si="8"/>
        <v>0</v>
      </c>
      <c r="L96" s="319">
        <f t="shared" si="9"/>
        <v>0</v>
      </c>
    </row>
    <row r="97" spans="1:12" ht="15.75" x14ac:dyDescent="0.25">
      <c r="A97" s="304"/>
      <c r="B97" s="88">
        <v>78</v>
      </c>
      <c r="C97" s="160"/>
      <c r="D97" s="157"/>
      <c r="E97" s="157"/>
      <c r="F97" s="11"/>
      <c r="G97" s="319" t="b">
        <f t="shared" si="10"/>
        <v>1</v>
      </c>
      <c r="H97" s="319" t="b">
        <f t="shared" si="11"/>
        <v>1</v>
      </c>
      <c r="I97" s="319" t="b">
        <f t="shared" si="7"/>
        <v>1</v>
      </c>
      <c r="J97" s="319" t="b">
        <f t="shared" si="6"/>
        <v>1</v>
      </c>
      <c r="K97" s="319">
        <f t="shared" si="8"/>
        <v>0</v>
      </c>
      <c r="L97" s="319">
        <f t="shared" si="9"/>
        <v>0</v>
      </c>
    </row>
    <row r="98" spans="1:12" ht="15.75" x14ac:dyDescent="0.25">
      <c r="A98" s="304"/>
      <c r="B98" s="88">
        <v>79</v>
      </c>
      <c r="C98" s="160"/>
      <c r="D98" s="157"/>
      <c r="E98" s="157"/>
      <c r="F98" s="11"/>
      <c r="G98" s="319" t="b">
        <f t="shared" si="10"/>
        <v>1</v>
      </c>
      <c r="H98" s="319" t="b">
        <f t="shared" si="11"/>
        <v>1</v>
      </c>
      <c r="I98" s="319" t="b">
        <f t="shared" si="7"/>
        <v>1</v>
      </c>
      <c r="J98" s="319" t="b">
        <f t="shared" si="6"/>
        <v>1</v>
      </c>
      <c r="K98" s="319">
        <f t="shared" si="8"/>
        <v>0</v>
      </c>
      <c r="L98" s="319">
        <f t="shared" si="9"/>
        <v>0</v>
      </c>
    </row>
    <row r="99" spans="1:12" ht="15.75" x14ac:dyDescent="0.25">
      <c r="A99" s="304"/>
      <c r="B99" s="88">
        <v>80</v>
      </c>
      <c r="C99" s="160"/>
      <c r="D99" s="157"/>
      <c r="E99" s="157"/>
      <c r="F99" s="11"/>
      <c r="G99" s="319" t="b">
        <f t="shared" si="10"/>
        <v>1</v>
      </c>
      <c r="H99" s="319" t="b">
        <f t="shared" si="11"/>
        <v>1</v>
      </c>
      <c r="I99" s="319" t="b">
        <f t="shared" si="7"/>
        <v>1</v>
      </c>
      <c r="J99" s="319" t="b">
        <f t="shared" si="6"/>
        <v>1</v>
      </c>
      <c r="K99" s="319">
        <f t="shared" si="8"/>
        <v>0</v>
      </c>
      <c r="L99" s="319">
        <f t="shared" si="9"/>
        <v>0</v>
      </c>
    </row>
    <row r="100" spans="1:12" ht="15.75" x14ac:dyDescent="0.25">
      <c r="A100" s="304"/>
      <c r="B100" s="88">
        <v>81</v>
      </c>
      <c r="C100" s="160"/>
      <c r="D100" s="157"/>
      <c r="E100" s="157"/>
      <c r="F100" s="11"/>
      <c r="G100" s="319" t="b">
        <f t="shared" si="10"/>
        <v>1</v>
      </c>
      <c r="H100" s="319" t="b">
        <f t="shared" si="11"/>
        <v>1</v>
      </c>
      <c r="I100" s="319" t="b">
        <f t="shared" si="7"/>
        <v>1</v>
      </c>
      <c r="J100" s="319" t="b">
        <f t="shared" si="6"/>
        <v>1</v>
      </c>
      <c r="K100" s="319">
        <f t="shared" si="8"/>
        <v>0</v>
      </c>
      <c r="L100" s="319">
        <f t="shared" si="9"/>
        <v>0</v>
      </c>
    </row>
    <row r="101" spans="1:12" ht="15.75" x14ac:dyDescent="0.25">
      <c r="A101" s="304"/>
      <c r="B101" s="88">
        <v>82</v>
      </c>
      <c r="C101" s="160"/>
      <c r="D101" s="157"/>
      <c r="E101" s="157"/>
      <c r="F101" s="11"/>
      <c r="G101" s="319" t="b">
        <f t="shared" si="10"/>
        <v>1</v>
      </c>
      <c r="H101" s="319" t="b">
        <f t="shared" si="11"/>
        <v>1</v>
      </c>
      <c r="I101" s="319" t="b">
        <f t="shared" si="7"/>
        <v>1</v>
      </c>
      <c r="J101" s="319" t="b">
        <f t="shared" si="6"/>
        <v>1</v>
      </c>
      <c r="K101" s="319">
        <f t="shared" si="8"/>
        <v>0</v>
      </c>
      <c r="L101" s="319">
        <f t="shared" si="9"/>
        <v>0</v>
      </c>
    </row>
    <row r="102" spans="1:12" ht="15.75" x14ac:dyDescent="0.25">
      <c r="A102" s="304"/>
      <c r="B102" s="88">
        <v>83</v>
      </c>
      <c r="C102" s="160"/>
      <c r="D102" s="157"/>
      <c r="E102" s="157"/>
      <c r="F102" s="11"/>
      <c r="G102" s="319" t="b">
        <f t="shared" si="10"/>
        <v>1</v>
      </c>
      <c r="H102" s="319" t="b">
        <f t="shared" si="11"/>
        <v>1</v>
      </c>
      <c r="I102" s="319" t="b">
        <f t="shared" si="7"/>
        <v>1</v>
      </c>
      <c r="J102" s="319" t="b">
        <f t="shared" si="6"/>
        <v>1</v>
      </c>
      <c r="K102" s="319">
        <f t="shared" si="8"/>
        <v>0</v>
      </c>
      <c r="L102" s="319">
        <f t="shared" si="9"/>
        <v>0</v>
      </c>
    </row>
    <row r="103" spans="1:12" ht="15.75" x14ac:dyDescent="0.25">
      <c r="A103" s="304"/>
      <c r="B103" s="88">
        <v>84</v>
      </c>
      <c r="C103" s="160"/>
      <c r="D103" s="157"/>
      <c r="E103" s="157"/>
      <c r="F103" s="11"/>
      <c r="G103" s="319" t="b">
        <f t="shared" si="10"/>
        <v>1</v>
      </c>
      <c r="H103" s="319" t="b">
        <f t="shared" si="11"/>
        <v>1</v>
      </c>
      <c r="I103" s="319" t="b">
        <f t="shared" si="7"/>
        <v>1</v>
      </c>
      <c r="J103" s="319" t="b">
        <f t="shared" si="6"/>
        <v>1</v>
      </c>
      <c r="K103" s="319">
        <f t="shared" si="8"/>
        <v>0</v>
      </c>
      <c r="L103" s="319">
        <f t="shared" si="9"/>
        <v>0</v>
      </c>
    </row>
    <row r="104" spans="1:12" ht="15.75" x14ac:dyDescent="0.25">
      <c r="A104" s="304"/>
      <c r="B104" s="88">
        <v>85</v>
      </c>
      <c r="C104" s="160"/>
      <c r="D104" s="157"/>
      <c r="E104" s="157"/>
      <c r="F104" s="11"/>
      <c r="G104" s="319" t="b">
        <f t="shared" si="10"/>
        <v>1</v>
      </c>
      <c r="H104" s="319" t="b">
        <f t="shared" si="11"/>
        <v>1</v>
      </c>
      <c r="I104" s="319" t="b">
        <f t="shared" si="7"/>
        <v>1</v>
      </c>
      <c r="J104" s="319" t="b">
        <f t="shared" si="6"/>
        <v>1</v>
      </c>
      <c r="K104" s="319">
        <f t="shared" si="8"/>
        <v>0</v>
      </c>
      <c r="L104" s="319">
        <f t="shared" si="9"/>
        <v>0</v>
      </c>
    </row>
    <row r="105" spans="1:12" ht="15.75" x14ac:dyDescent="0.25">
      <c r="A105" s="304"/>
      <c r="B105" s="88">
        <v>86</v>
      </c>
      <c r="C105" s="160"/>
      <c r="D105" s="157"/>
      <c r="E105" s="157"/>
      <c r="F105" s="11"/>
      <c r="G105" s="319" t="b">
        <f t="shared" si="10"/>
        <v>1</v>
      </c>
      <c r="H105" s="319" t="b">
        <f t="shared" si="11"/>
        <v>1</v>
      </c>
      <c r="I105" s="319" t="b">
        <f t="shared" si="7"/>
        <v>1</v>
      </c>
      <c r="J105" s="319" t="b">
        <f t="shared" si="6"/>
        <v>1</v>
      </c>
      <c r="K105" s="319">
        <f t="shared" si="8"/>
        <v>0</v>
      </c>
      <c r="L105" s="319">
        <f t="shared" si="9"/>
        <v>0</v>
      </c>
    </row>
    <row r="106" spans="1:12" ht="15.75" x14ac:dyDescent="0.25">
      <c r="A106" s="304"/>
      <c r="B106" s="88">
        <v>87</v>
      </c>
      <c r="C106" s="160"/>
      <c r="D106" s="157"/>
      <c r="E106" s="157"/>
      <c r="F106" s="11"/>
      <c r="G106" s="319" t="b">
        <f t="shared" si="10"/>
        <v>1</v>
      </c>
      <c r="H106" s="319" t="b">
        <f t="shared" si="11"/>
        <v>1</v>
      </c>
      <c r="I106" s="319" t="b">
        <f t="shared" si="7"/>
        <v>1</v>
      </c>
      <c r="J106" s="319" t="b">
        <f t="shared" si="6"/>
        <v>1</v>
      </c>
      <c r="K106" s="319">
        <f t="shared" si="8"/>
        <v>0</v>
      </c>
      <c r="L106" s="319">
        <f t="shared" si="9"/>
        <v>0</v>
      </c>
    </row>
    <row r="107" spans="1:12" ht="15.75" x14ac:dyDescent="0.25">
      <c r="A107" s="304"/>
      <c r="B107" s="88">
        <v>88</v>
      </c>
      <c r="C107" s="160"/>
      <c r="D107" s="157"/>
      <c r="E107" s="157"/>
      <c r="F107" s="11"/>
      <c r="G107" s="319" t="b">
        <f t="shared" si="10"/>
        <v>1</v>
      </c>
      <c r="H107" s="319" t="b">
        <f t="shared" si="11"/>
        <v>1</v>
      </c>
      <c r="I107" s="319" t="b">
        <f t="shared" si="7"/>
        <v>1</v>
      </c>
      <c r="J107" s="319" t="b">
        <f t="shared" si="6"/>
        <v>1</v>
      </c>
      <c r="K107" s="319">
        <f t="shared" si="8"/>
        <v>0</v>
      </c>
      <c r="L107" s="319">
        <f t="shared" si="9"/>
        <v>0</v>
      </c>
    </row>
    <row r="108" spans="1:12" ht="15.75" x14ac:dyDescent="0.25">
      <c r="A108" s="304"/>
      <c r="B108" s="88">
        <v>89</v>
      </c>
      <c r="C108" s="160"/>
      <c r="D108" s="157"/>
      <c r="E108" s="157"/>
      <c r="F108" s="11"/>
      <c r="G108" s="319" t="b">
        <f t="shared" si="10"/>
        <v>1</v>
      </c>
      <c r="H108" s="319" t="b">
        <f t="shared" si="11"/>
        <v>1</v>
      </c>
      <c r="I108" s="319" t="b">
        <f t="shared" si="7"/>
        <v>1</v>
      </c>
      <c r="J108" s="319" t="b">
        <f t="shared" si="6"/>
        <v>1</v>
      </c>
      <c r="K108" s="319">
        <f t="shared" si="8"/>
        <v>0</v>
      </c>
      <c r="L108" s="319">
        <f t="shared" si="9"/>
        <v>0</v>
      </c>
    </row>
    <row r="109" spans="1:12" ht="15.75" x14ac:dyDescent="0.25">
      <c r="A109" s="304"/>
      <c r="B109" s="88">
        <v>90</v>
      </c>
      <c r="C109" s="160"/>
      <c r="D109" s="157"/>
      <c r="E109" s="157"/>
      <c r="F109" s="11"/>
      <c r="G109" s="319" t="b">
        <f t="shared" si="10"/>
        <v>1</v>
      </c>
      <c r="H109" s="319" t="b">
        <f t="shared" si="11"/>
        <v>1</v>
      </c>
      <c r="I109" s="319" t="b">
        <f t="shared" si="7"/>
        <v>1</v>
      </c>
      <c r="J109" s="319" t="b">
        <f t="shared" si="6"/>
        <v>1</v>
      </c>
      <c r="K109" s="319">
        <f t="shared" si="8"/>
        <v>0</v>
      </c>
      <c r="L109" s="319">
        <f t="shared" si="9"/>
        <v>0</v>
      </c>
    </row>
    <row r="110" spans="1:12" ht="15.75" x14ac:dyDescent="0.25">
      <c r="A110" s="304"/>
      <c r="B110" s="88">
        <v>91</v>
      </c>
      <c r="C110" s="160"/>
      <c r="D110" s="157"/>
      <c r="E110" s="157"/>
      <c r="F110" s="11"/>
      <c r="G110" s="319" t="b">
        <f t="shared" si="10"/>
        <v>1</v>
      </c>
      <c r="H110" s="319" t="b">
        <f t="shared" si="11"/>
        <v>1</v>
      </c>
      <c r="I110" s="319" t="b">
        <f t="shared" si="7"/>
        <v>1</v>
      </c>
      <c r="J110" s="319" t="b">
        <f t="shared" si="6"/>
        <v>1</v>
      </c>
      <c r="K110" s="319">
        <f t="shared" si="8"/>
        <v>0</v>
      </c>
      <c r="L110" s="319">
        <f t="shared" si="9"/>
        <v>0</v>
      </c>
    </row>
    <row r="111" spans="1:12" ht="15.75" x14ac:dyDescent="0.25">
      <c r="A111" s="304"/>
      <c r="B111" s="88">
        <v>92</v>
      </c>
      <c r="C111" s="160"/>
      <c r="D111" s="157"/>
      <c r="E111" s="157"/>
      <c r="F111" s="11"/>
      <c r="G111" s="319" t="b">
        <f t="shared" si="10"/>
        <v>1</v>
      </c>
      <c r="H111" s="319" t="b">
        <f t="shared" si="11"/>
        <v>1</v>
      </c>
      <c r="I111" s="319" t="b">
        <f t="shared" si="7"/>
        <v>1</v>
      </c>
      <c r="J111" s="319" t="b">
        <f t="shared" si="6"/>
        <v>1</v>
      </c>
      <c r="K111" s="319">
        <f t="shared" si="8"/>
        <v>0</v>
      </c>
      <c r="L111" s="319">
        <f t="shared" si="9"/>
        <v>0</v>
      </c>
    </row>
    <row r="112" spans="1:12" ht="15.75" x14ac:dyDescent="0.25">
      <c r="A112" s="304"/>
      <c r="B112" s="88">
        <v>93</v>
      </c>
      <c r="C112" s="160"/>
      <c r="D112" s="157"/>
      <c r="E112" s="157"/>
      <c r="F112" s="11"/>
      <c r="G112" s="319" t="b">
        <f t="shared" si="10"/>
        <v>1</v>
      </c>
      <c r="H112" s="319" t="b">
        <f t="shared" si="11"/>
        <v>1</v>
      </c>
      <c r="I112" s="319" t="b">
        <f t="shared" si="7"/>
        <v>1</v>
      </c>
      <c r="J112" s="319" t="b">
        <f t="shared" si="6"/>
        <v>1</v>
      </c>
      <c r="K112" s="319">
        <f t="shared" si="8"/>
        <v>0</v>
      </c>
      <c r="L112" s="319">
        <f t="shared" si="9"/>
        <v>0</v>
      </c>
    </row>
    <row r="113" spans="1:12" ht="15.75" x14ac:dyDescent="0.25">
      <c r="A113" s="304"/>
      <c r="B113" s="88">
        <v>94</v>
      </c>
      <c r="C113" s="160"/>
      <c r="D113" s="157"/>
      <c r="E113" s="157"/>
      <c r="F113" s="11"/>
      <c r="G113" s="319" t="b">
        <f t="shared" si="10"/>
        <v>1</v>
      </c>
      <c r="H113" s="319" t="b">
        <f t="shared" si="11"/>
        <v>1</v>
      </c>
      <c r="I113" s="319" t="b">
        <f t="shared" si="7"/>
        <v>1</v>
      </c>
      <c r="J113" s="319" t="b">
        <f t="shared" si="6"/>
        <v>1</v>
      </c>
      <c r="K113" s="319">
        <f t="shared" si="8"/>
        <v>0</v>
      </c>
      <c r="L113" s="319">
        <f t="shared" si="9"/>
        <v>0</v>
      </c>
    </row>
    <row r="114" spans="1:12" ht="15.75" x14ac:dyDescent="0.25">
      <c r="A114" s="304"/>
      <c r="B114" s="88">
        <v>95</v>
      </c>
      <c r="C114" s="160"/>
      <c r="D114" s="157"/>
      <c r="E114" s="157"/>
      <c r="F114" s="11"/>
      <c r="G114" s="319" t="b">
        <f t="shared" si="10"/>
        <v>1</v>
      </c>
      <c r="H114" s="319" t="b">
        <f t="shared" si="11"/>
        <v>1</v>
      </c>
      <c r="I114" s="319" t="b">
        <f t="shared" si="7"/>
        <v>1</v>
      </c>
      <c r="J114" s="319" t="b">
        <f t="shared" si="6"/>
        <v>1</v>
      </c>
      <c r="K114" s="319">
        <f t="shared" si="8"/>
        <v>0</v>
      </c>
      <c r="L114" s="319">
        <f t="shared" si="9"/>
        <v>0</v>
      </c>
    </row>
    <row r="115" spans="1:12" ht="15.75" x14ac:dyDescent="0.25">
      <c r="A115" s="304"/>
      <c r="B115" s="88">
        <v>96</v>
      </c>
      <c r="C115" s="160"/>
      <c r="D115" s="157"/>
      <c r="E115" s="157"/>
      <c r="F115" s="11"/>
      <c r="G115" s="319" t="b">
        <f t="shared" si="10"/>
        <v>1</v>
      </c>
      <c r="H115" s="319" t="b">
        <f t="shared" si="11"/>
        <v>1</v>
      </c>
      <c r="I115" s="319" t="b">
        <f t="shared" si="7"/>
        <v>1</v>
      </c>
      <c r="J115" s="319" t="b">
        <f t="shared" si="6"/>
        <v>1</v>
      </c>
      <c r="K115" s="319">
        <f t="shared" si="8"/>
        <v>0</v>
      </c>
      <c r="L115" s="319">
        <f t="shared" si="9"/>
        <v>0</v>
      </c>
    </row>
    <row r="116" spans="1:12" ht="15.75" x14ac:dyDescent="0.25">
      <c r="A116" s="304"/>
      <c r="B116" s="88">
        <v>97</v>
      </c>
      <c r="C116" s="160"/>
      <c r="D116" s="157"/>
      <c r="E116" s="157"/>
      <c r="F116" s="11"/>
      <c r="G116" s="319" t="b">
        <f t="shared" si="10"/>
        <v>1</v>
      </c>
      <c r="H116" s="319" t="b">
        <f t="shared" si="11"/>
        <v>1</v>
      </c>
      <c r="I116" s="319" t="b">
        <f t="shared" si="7"/>
        <v>1</v>
      </c>
      <c r="J116" s="319" t="b">
        <f t="shared" si="6"/>
        <v>1</v>
      </c>
      <c r="K116" s="319">
        <f t="shared" si="8"/>
        <v>0</v>
      </c>
      <c r="L116" s="319">
        <f t="shared" si="9"/>
        <v>0</v>
      </c>
    </row>
    <row r="117" spans="1:12" ht="15.75" x14ac:dyDescent="0.25">
      <c r="A117" s="304"/>
      <c r="B117" s="88">
        <v>98</v>
      </c>
      <c r="C117" s="160"/>
      <c r="D117" s="157"/>
      <c r="E117" s="157"/>
      <c r="F117" s="11"/>
      <c r="G117" s="319" t="b">
        <f t="shared" si="10"/>
        <v>1</v>
      </c>
      <c r="H117" s="319" t="b">
        <f t="shared" si="11"/>
        <v>1</v>
      </c>
      <c r="I117" s="319" t="b">
        <f t="shared" si="7"/>
        <v>1</v>
      </c>
      <c r="J117" s="319" t="b">
        <f t="shared" si="6"/>
        <v>1</v>
      </c>
      <c r="K117" s="319">
        <f t="shared" si="8"/>
        <v>0</v>
      </c>
      <c r="L117" s="319">
        <f t="shared" si="9"/>
        <v>0</v>
      </c>
    </row>
    <row r="118" spans="1:12" ht="15.75" x14ac:dyDescent="0.25">
      <c r="A118" s="304"/>
      <c r="B118" s="88">
        <v>99</v>
      </c>
      <c r="C118" s="160"/>
      <c r="D118" s="157"/>
      <c r="E118" s="157"/>
      <c r="F118" s="11"/>
      <c r="G118" s="319" t="b">
        <f t="shared" si="10"/>
        <v>1</v>
      </c>
      <c r="H118" s="319" t="b">
        <f t="shared" si="11"/>
        <v>1</v>
      </c>
      <c r="I118" s="319" t="b">
        <f t="shared" si="7"/>
        <v>1</v>
      </c>
      <c r="J118" s="319" t="b">
        <f t="shared" si="6"/>
        <v>1</v>
      </c>
      <c r="K118" s="319">
        <f t="shared" si="8"/>
        <v>0</v>
      </c>
      <c r="L118" s="319">
        <f t="shared" si="9"/>
        <v>0</v>
      </c>
    </row>
    <row r="119" spans="1:12" ht="15.75" x14ac:dyDescent="0.25">
      <c r="A119" s="304"/>
      <c r="B119" s="88">
        <v>100</v>
      </c>
      <c r="C119" s="160"/>
      <c r="D119" s="157"/>
      <c r="E119" s="157"/>
      <c r="F119" s="11"/>
      <c r="G119" s="319" t="b">
        <f t="shared" si="10"/>
        <v>1</v>
      </c>
      <c r="H119" s="319" t="b">
        <f t="shared" si="11"/>
        <v>1</v>
      </c>
      <c r="I119" s="319" t="b">
        <f t="shared" si="7"/>
        <v>1</v>
      </c>
      <c r="J119" s="319" t="b">
        <f t="shared" si="6"/>
        <v>1</v>
      </c>
      <c r="K119" s="319">
        <f t="shared" si="8"/>
        <v>0</v>
      </c>
      <c r="L119" s="319">
        <f t="shared" si="9"/>
        <v>0</v>
      </c>
    </row>
    <row r="120" spans="1:12" ht="15.75" x14ac:dyDescent="0.25">
      <c r="A120" s="304"/>
      <c r="B120" s="88">
        <v>101</v>
      </c>
      <c r="C120" s="160"/>
      <c r="D120" s="157"/>
      <c r="E120" s="157"/>
      <c r="F120" s="11"/>
      <c r="G120" s="319" t="b">
        <f t="shared" si="10"/>
        <v>1</v>
      </c>
      <c r="H120" s="319" t="b">
        <f t="shared" si="11"/>
        <v>1</v>
      </c>
      <c r="I120" s="319" t="b">
        <f t="shared" si="7"/>
        <v>1</v>
      </c>
      <c r="J120" s="319" t="b">
        <f t="shared" si="6"/>
        <v>1</v>
      </c>
      <c r="K120" s="319">
        <f t="shared" si="8"/>
        <v>0</v>
      </c>
      <c r="L120" s="319">
        <f t="shared" si="9"/>
        <v>0</v>
      </c>
    </row>
    <row r="121" spans="1:12" ht="15.75" x14ac:dyDescent="0.25">
      <c r="A121" s="304"/>
      <c r="B121" s="88">
        <v>102</v>
      </c>
      <c r="C121" s="160"/>
      <c r="D121" s="157"/>
      <c r="E121" s="157"/>
      <c r="F121" s="11"/>
      <c r="G121" s="319" t="b">
        <f t="shared" si="10"/>
        <v>1</v>
      </c>
      <c r="H121" s="319" t="b">
        <f t="shared" si="11"/>
        <v>1</v>
      </c>
      <c r="I121" s="319" t="b">
        <f t="shared" si="7"/>
        <v>1</v>
      </c>
      <c r="J121" s="319" t="b">
        <f t="shared" si="6"/>
        <v>1</v>
      </c>
      <c r="K121" s="319">
        <f t="shared" si="8"/>
        <v>0</v>
      </c>
      <c r="L121" s="319">
        <f t="shared" si="9"/>
        <v>0</v>
      </c>
    </row>
    <row r="122" spans="1:12" ht="15.75" x14ac:dyDescent="0.25">
      <c r="A122" s="304"/>
      <c r="B122" s="88">
        <v>103</v>
      </c>
      <c r="C122" s="160"/>
      <c r="D122" s="157"/>
      <c r="E122" s="157"/>
      <c r="F122" s="11"/>
      <c r="G122" s="319" t="b">
        <f t="shared" si="10"/>
        <v>1</v>
      </c>
      <c r="H122" s="319" t="b">
        <f t="shared" si="11"/>
        <v>1</v>
      </c>
      <c r="I122" s="319" t="b">
        <f t="shared" si="7"/>
        <v>1</v>
      </c>
      <c r="J122" s="319" t="b">
        <f t="shared" si="6"/>
        <v>1</v>
      </c>
      <c r="K122" s="319">
        <f t="shared" si="8"/>
        <v>0</v>
      </c>
      <c r="L122" s="319">
        <f t="shared" si="9"/>
        <v>0</v>
      </c>
    </row>
    <row r="123" spans="1:12" ht="15.75" x14ac:dyDescent="0.25">
      <c r="A123" s="304"/>
      <c r="B123" s="88">
        <v>104</v>
      </c>
      <c r="C123" s="160"/>
      <c r="D123" s="157"/>
      <c r="E123" s="157"/>
      <c r="F123" s="11"/>
      <c r="G123" s="319" t="b">
        <f t="shared" si="10"/>
        <v>1</v>
      </c>
      <c r="H123" s="319" t="b">
        <f t="shared" si="11"/>
        <v>1</v>
      </c>
      <c r="I123" s="319" t="b">
        <f t="shared" si="7"/>
        <v>1</v>
      </c>
      <c r="J123" s="319" t="b">
        <f t="shared" si="6"/>
        <v>1</v>
      </c>
      <c r="K123" s="319">
        <f t="shared" si="8"/>
        <v>0</v>
      </c>
      <c r="L123" s="319">
        <f t="shared" si="9"/>
        <v>0</v>
      </c>
    </row>
    <row r="124" spans="1:12" ht="15.75" x14ac:dyDescent="0.25">
      <c r="A124" s="304"/>
      <c r="B124" s="88">
        <v>105</v>
      </c>
      <c r="C124" s="160"/>
      <c r="D124" s="157"/>
      <c r="E124" s="157"/>
      <c r="F124" s="11"/>
      <c r="G124" s="319" t="b">
        <f t="shared" si="10"/>
        <v>1</v>
      </c>
      <c r="H124" s="319" t="b">
        <f t="shared" si="11"/>
        <v>1</v>
      </c>
      <c r="I124" s="319" t="b">
        <f t="shared" si="7"/>
        <v>1</v>
      </c>
      <c r="J124" s="319" t="b">
        <f t="shared" si="6"/>
        <v>1</v>
      </c>
      <c r="K124" s="319">
        <f t="shared" si="8"/>
        <v>0</v>
      </c>
      <c r="L124" s="319">
        <f t="shared" si="9"/>
        <v>0</v>
      </c>
    </row>
    <row r="125" spans="1:12" ht="15.75" x14ac:dyDescent="0.25">
      <c r="A125" s="304"/>
      <c r="B125" s="88">
        <v>106</v>
      </c>
      <c r="C125" s="160"/>
      <c r="D125" s="157"/>
      <c r="E125" s="157"/>
      <c r="F125" s="11"/>
      <c r="G125" s="319" t="b">
        <f t="shared" si="10"/>
        <v>1</v>
      </c>
      <c r="H125" s="319" t="b">
        <f t="shared" si="11"/>
        <v>1</v>
      </c>
      <c r="I125" s="319" t="b">
        <f t="shared" si="7"/>
        <v>1</v>
      </c>
      <c r="J125" s="319" t="b">
        <f t="shared" si="6"/>
        <v>1</v>
      </c>
      <c r="K125" s="319">
        <f t="shared" si="8"/>
        <v>0</v>
      </c>
      <c r="L125" s="319">
        <f t="shared" si="9"/>
        <v>0</v>
      </c>
    </row>
    <row r="126" spans="1:12" ht="15.75" x14ac:dyDescent="0.25">
      <c r="A126" s="304"/>
      <c r="B126" s="88">
        <v>107</v>
      </c>
      <c r="C126" s="160"/>
      <c r="D126" s="157"/>
      <c r="E126" s="157"/>
      <c r="F126" s="11"/>
      <c r="G126" s="319" t="b">
        <f t="shared" si="10"/>
        <v>1</v>
      </c>
      <c r="H126" s="319" t="b">
        <f t="shared" si="11"/>
        <v>1</v>
      </c>
      <c r="I126" s="319" t="b">
        <f t="shared" si="7"/>
        <v>1</v>
      </c>
      <c r="J126" s="319" t="b">
        <f t="shared" si="6"/>
        <v>1</v>
      </c>
      <c r="K126" s="319">
        <f t="shared" si="8"/>
        <v>0</v>
      </c>
      <c r="L126" s="319">
        <f t="shared" si="9"/>
        <v>0</v>
      </c>
    </row>
    <row r="127" spans="1:12" ht="15.75" x14ac:dyDescent="0.25">
      <c r="A127" s="304"/>
      <c r="B127" s="88">
        <v>108</v>
      </c>
      <c r="C127" s="160"/>
      <c r="D127" s="157"/>
      <c r="E127" s="157"/>
      <c r="F127" s="11"/>
      <c r="G127" s="319" t="b">
        <f t="shared" si="10"/>
        <v>1</v>
      </c>
      <c r="H127" s="319" t="b">
        <f t="shared" si="11"/>
        <v>1</v>
      </c>
      <c r="I127" s="319" t="b">
        <f t="shared" si="7"/>
        <v>1</v>
      </c>
      <c r="J127" s="319" t="b">
        <f t="shared" si="6"/>
        <v>1</v>
      </c>
      <c r="K127" s="319">
        <f t="shared" si="8"/>
        <v>0</v>
      </c>
      <c r="L127" s="319">
        <f t="shared" si="9"/>
        <v>0</v>
      </c>
    </row>
    <row r="128" spans="1:12" ht="15.75" x14ac:dyDescent="0.25">
      <c r="A128" s="304"/>
      <c r="B128" s="88">
        <v>109</v>
      </c>
      <c r="C128" s="160"/>
      <c r="D128" s="157"/>
      <c r="E128" s="157"/>
      <c r="F128" s="11"/>
      <c r="G128" s="319" t="b">
        <f t="shared" si="10"/>
        <v>1</v>
      </c>
      <c r="H128" s="319" t="b">
        <f t="shared" si="11"/>
        <v>1</v>
      </c>
      <c r="I128" s="319" t="b">
        <f t="shared" si="7"/>
        <v>1</v>
      </c>
      <c r="J128" s="319" t="b">
        <f t="shared" si="6"/>
        <v>1</v>
      </c>
      <c r="K128" s="319">
        <f t="shared" si="8"/>
        <v>0</v>
      </c>
      <c r="L128" s="319">
        <f t="shared" si="9"/>
        <v>0</v>
      </c>
    </row>
    <row r="129" spans="1:12" ht="15.75" x14ac:dyDescent="0.25">
      <c r="A129" s="304"/>
      <c r="B129" s="88">
        <v>110</v>
      </c>
      <c r="C129" s="160"/>
      <c r="D129" s="157"/>
      <c r="E129" s="157"/>
      <c r="F129" s="11"/>
      <c r="G129" s="319" t="b">
        <f t="shared" si="10"/>
        <v>1</v>
      </c>
      <c r="H129" s="319" t="b">
        <f t="shared" si="11"/>
        <v>1</v>
      </c>
      <c r="I129" s="319" t="b">
        <f t="shared" si="7"/>
        <v>1</v>
      </c>
      <c r="J129" s="319" t="b">
        <f t="shared" si="6"/>
        <v>1</v>
      </c>
      <c r="K129" s="319">
        <f t="shared" si="8"/>
        <v>0</v>
      </c>
      <c r="L129" s="319">
        <f t="shared" si="9"/>
        <v>0</v>
      </c>
    </row>
    <row r="130" spans="1:12" ht="15.75" x14ac:dyDescent="0.25">
      <c r="A130" s="304"/>
      <c r="B130" s="88">
        <v>111</v>
      </c>
      <c r="C130" s="160"/>
      <c r="D130" s="157"/>
      <c r="E130" s="157"/>
      <c r="F130" s="11"/>
      <c r="G130" s="319" t="b">
        <f t="shared" si="10"/>
        <v>1</v>
      </c>
      <c r="H130" s="319" t="b">
        <f t="shared" si="11"/>
        <v>1</v>
      </c>
      <c r="I130" s="319" t="b">
        <f t="shared" si="7"/>
        <v>1</v>
      </c>
      <c r="J130" s="319" t="b">
        <f t="shared" si="6"/>
        <v>1</v>
      </c>
      <c r="K130" s="319">
        <f t="shared" si="8"/>
        <v>0</v>
      </c>
      <c r="L130" s="319">
        <f t="shared" si="9"/>
        <v>0</v>
      </c>
    </row>
    <row r="131" spans="1:12" ht="15.75" x14ac:dyDescent="0.25">
      <c r="A131" s="304"/>
      <c r="B131" s="88">
        <v>112</v>
      </c>
      <c r="C131" s="160"/>
      <c r="D131" s="157"/>
      <c r="E131" s="157"/>
      <c r="F131" s="11"/>
      <c r="G131" s="319" t="b">
        <f t="shared" si="10"/>
        <v>1</v>
      </c>
      <c r="H131" s="319" t="b">
        <f t="shared" si="11"/>
        <v>1</v>
      </c>
      <c r="I131" s="319" t="b">
        <f t="shared" si="7"/>
        <v>1</v>
      </c>
      <c r="J131" s="319" t="b">
        <f t="shared" si="6"/>
        <v>1</v>
      </c>
      <c r="K131" s="319">
        <f t="shared" si="8"/>
        <v>0</v>
      </c>
      <c r="L131" s="319">
        <f t="shared" si="9"/>
        <v>0</v>
      </c>
    </row>
    <row r="132" spans="1:12" ht="15.75" x14ac:dyDescent="0.25">
      <c r="A132" s="304"/>
      <c r="B132" s="88">
        <v>113</v>
      </c>
      <c r="C132" s="160"/>
      <c r="D132" s="157"/>
      <c r="E132" s="157"/>
      <c r="F132" s="11"/>
      <c r="G132" s="319" t="b">
        <f t="shared" si="10"/>
        <v>1</v>
      </c>
      <c r="H132" s="319" t="b">
        <f t="shared" si="11"/>
        <v>1</v>
      </c>
      <c r="I132" s="319" t="b">
        <f t="shared" si="7"/>
        <v>1</v>
      </c>
      <c r="J132" s="319" t="b">
        <f t="shared" si="6"/>
        <v>1</v>
      </c>
      <c r="K132" s="319">
        <f t="shared" si="8"/>
        <v>0</v>
      </c>
      <c r="L132" s="319">
        <f t="shared" si="9"/>
        <v>0</v>
      </c>
    </row>
    <row r="133" spans="1:12" ht="15.75" x14ac:dyDescent="0.25">
      <c r="A133" s="304"/>
      <c r="B133" s="88">
        <v>114</v>
      </c>
      <c r="C133" s="160"/>
      <c r="D133" s="157"/>
      <c r="E133" s="157"/>
      <c r="F133" s="11"/>
      <c r="G133" s="319" t="b">
        <f t="shared" si="10"/>
        <v>1</v>
      </c>
      <c r="H133" s="319" t="b">
        <f t="shared" si="11"/>
        <v>1</v>
      </c>
      <c r="I133" s="319" t="b">
        <f t="shared" si="7"/>
        <v>1</v>
      </c>
      <c r="J133" s="319" t="b">
        <f t="shared" si="6"/>
        <v>1</v>
      </c>
      <c r="K133" s="319">
        <f t="shared" si="8"/>
        <v>0</v>
      </c>
      <c r="L133" s="319">
        <f t="shared" si="9"/>
        <v>0</v>
      </c>
    </row>
    <row r="134" spans="1:12" ht="15.75" x14ac:dyDescent="0.25">
      <c r="A134" s="304"/>
      <c r="B134" s="88">
        <v>115</v>
      </c>
      <c r="C134" s="160"/>
      <c r="D134" s="157"/>
      <c r="E134" s="157"/>
      <c r="F134" s="11"/>
      <c r="G134" s="319" t="b">
        <f t="shared" si="10"/>
        <v>1</v>
      </c>
      <c r="H134" s="319" t="b">
        <f t="shared" si="11"/>
        <v>1</v>
      </c>
      <c r="I134" s="319" t="b">
        <f t="shared" si="7"/>
        <v>1</v>
      </c>
      <c r="J134" s="319" t="b">
        <f t="shared" si="6"/>
        <v>1</v>
      </c>
      <c r="K134" s="319">
        <f t="shared" si="8"/>
        <v>0</v>
      </c>
      <c r="L134" s="319">
        <f t="shared" si="9"/>
        <v>0</v>
      </c>
    </row>
    <row r="135" spans="1:12" ht="15.75" x14ac:dyDescent="0.25">
      <c r="A135" s="304"/>
      <c r="B135" s="88">
        <v>116</v>
      </c>
      <c r="C135" s="160"/>
      <c r="D135" s="157"/>
      <c r="E135" s="157"/>
      <c r="F135" s="11"/>
      <c r="G135" s="319" t="b">
        <f t="shared" si="10"/>
        <v>1</v>
      </c>
      <c r="H135" s="319" t="b">
        <f t="shared" si="11"/>
        <v>1</v>
      </c>
      <c r="I135" s="319" t="b">
        <f t="shared" si="7"/>
        <v>1</v>
      </c>
      <c r="J135" s="319" t="b">
        <f t="shared" si="6"/>
        <v>1</v>
      </c>
      <c r="K135" s="319">
        <f t="shared" si="8"/>
        <v>0</v>
      </c>
      <c r="L135" s="319">
        <f t="shared" si="9"/>
        <v>0</v>
      </c>
    </row>
    <row r="136" spans="1:12" ht="15.75" x14ac:dyDescent="0.25">
      <c r="A136" s="304"/>
      <c r="B136" s="88">
        <v>117</v>
      </c>
      <c r="C136" s="160"/>
      <c r="D136" s="157"/>
      <c r="E136" s="157"/>
      <c r="F136" s="11"/>
      <c r="G136" s="319" t="b">
        <f t="shared" si="10"/>
        <v>1</v>
      </c>
      <c r="H136" s="319" t="b">
        <f t="shared" si="11"/>
        <v>1</v>
      </c>
      <c r="I136" s="319" t="b">
        <f t="shared" si="7"/>
        <v>1</v>
      </c>
      <c r="J136" s="319" t="b">
        <f t="shared" si="6"/>
        <v>1</v>
      </c>
      <c r="K136" s="319">
        <f t="shared" si="8"/>
        <v>0</v>
      </c>
      <c r="L136" s="319">
        <f t="shared" si="9"/>
        <v>0</v>
      </c>
    </row>
    <row r="137" spans="1:12" ht="15.75" x14ac:dyDescent="0.25">
      <c r="A137" s="304"/>
      <c r="B137" s="88">
        <v>118</v>
      </c>
      <c r="C137" s="160"/>
      <c r="D137" s="157"/>
      <c r="E137" s="157"/>
      <c r="F137" s="11"/>
      <c r="G137" s="319" t="b">
        <f t="shared" si="10"/>
        <v>1</v>
      </c>
      <c r="H137" s="319" t="b">
        <f t="shared" si="11"/>
        <v>1</v>
      </c>
      <c r="I137" s="319" t="b">
        <f t="shared" si="7"/>
        <v>1</v>
      </c>
      <c r="J137" s="319" t="b">
        <f t="shared" si="6"/>
        <v>1</v>
      </c>
      <c r="K137" s="319">
        <f t="shared" si="8"/>
        <v>0</v>
      </c>
      <c r="L137" s="319">
        <f t="shared" si="9"/>
        <v>0</v>
      </c>
    </row>
    <row r="138" spans="1:12" ht="15.75" x14ac:dyDescent="0.25">
      <c r="A138" s="304"/>
      <c r="B138" s="88">
        <v>119</v>
      </c>
      <c r="C138" s="160"/>
      <c r="D138" s="157"/>
      <c r="E138" s="157"/>
      <c r="F138" s="11"/>
      <c r="G138" s="319" t="b">
        <f t="shared" si="10"/>
        <v>1</v>
      </c>
      <c r="H138" s="319" t="b">
        <f t="shared" si="11"/>
        <v>1</v>
      </c>
      <c r="I138" s="319" t="b">
        <f t="shared" si="7"/>
        <v>1</v>
      </c>
      <c r="J138" s="319" t="b">
        <f t="shared" si="6"/>
        <v>1</v>
      </c>
      <c r="K138" s="319">
        <f t="shared" si="8"/>
        <v>0</v>
      </c>
      <c r="L138" s="319">
        <f t="shared" si="9"/>
        <v>0</v>
      </c>
    </row>
    <row r="139" spans="1:12" ht="15.75" x14ac:dyDescent="0.25">
      <c r="A139" s="304"/>
      <c r="B139" s="88">
        <v>120</v>
      </c>
      <c r="C139" s="160"/>
      <c r="D139" s="157"/>
      <c r="E139" s="157"/>
      <c r="F139" s="11"/>
      <c r="G139" s="319" t="b">
        <f t="shared" si="10"/>
        <v>1</v>
      </c>
      <c r="H139" s="319" t="b">
        <f t="shared" si="11"/>
        <v>1</v>
      </c>
      <c r="I139" s="319" t="b">
        <f t="shared" si="7"/>
        <v>1</v>
      </c>
      <c r="J139" s="319" t="b">
        <f t="shared" si="6"/>
        <v>1</v>
      </c>
      <c r="K139" s="319">
        <f t="shared" si="8"/>
        <v>0</v>
      </c>
      <c r="L139" s="319">
        <f t="shared" si="9"/>
        <v>0</v>
      </c>
    </row>
    <row r="140" spans="1:12" ht="15.75" x14ac:dyDescent="0.25">
      <c r="A140" s="304"/>
      <c r="B140" s="88">
        <v>121</v>
      </c>
      <c r="C140" s="160"/>
      <c r="D140" s="157"/>
      <c r="E140" s="157"/>
      <c r="F140" s="11"/>
      <c r="G140" s="319" t="b">
        <f t="shared" si="10"/>
        <v>1</v>
      </c>
      <c r="H140" s="319" t="b">
        <f t="shared" si="11"/>
        <v>1</v>
      </c>
      <c r="I140" s="319" t="b">
        <f t="shared" si="7"/>
        <v>1</v>
      </c>
      <c r="J140" s="319" t="b">
        <f t="shared" si="6"/>
        <v>1</v>
      </c>
      <c r="K140" s="319">
        <f t="shared" si="8"/>
        <v>0</v>
      </c>
      <c r="L140" s="319">
        <f t="shared" si="9"/>
        <v>0</v>
      </c>
    </row>
    <row r="141" spans="1:12" ht="15.75" x14ac:dyDescent="0.25">
      <c r="A141" s="304"/>
      <c r="B141" s="88">
        <v>122</v>
      </c>
      <c r="C141" s="160"/>
      <c r="D141" s="157"/>
      <c r="E141" s="157"/>
      <c r="F141" s="11"/>
      <c r="G141" s="319" t="b">
        <f t="shared" si="10"/>
        <v>1</v>
      </c>
      <c r="H141" s="319" t="b">
        <f t="shared" si="11"/>
        <v>1</v>
      </c>
      <c r="I141" s="319" t="b">
        <f t="shared" si="7"/>
        <v>1</v>
      </c>
      <c r="J141" s="319" t="b">
        <f t="shared" si="6"/>
        <v>1</v>
      </c>
      <c r="K141" s="319">
        <f t="shared" si="8"/>
        <v>0</v>
      </c>
      <c r="L141" s="319">
        <f t="shared" si="9"/>
        <v>0</v>
      </c>
    </row>
    <row r="142" spans="1:12" ht="15.75" x14ac:dyDescent="0.25">
      <c r="A142" s="304"/>
      <c r="B142" s="88">
        <v>123</v>
      </c>
      <c r="C142" s="160"/>
      <c r="D142" s="157"/>
      <c r="E142" s="157"/>
      <c r="F142" s="11"/>
      <c r="G142" s="319" t="b">
        <f t="shared" si="10"/>
        <v>1</v>
      </c>
      <c r="H142" s="319" t="b">
        <f t="shared" si="11"/>
        <v>1</v>
      </c>
      <c r="I142" s="319" t="b">
        <f t="shared" si="7"/>
        <v>1</v>
      </c>
      <c r="J142" s="319" t="b">
        <f t="shared" si="6"/>
        <v>1</v>
      </c>
      <c r="K142" s="319">
        <f t="shared" si="8"/>
        <v>0</v>
      </c>
      <c r="L142" s="319">
        <f t="shared" si="9"/>
        <v>0</v>
      </c>
    </row>
    <row r="143" spans="1:12" ht="15.75" x14ac:dyDescent="0.25">
      <c r="A143" s="304"/>
      <c r="B143" s="88">
        <v>124</v>
      </c>
      <c r="C143" s="160"/>
      <c r="D143" s="157"/>
      <c r="E143" s="157"/>
      <c r="F143" s="11"/>
      <c r="G143" s="319" t="b">
        <f t="shared" si="10"/>
        <v>1</v>
      </c>
      <c r="H143" s="319" t="b">
        <f t="shared" si="11"/>
        <v>1</v>
      </c>
      <c r="I143" s="319" t="b">
        <f t="shared" si="7"/>
        <v>1</v>
      </c>
      <c r="J143" s="319" t="b">
        <f t="shared" si="6"/>
        <v>1</v>
      </c>
      <c r="K143" s="319">
        <f t="shared" si="8"/>
        <v>0</v>
      </c>
      <c r="L143" s="319">
        <f t="shared" si="9"/>
        <v>0</v>
      </c>
    </row>
    <row r="144" spans="1:12" ht="15.75" x14ac:dyDescent="0.25">
      <c r="A144" s="304"/>
      <c r="B144" s="88">
        <v>125</v>
      </c>
      <c r="C144" s="160"/>
      <c r="D144" s="157"/>
      <c r="E144" s="157"/>
      <c r="F144" s="11"/>
      <c r="G144" s="319" t="b">
        <f t="shared" si="10"/>
        <v>1</v>
      </c>
      <c r="H144" s="319" t="b">
        <f t="shared" si="11"/>
        <v>1</v>
      </c>
      <c r="I144" s="319" t="b">
        <f t="shared" si="7"/>
        <v>1</v>
      </c>
      <c r="J144" s="319" t="b">
        <f t="shared" si="6"/>
        <v>1</v>
      </c>
      <c r="K144" s="319">
        <f t="shared" si="8"/>
        <v>0</v>
      </c>
      <c r="L144" s="319">
        <f t="shared" si="9"/>
        <v>0</v>
      </c>
    </row>
    <row r="145" spans="1:12" ht="15.75" x14ac:dyDescent="0.25">
      <c r="A145" s="304"/>
      <c r="B145" s="88">
        <v>126</v>
      </c>
      <c r="C145" s="160"/>
      <c r="D145" s="157"/>
      <c r="E145" s="157"/>
      <c r="F145" s="11"/>
      <c r="G145" s="319" t="b">
        <f t="shared" si="10"/>
        <v>1</v>
      </c>
      <c r="H145" s="319" t="b">
        <f t="shared" si="11"/>
        <v>1</v>
      </c>
      <c r="I145" s="319" t="b">
        <f t="shared" si="7"/>
        <v>1</v>
      </c>
      <c r="J145" s="319" t="b">
        <f t="shared" si="6"/>
        <v>1</v>
      </c>
      <c r="K145" s="319">
        <f t="shared" si="8"/>
        <v>0</v>
      </c>
      <c r="L145" s="319">
        <f t="shared" si="9"/>
        <v>0</v>
      </c>
    </row>
    <row r="146" spans="1:12" ht="15.75" x14ac:dyDescent="0.25">
      <c r="A146" s="304"/>
      <c r="B146" s="88">
        <v>127</v>
      </c>
      <c r="C146" s="160"/>
      <c r="D146" s="157"/>
      <c r="E146" s="157"/>
      <c r="F146" s="11"/>
      <c r="G146" s="319" t="b">
        <f t="shared" si="10"/>
        <v>1</v>
      </c>
      <c r="H146" s="319" t="b">
        <f t="shared" si="11"/>
        <v>1</v>
      </c>
      <c r="I146" s="319" t="b">
        <f t="shared" si="7"/>
        <v>1</v>
      </c>
      <c r="J146" s="319" t="b">
        <f t="shared" si="6"/>
        <v>1</v>
      </c>
      <c r="K146" s="319">
        <f t="shared" si="8"/>
        <v>0</v>
      </c>
      <c r="L146" s="319">
        <f t="shared" si="9"/>
        <v>0</v>
      </c>
    </row>
    <row r="147" spans="1:12" ht="15.75" x14ac:dyDescent="0.25">
      <c r="A147" s="304"/>
      <c r="B147" s="88">
        <v>128</v>
      </c>
      <c r="C147" s="160"/>
      <c r="D147" s="157"/>
      <c r="E147" s="157"/>
      <c r="F147" s="11"/>
      <c r="G147" s="319" t="b">
        <f t="shared" si="10"/>
        <v>1</v>
      </c>
      <c r="H147" s="319" t="b">
        <f t="shared" si="11"/>
        <v>1</v>
      </c>
      <c r="I147" s="319" t="b">
        <f t="shared" si="7"/>
        <v>1</v>
      </c>
      <c r="J147" s="319" t="b">
        <f t="shared" si="6"/>
        <v>1</v>
      </c>
      <c r="K147" s="319">
        <f t="shared" si="8"/>
        <v>0</v>
      </c>
      <c r="L147" s="319">
        <f t="shared" si="9"/>
        <v>0</v>
      </c>
    </row>
    <row r="148" spans="1:12" ht="15.75" x14ac:dyDescent="0.25">
      <c r="A148" s="304"/>
      <c r="B148" s="88">
        <v>129</v>
      </c>
      <c r="C148" s="160"/>
      <c r="D148" s="157"/>
      <c r="E148" s="157"/>
      <c r="F148" s="11"/>
      <c r="G148" s="319" t="b">
        <f t="shared" si="10"/>
        <v>1</v>
      </c>
      <c r="H148" s="319" t="b">
        <f t="shared" si="11"/>
        <v>1</v>
      </c>
      <c r="I148" s="319" t="b">
        <f t="shared" si="7"/>
        <v>1</v>
      </c>
      <c r="J148" s="319" t="b">
        <f t="shared" ref="J148:J211" si="12">IF(C148="",TRUE,(IF(ISNUMBER(MATCH(C148,countries,0)),TRUE,FALSE)))</f>
        <v>1</v>
      </c>
      <c r="K148" s="319">
        <f t="shared" si="8"/>
        <v>0</v>
      </c>
      <c r="L148" s="319">
        <f t="shared" si="9"/>
        <v>0</v>
      </c>
    </row>
    <row r="149" spans="1:12" ht="15.75" x14ac:dyDescent="0.25">
      <c r="A149" s="304"/>
      <c r="B149" s="88">
        <v>130</v>
      </c>
      <c r="C149" s="160"/>
      <c r="D149" s="157"/>
      <c r="E149" s="157"/>
      <c r="F149" s="11"/>
      <c r="G149" s="319" t="b">
        <f t="shared" si="10"/>
        <v>1</v>
      </c>
      <c r="H149" s="319" t="b">
        <f t="shared" si="11"/>
        <v>1</v>
      </c>
      <c r="I149" s="319" t="b">
        <f t="shared" ref="I149:I212" si="13">IF(AND(C149&lt;&gt;"N/A",ISBLANK(C149)=FALSE,D149=0,E149=0),FALSE,TRUE)</f>
        <v>1</v>
      </c>
      <c r="J149" s="319" t="b">
        <f t="shared" si="12"/>
        <v>1</v>
      </c>
      <c r="K149" s="319">
        <f t="shared" ref="K149:K212" si="14">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D149,0)</f>
        <v>0</v>
      </c>
      <c r="L149" s="319">
        <f t="shared" ref="L149:L212" si="15">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E149,0)</f>
        <v>0</v>
      </c>
    </row>
    <row r="150" spans="1:12" ht="15.75" x14ac:dyDescent="0.25">
      <c r="A150" s="304"/>
      <c r="B150" s="88">
        <v>131</v>
      </c>
      <c r="C150" s="160"/>
      <c r="D150" s="157"/>
      <c r="E150" s="157"/>
      <c r="F150" s="11"/>
      <c r="G150" s="319" t="b">
        <f t="shared" ref="G150:G213" si="16">IF(ISBLANK(C150),TRUE,IF(OR(ISBLANK(D150),ISBLANK(E150)),FALSE,TRUE))</f>
        <v>1</v>
      </c>
      <c r="H150" s="319" t="b">
        <f t="shared" ref="H150:H213" si="17">IF(OR(AND(C150="N/A",D150=0,E150=0),AND(ISBLANK(C150),ISBLANK(D150),ISBLANK(E150)),AND(C150&lt;&gt;"N/A",ISBLANK(C150)=FALSE,ISBLANK(D150)=FALSE,ISBLANK(E150)=FALSE)),TRUE,FALSE)</f>
        <v>1</v>
      </c>
      <c r="I150" s="319" t="b">
        <f t="shared" si="13"/>
        <v>1</v>
      </c>
      <c r="J150" s="319" t="b">
        <f t="shared" si="12"/>
        <v>1</v>
      </c>
      <c r="K150" s="319">
        <f t="shared" si="14"/>
        <v>0</v>
      </c>
      <c r="L150" s="319">
        <f t="shared" si="15"/>
        <v>0</v>
      </c>
    </row>
    <row r="151" spans="1:12" ht="15.75" x14ac:dyDescent="0.25">
      <c r="A151" s="304"/>
      <c r="B151" s="88">
        <v>132</v>
      </c>
      <c r="C151" s="160"/>
      <c r="D151" s="157"/>
      <c r="E151" s="157"/>
      <c r="F151" s="11"/>
      <c r="G151" s="319" t="b">
        <f t="shared" si="16"/>
        <v>1</v>
      </c>
      <c r="H151" s="319" t="b">
        <f t="shared" si="17"/>
        <v>1</v>
      </c>
      <c r="I151" s="319" t="b">
        <f t="shared" si="13"/>
        <v>1</v>
      </c>
      <c r="J151" s="319" t="b">
        <f t="shared" si="12"/>
        <v>1</v>
      </c>
      <c r="K151" s="319">
        <f t="shared" si="14"/>
        <v>0</v>
      </c>
      <c r="L151" s="319">
        <f t="shared" si="15"/>
        <v>0</v>
      </c>
    </row>
    <row r="152" spans="1:12" ht="15.75" x14ac:dyDescent="0.25">
      <c r="A152" s="304"/>
      <c r="B152" s="88">
        <v>133</v>
      </c>
      <c r="C152" s="160"/>
      <c r="D152" s="157"/>
      <c r="E152" s="157"/>
      <c r="F152" s="11"/>
      <c r="G152" s="319" t="b">
        <f t="shared" si="16"/>
        <v>1</v>
      </c>
      <c r="H152" s="319" t="b">
        <f t="shared" si="17"/>
        <v>1</v>
      </c>
      <c r="I152" s="319" t="b">
        <f t="shared" si="13"/>
        <v>1</v>
      </c>
      <c r="J152" s="319" t="b">
        <f t="shared" si="12"/>
        <v>1</v>
      </c>
      <c r="K152" s="319">
        <f t="shared" si="14"/>
        <v>0</v>
      </c>
      <c r="L152" s="319">
        <f t="shared" si="15"/>
        <v>0</v>
      </c>
    </row>
    <row r="153" spans="1:12" ht="15.75" x14ac:dyDescent="0.25">
      <c r="A153" s="304"/>
      <c r="B153" s="88">
        <v>134</v>
      </c>
      <c r="C153" s="160"/>
      <c r="D153" s="157"/>
      <c r="E153" s="157"/>
      <c r="F153" s="11"/>
      <c r="G153" s="319" t="b">
        <f t="shared" si="16"/>
        <v>1</v>
      </c>
      <c r="H153" s="319" t="b">
        <f t="shared" si="17"/>
        <v>1</v>
      </c>
      <c r="I153" s="319" t="b">
        <f t="shared" si="13"/>
        <v>1</v>
      </c>
      <c r="J153" s="319" t="b">
        <f t="shared" si="12"/>
        <v>1</v>
      </c>
      <c r="K153" s="319">
        <f t="shared" si="14"/>
        <v>0</v>
      </c>
      <c r="L153" s="319">
        <f t="shared" si="15"/>
        <v>0</v>
      </c>
    </row>
    <row r="154" spans="1:12" ht="15.75" x14ac:dyDescent="0.25">
      <c r="A154" s="304"/>
      <c r="B154" s="88">
        <v>135</v>
      </c>
      <c r="C154" s="160"/>
      <c r="D154" s="157"/>
      <c r="E154" s="157"/>
      <c r="F154" s="11"/>
      <c r="G154" s="319" t="b">
        <f t="shared" si="16"/>
        <v>1</v>
      </c>
      <c r="H154" s="319" t="b">
        <f t="shared" si="17"/>
        <v>1</v>
      </c>
      <c r="I154" s="319" t="b">
        <f t="shared" si="13"/>
        <v>1</v>
      </c>
      <c r="J154" s="319" t="b">
        <f t="shared" si="12"/>
        <v>1</v>
      </c>
      <c r="K154" s="319">
        <f t="shared" si="14"/>
        <v>0</v>
      </c>
      <c r="L154" s="319">
        <f t="shared" si="15"/>
        <v>0</v>
      </c>
    </row>
    <row r="155" spans="1:12" ht="15.75" x14ac:dyDescent="0.25">
      <c r="A155" s="304"/>
      <c r="B155" s="88">
        <v>136</v>
      </c>
      <c r="C155" s="160"/>
      <c r="D155" s="157"/>
      <c r="E155" s="157"/>
      <c r="F155" s="11"/>
      <c r="G155" s="319" t="b">
        <f t="shared" si="16"/>
        <v>1</v>
      </c>
      <c r="H155" s="319" t="b">
        <f t="shared" si="17"/>
        <v>1</v>
      </c>
      <c r="I155" s="319" t="b">
        <f t="shared" si="13"/>
        <v>1</v>
      </c>
      <c r="J155" s="319" t="b">
        <f t="shared" si="12"/>
        <v>1</v>
      </c>
      <c r="K155" s="319">
        <f t="shared" si="14"/>
        <v>0</v>
      </c>
      <c r="L155" s="319">
        <f t="shared" si="15"/>
        <v>0</v>
      </c>
    </row>
    <row r="156" spans="1:12" ht="15.75" x14ac:dyDescent="0.25">
      <c r="A156" s="304"/>
      <c r="B156" s="88">
        <v>137</v>
      </c>
      <c r="C156" s="160"/>
      <c r="D156" s="157"/>
      <c r="E156" s="157"/>
      <c r="F156" s="11"/>
      <c r="G156" s="319" t="b">
        <f t="shared" si="16"/>
        <v>1</v>
      </c>
      <c r="H156" s="319" t="b">
        <f t="shared" si="17"/>
        <v>1</v>
      </c>
      <c r="I156" s="319" t="b">
        <f t="shared" si="13"/>
        <v>1</v>
      </c>
      <c r="J156" s="319" t="b">
        <f t="shared" si="12"/>
        <v>1</v>
      </c>
      <c r="K156" s="319">
        <f t="shared" si="14"/>
        <v>0</v>
      </c>
      <c r="L156" s="319">
        <f t="shared" si="15"/>
        <v>0</v>
      </c>
    </row>
    <row r="157" spans="1:12" ht="15.75" x14ac:dyDescent="0.25">
      <c r="A157" s="304"/>
      <c r="B157" s="88">
        <v>138</v>
      </c>
      <c r="C157" s="160"/>
      <c r="D157" s="157"/>
      <c r="E157" s="157"/>
      <c r="F157" s="11"/>
      <c r="G157" s="319" t="b">
        <f t="shared" si="16"/>
        <v>1</v>
      </c>
      <c r="H157" s="319" t="b">
        <f t="shared" si="17"/>
        <v>1</v>
      </c>
      <c r="I157" s="319" t="b">
        <f t="shared" si="13"/>
        <v>1</v>
      </c>
      <c r="J157" s="319" t="b">
        <f t="shared" si="12"/>
        <v>1</v>
      </c>
      <c r="K157" s="319">
        <f t="shared" si="14"/>
        <v>0</v>
      </c>
      <c r="L157" s="319">
        <f t="shared" si="15"/>
        <v>0</v>
      </c>
    </row>
    <row r="158" spans="1:12" ht="15.75" x14ac:dyDescent="0.25">
      <c r="A158" s="304"/>
      <c r="B158" s="88">
        <v>139</v>
      </c>
      <c r="C158" s="160"/>
      <c r="D158" s="157"/>
      <c r="E158" s="157"/>
      <c r="F158" s="11"/>
      <c r="G158" s="319" t="b">
        <f t="shared" si="16"/>
        <v>1</v>
      </c>
      <c r="H158" s="319" t="b">
        <f t="shared" si="17"/>
        <v>1</v>
      </c>
      <c r="I158" s="319" t="b">
        <f t="shared" si="13"/>
        <v>1</v>
      </c>
      <c r="J158" s="319" t="b">
        <f t="shared" si="12"/>
        <v>1</v>
      </c>
      <c r="K158" s="319">
        <f t="shared" si="14"/>
        <v>0</v>
      </c>
      <c r="L158" s="319">
        <f t="shared" si="15"/>
        <v>0</v>
      </c>
    </row>
    <row r="159" spans="1:12" ht="15.75" x14ac:dyDescent="0.25">
      <c r="A159" s="304"/>
      <c r="B159" s="88">
        <v>140</v>
      </c>
      <c r="C159" s="160"/>
      <c r="D159" s="157"/>
      <c r="E159" s="157"/>
      <c r="F159" s="11"/>
      <c r="G159" s="319" t="b">
        <f t="shared" si="16"/>
        <v>1</v>
      </c>
      <c r="H159" s="319" t="b">
        <f t="shared" si="17"/>
        <v>1</v>
      </c>
      <c r="I159" s="319" t="b">
        <f t="shared" si="13"/>
        <v>1</v>
      </c>
      <c r="J159" s="319" t="b">
        <f t="shared" si="12"/>
        <v>1</v>
      </c>
      <c r="K159" s="319">
        <f t="shared" si="14"/>
        <v>0</v>
      </c>
      <c r="L159" s="319">
        <f t="shared" si="15"/>
        <v>0</v>
      </c>
    </row>
    <row r="160" spans="1:12" ht="15.75" x14ac:dyDescent="0.25">
      <c r="A160" s="304"/>
      <c r="B160" s="88">
        <v>141</v>
      </c>
      <c r="C160" s="160"/>
      <c r="D160" s="157"/>
      <c r="E160" s="157"/>
      <c r="F160" s="11"/>
      <c r="G160" s="319" t="b">
        <f t="shared" si="16"/>
        <v>1</v>
      </c>
      <c r="H160" s="319" t="b">
        <f t="shared" si="17"/>
        <v>1</v>
      </c>
      <c r="I160" s="319" t="b">
        <f t="shared" si="13"/>
        <v>1</v>
      </c>
      <c r="J160" s="319" t="b">
        <f t="shared" si="12"/>
        <v>1</v>
      </c>
      <c r="K160" s="319">
        <f t="shared" si="14"/>
        <v>0</v>
      </c>
      <c r="L160" s="319">
        <f t="shared" si="15"/>
        <v>0</v>
      </c>
    </row>
    <row r="161" spans="1:12" ht="15.75" x14ac:dyDescent="0.25">
      <c r="A161" s="304"/>
      <c r="B161" s="88">
        <v>142</v>
      </c>
      <c r="C161" s="160"/>
      <c r="D161" s="157"/>
      <c r="E161" s="157"/>
      <c r="F161" s="11"/>
      <c r="G161" s="319" t="b">
        <f t="shared" si="16"/>
        <v>1</v>
      </c>
      <c r="H161" s="319" t="b">
        <f t="shared" si="17"/>
        <v>1</v>
      </c>
      <c r="I161" s="319" t="b">
        <f t="shared" si="13"/>
        <v>1</v>
      </c>
      <c r="J161" s="319" t="b">
        <f t="shared" si="12"/>
        <v>1</v>
      </c>
      <c r="K161" s="319">
        <f t="shared" si="14"/>
        <v>0</v>
      </c>
      <c r="L161" s="319">
        <f t="shared" si="15"/>
        <v>0</v>
      </c>
    </row>
    <row r="162" spans="1:12" ht="15.75" x14ac:dyDescent="0.25">
      <c r="A162" s="304"/>
      <c r="B162" s="88">
        <v>143</v>
      </c>
      <c r="C162" s="160"/>
      <c r="D162" s="157"/>
      <c r="E162" s="157"/>
      <c r="F162" s="11"/>
      <c r="G162" s="319" t="b">
        <f t="shared" si="16"/>
        <v>1</v>
      </c>
      <c r="H162" s="319" t="b">
        <f t="shared" si="17"/>
        <v>1</v>
      </c>
      <c r="I162" s="319" t="b">
        <f t="shared" si="13"/>
        <v>1</v>
      </c>
      <c r="J162" s="319" t="b">
        <f t="shared" si="12"/>
        <v>1</v>
      </c>
      <c r="K162" s="319">
        <f t="shared" si="14"/>
        <v>0</v>
      </c>
      <c r="L162" s="319">
        <f t="shared" si="15"/>
        <v>0</v>
      </c>
    </row>
    <row r="163" spans="1:12" ht="15.75" x14ac:dyDescent="0.25">
      <c r="A163" s="304"/>
      <c r="B163" s="88">
        <v>144</v>
      </c>
      <c r="C163" s="160"/>
      <c r="D163" s="157"/>
      <c r="E163" s="157"/>
      <c r="F163" s="11"/>
      <c r="G163" s="319" t="b">
        <f t="shared" si="16"/>
        <v>1</v>
      </c>
      <c r="H163" s="319" t="b">
        <f t="shared" si="17"/>
        <v>1</v>
      </c>
      <c r="I163" s="319" t="b">
        <f t="shared" si="13"/>
        <v>1</v>
      </c>
      <c r="J163" s="319" t="b">
        <f t="shared" si="12"/>
        <v>1</v>
      </c>
      <c r="K163" s="319">
        <f t="shared" si="14"/>
        <v>0</v>
      </c>
      <c r="L163" s="319">
        <f t="shared" si="15"/>
        <v>0</v>
      </c>
    </row>
    <row r="164" spans="1:12" ht="15.75" x14ac:dyDescent="0.25">
      <c r="A164" s="304"/>
      <c r="B164" s="88">
        <v>145</v>
      </c>
      <c r="C164" s="160"/>
      <c r="D164" s="157"/>
      <c r="E164" s="157"/>
      <c r="F164" s="11"/>
      <c r="G164" s="319" t="b">
        <f t="shared" si="16"/>
        <v>1</v>
      </c>
      <c r="H164" s="319" t="b">
        <f t="shared" si="17"/>
        <v>1</v>
      </c>
      <c r="I164" s="319" t="b">
        <f t="shared" si="13"/>
        <v>1</v>
      </c>
      <c r="J164" s="319" t="b">
        <f t="shared" si="12"/>
        <v>1</v>
      </c>
      <c r="K164" s="319">
        <f t="shared" si="14"/>
        <v>0</v>
      </c>
      <c r="L164" s="319">
        <f t="shared" si="15"/>
        <v>0</v>
      </c>
    </row>
    <row r="165" spans="1:12" ht="15.75" x14ac:dyDescent="0.25">
      <c r="A165" s="304"/>
      <c r="B165" s="88">
        <v>146</v>
      </c>
      <c r="C165" s="160"/>
      <c r="D165" s="157"/>
      <c r="E165" s="157"/>
      <c r="F165" s="11"/>
      <c r="G165" s="319" t="b">
        <f t="shared" si="16"/>
        <v>1</v>
      </c>
      <c r="H165" s="319" t="b">
        <f t="shared" si="17"/>
        <v>1</v>
      </c>
      <c r="I165" s="319" t="b">
        <f t="shared" si="13"/>
        <v>1</v>
      </c>
      <c r="J165" s="319" t="b">
        <f t="shared" si="12"/>
        <v>1</v>
      </c>
      <c r="K165" s="319">
        <f t="shared" si="14"/>
        <v>0</v>
      </c>
      <c r="L165" s="319">
        <f t="shared" si="15"/>
        <v>0</v>
      </c>
    </row>
    <row r="166" spans="1:12" ht="15.75" x14ac:dyDescent="0.25">
      <c r="A166" s="304"/>
      <c r="B166" s="88">
        <v>147</v>
      </c>
      <c r="C166" s="160"/>
      <c r="D166" s="157"/>
      <c r="E166" s="157"/>
      <c r="F166" s="11"/>
      <c r="G166" s="319" t="b">
        <f t="shared" si="16"/>
        <v>1</v>
      </c>
      <c r="H166" s="319" t="b">
        <f t="shared" si="17"/>
        <v>1</v>
      </c>
      <c r="I166" s="319" t="b">
        <f t="shared" si="13"/>
        <v>1</v>
      </c>
      <c r="J166" s="319" t="b">
        <f t="shared" si="12"/>
        <v>1</v>
      </c>
      <c r="K166" s="319">
        <f t="shared" si="14"/>
        <v>0</v>
      </c>
      <c r="L166" s="319">
        <f t="shared" si="15"/>
        <v>0</v>
      </c>
    </row>
    <row r="167" spans="1:12" ht="15.75" x14ac:dyDescent="0.25">
      <c r="A167" s="304"/>
      <c r="B167" s="88">
        <v>148</v>
      </c>
      <c r="C167" s="160"/>
      <c r="D167" s="157"/>
      <c r="E167" s="157"/>
      <c r="F167" s="11"/>
      <c r="G167" s="319" t="b">
        <f t="shared" si="16"/>
        <v>1</v>
      </c>
      <c r="H167" s="319" t="b">
        <f t="shared" si="17"/>
        <v>1</v>
      </c>
      <c r="I167" s="319" t="b">
        <f t="shared" si="13"/>
        <v>1</v>
      </c>
      <c r="J167" s="319" t="b">
        <f t="shared" si="12"/>
        <v>1</v>
      </c>
      <c r="K167" s="319">
        <f t="shared" si="14"/>
        <v>0</v>
      </c>
      <c r="L167" s="319">
        <f t="shared" si="15"/>
        <v>0</v>
      </c>
    </row>
    <row r="168" spans="1:12" ht="15.75" x14ac:dyDescent="0.25">
      <c r="A168" s="304"/>
      <c r="B168" s="88">
        <v>149</v>
      </c>
      <c r="C168" s="160"/>
      <c r="D168" s="157"/>
      <c r="E168" s="157"/>
      <c r="F168" s="11"/>
      <c r="G168" s="319" t="b">
        <f t="shared" si="16"/>
        <v>1</v>
      </c>
      <c r="H168" s="319" t="b">
        <f t="shared" si="17"/>
        <v>1</v>
      </c>
      <c r="I168" s="319" t="b">
        <f t="shared" si="13"/>
        <v>1</v>
      </c>
      <c r="J168" s="319" t="b">
        <f t="shared" si="12"/>
        <v>1</v>
      </c>
      <c r="K168" s="319">
        <f t="shared" si="14"/>
        <v>0</v>
      </c>
      <c r="L168" s="319">
        <f t="shared" si="15"/>
        <v>0</v>
      </c>
    </row>
    <row r="169" spans="1:12" ht="15.75" x14ac:dyDescent="0.25">
      <c r="A169" s="304"/>
      <c r="B169" s="88">
        <v>150</v>
      </c>
      <c r="C169" s="160"/>
      <c r="D169" s="157"/>
      <c r="E169" s="157"/>
      <c r="F169" s="11"/>
      <c r="G169" s="319" t="b">
        <f t="shared" si="16"/>
        <v>1</v>
      </c>
      <c r="H169" s="319" t="b">
        <f t="shared" si="17"/>
        <v>1</v>
      </c>
      <c r="I169" s="319" t="b">
        <f t="shared" si="13"/>
        <v>1</v>
      </c>
      <c r="J169" s="319" t="b">
        <f t="shared" si="12"/>
        <v>1</v>
      </c>
      <c r="K169" s="319">
        <f t="shared" si="14"/>
        <v>0</v>
      </c>
      <c r="L169" s="319">
        <f t="shared" si="15"/>
        <v>0</v>
      </c>
    </row>
    <row r="170" spans="1:12" ht="15.75" x14ac:dyDescent="0.25">
      <c r="A170" s="304"/>
      <c r="B170" s="88">
        <v>151</v>
      </c>
      <c r="C170" s="160"/>
      <c r="D170" s="157"/>
      <c r="E170" s="157"/>
      <c r="F170" s="11"/>
      <c r="G170" s="319" t="b">
        <f t="shared" si="16"/>
        <v>1</v>
      </c>
      <c r="H170" s="319" t="b">
        <f t="shared" si="17"/>
        <v>1</v>
      </c>
      <c r="I170" s="319" t="b">
        <f t="shared" si="13"/>
        <v>1</v>
      </c>
      <c r="J170" s="319" t="b">
        <f t="shared" si="12"/>
        <v>1</v>
      </c>
      <c r="K170" s="319">
        <f t="shared" si="14"/>
        <v>0</v>
      </c>
      <c r="L170" s="319">
        <f t="shared" si="15"/>
        <v>0</v>
      </c>
    </row>
    <row r="171" spans="1:12" ht="15.75" x14ac:dyDescent="0.25">
      <c r="A171" s="304"/>
      <c r="B171" s="88">
        <v>152</v>
      </c>
      <c r="C171" s="160"/>
      <c r="D171" s="157"/>
      <c r="E171" s="157"/>
      <c r="F171" s="11"/>
      <c r="G171" s="319" t="b">
        <f t="shared" si="16"/>
        <v>1</v>
      </c>
      <c r="H171" s="319" t="b">
        <f t="shared" si="17"/>
        <v>1</v>
      </c>
      <c r="I171" s="319" t="b">
        <f t="shared" si="13"/>
        <v>1</v>
      </c>
      <c r="J171" s="319" t="b">
        <f t="shared" si="12"/>
        <v>1</v>
      </c>
      <c r="K171" s="319">
        <f t="shared" si="14"/>
        <v>0</v>
      </c>
      <c r="L171" s="319">
        <f t="shared" si="15"/>
        <v>0</v>
      </c>
    </row>
    <row r="172" spans="1:12" ht="15.75" x14ac:dyDescent="0.25">
      <c r="A172" s="304"/>
      <c r="B172" s="88">
        <v>153</v>
      </c>
      <c r="C172" s="160"/>
      <c r="D172" s="157"/>
      <c r="E172" s="157"/>
      <c r="F172" s="11"/>
      <c r="G172" s="319" t="b">
        <f t="shared" si="16"/>
        <v>1</v>
      </c>
      <c r="H172" s="319" t="b">
        <f t="shared" si="17"/>
        <v>1</v>
      </c>
      <c r="I172" s="319" t="b">
        <f t="shared" si="13"/>
        <v>1</v>
      </c>
      <c r="J172" s="319" t="b">
        <f t="shared" si="12"/>
        <v>1</v>
      </c>
      <c r="K172" s="319">
        <f t="shared" si="14"/>
        <v>0</v>
      </c>
      <c r="L172" s="319">
        <f t="shared" si="15"/>
        <v>0</v>
      </c>
    </row>
    <row r="173" spans="1:12" ht="15.75" x14ac:dyDescent="0.25">
      <c r="A173" s="304"/>
      <c r="B173" s="88">
        <v>154</v>
      </c>
      <c r="C173" s="160"/>
      <c r="D173" s="157"/>
      <c r="E173" s="157"/>
      <c r="F173" s="11"/>
      <c r="G173" s="319" t="b">
        <f t="shared" si="16"/>
        <v>1</v>
      </c>
      <c r="H173" s="319" t="b">
        <f t="shared" si="17"/>
        <v>1</v>
      </c>
      <c r="I173" s="319" t="b">
        <f t="shared" si="13"/>
        <v>1</v>
      </c>
      <c r="J173" s="319" t="b">
        <f t="shared" si="12"/>
        <v>1</v>
      </c>
      <c r="K173" s="319">
        <f t="shared" si="14"/>
        <v>0</v>
      </c>
      <c r="L173" s="319">
        <f t="shared" si="15"/>
        <v>0</v>
      </c>
    </row>
    <row r="174" spans="1:12" ht="15.75" x14ac:dyDescent="0.25">
      <c r="A174" s="304"/>
      <c r="B174" s="88">
        <v>155</v>
      </c>
      <c r="C174" s="160"/>
      <c r="D174" s="157"/>
      <c r="E174" s="157"/>
      <c r="F174" s="11"/>
      <c r="G174" s="319" t="b">
        <f t="shared" si="16"/>
        <v>1</v>
      </c>
      <c r="H174" s="319" t="b">
        <f t="shared" si="17"/>
        <v>1</v>
      </c>
      <c r="I174" s="319" t="b">
        <f t="shared" si="13"/>
        <v>1</v>
      </c>
      <c r="J174" s="319" t="b">
        <f t="shared" si="12"/>
        <v>1</v>
      </c>
      <c r="K174" s="319">
        <f t="shared" si="14"/>
        <v>0</v>
      </c>
      <c r="L174" s="319">
        <f t="shared" si="15"/>
        <v>0</v>
      </c>
    </row>
    <row r="175" spans="1:12" ht="15.75" x14ac:dyDescent="0.25">
      <c r="A175" s="304"/>
      <c r="B175" s="88">
        <v>156</v>
      </c>
      <c r="C175" s="160"/>
      <c r="D175" s="157"/>
      <c r="E175" s="157"/>
      <c r="F175" s="11"/>
      <c r="G175" s="319" t="b">
        <f t="shared" si="16"/>
        <v>1</v>
      </c>
      <c r="H175" s="319" t="b">
        <f t="shared" si="17"/>
        <v>1</v>
      </c>
      <c r="I175" s="319" t="b">
        <f t="shared" si="13"/>
        <v>1</v>
      </c>
      <c r="J175" s="319" t="b">
        <f t="shared" si="12"/>
        <v>1</v>
      </c>
      <c r="K175" s="319">
        <f t="shared" si="14"/>
        <v>0</v>
      </c>
      <c r="L175" s="319">
        <f t="shared" si="15"/>
        <v>0</v>
      </c>
    </row>
    <row r="176" spans="1:12" ht="15.75" x14ac:dyDescent="0.25">
      <c r="A176" s="304"/>
      <c r="B176" s="88">
        <v>157</v>
      </c>
      <c r="C176" s="160"/>
      <c r="D176" s="157"/>
      <c r="E176" s="157"/>
      <c r="F176" s="11"/>
      <c r="G176" s="319" t="b">
        <f t="shared" si="16"/>
        <v>1</v>
      </c>
      <c r="H176" s="319" t="b">
        <f t="shared" si="17"/>
        <v>1</v>
      </c>
      <c r="I176" s="319" t="b">
        <f t="shared" si="13"/>
        <v>1</v>
      </c>
      <c r="J176" s="319" t="b">
        <f t="shared" si="12"/>
        <v>1</v>
      </c>
      <c r="K176" s="319">
        <f t="shared" si="14"/>
        <v>0</v>
      </c>
      <c r="L176" s="319">
        <f t="shared" si="15"/>
        <v>0</v>
      </c>
    </row>
    <row r="177" spans="1:12" ht="15.75" x14ac:dyDescent="0.25">
      <c r="A177" s="304"/>
      <c r="B177" s="88">
        <v>158</v>
      </c>
      <c r="C177" s="160"/>
      <c r="D177" s="157"/>
      <c r="E177" s="157"/>
      <c r="F177" s="11"/>
      <c r="G177" s="319" t="b">
        <f t="shared" si="16"/>
        <v>1</v>
      </c>
      <c r="H177" s="319" t="b">
        <f t="shared" si="17"/>
        <v>1</v>
      </c>
      <c r="I177" s="319" t="b">
        <f t="shared" si="13"/>
        <v>1</v>
      </c>
      <c r="J177" s="319" t="b">
        <f t="shared" si="12"/>
        <v>1</v>
      </c>
      <c r="K177" s="319">
        <f t="shared" si="14"/>
        <v>0</v>
      </c>
      <c r="L177" s="319">
        <f t="shared" si="15"/>
        <v>0</v>
      </c>
    </row>
    <row r="178" spans="1:12" ht="15.75" x14ac:dyDescent="0.25">
      <c r="A178" s="304"/>
      <c r="B178" s="88">
        <v>159</v>
      </c>
      <c r="C178" s="160"/>
      <c r="D178" s="157"/>
      <c r="E178" s="157"/>
      <c r="F178" s="11"/>
      <c r="G178" s="319" t="b">
        <f t="shared" si="16"/>
        <v>1</v>
      </c>
      <c r="H178" s="319" t="b">
        <f t="shared" si="17"/>
        <v>1</v>
      </c>
      <c r="I178" s="319" t="b">
        <f t="shared" si="13"/>
        <v>1</v>
      </c>
      <c r="J178" s="319" t="b">
        <f t="shared" si="12"/>
        <v>1</v>
      </c>
      <c r="K178" s="319">
        <f t="shared" si="14"/>
        <v>0</v>
      </c>
      <c r="L178" s="319">
        <f t="shared" si="15"/>
        <v>0</v>
      </c>
    </row>
    <row r="179" spans="1:12" ht="15.75" x14ac:dyDescent="0.25">
      <c r="A179" s="304"/>
      <c r="B179" s="88">
        <v>160</v>
      </c>
      <c r="C179" s="160"/>
      <c r="D179" s="157"/>
      <c r="E179" s="157"/>
      <c r="F179" s="11"/>
      <c r="G179" s="319" t="b">
        <f t="shared" si="16"/>
        <v>1</v>
      </c>
      <c r="H179" s="319" t="b">
        <f t="shared" si="17"/>
        <v>1</v>
      </c>
      <c r="I179" s="319" t="b">
        <f t="shared" si="13"/>
        <v>1</v>
      </c>
      <c r="J179" s="319" t="b">
        <f t="shared" si="12"/>
        <v>1</v>
      </c>
      <c r="K179" s="319">
        <f t="shared" si="14"/>
        <v>0</v>
      </c>
      <c r="L179" s="319">
        <f t="shared" si="15"/>
        <v>0</v>
      </c>
    </row>
    <row r="180" spans="1:12" ht="15.75" x14ac:dyDescent="0.25">
      <c r="A180" s="304"/>
      <c r="B180" s="88">
        <v>161</v>
      </c>
      <c r="C180" s="160"/>
      <c r="D180" s="157"/>
      <c r="E180" s="157"/>
      <c r="F180" s="11"/>
      <c r="G180" s="319" t="b">
        <f t="shared" si="16"/>
        <v>1</v>
      </c>
      <c r="H180" s="319" t="b">
        <f t="shared" si="17"/>
        <v>1</v>
      </c>
      <c r="I180" s="319" t="b">
        <f t="shared" si="13"/>
        <v>1</v>
      </c>
      <c r="J180" s="319" t="b">
        <f t="shared" si="12"/>
        <v>1</v>
      </c>
      <c r="K180" s="319">
        <f t="shared" si="14"/>
        <v>0</v>
      </c>
      <c r="L180" s="319">
        <f t="shared" si="15"/>
        <v>0</v>
      </c>
    </row>
    <row r="181" spans="1:12" ht="15.75" x14ac:dyDescent="0.25">
      <c r="A181" s="304"/>
      <c r="B181" s="88">
        <v>162</v>
      </c>
      <c r="C181" s="160"/>
      <c r="D181" s="157"/>
      <c r="E181" s="157"/>
      <c r="F181" s="11"/>
      <c r="G181" s="319" t="b">
        <f t="shared" si="16"/>
        <v>1</v>
      </c>
      <c r="H181" s="319" t="b">
        <f t="shared" si="17"/>
        <v>1</v>
      </c>
      <c r="I181" s="319" t="b">
        <f t="shared" si="13"/>
        <v>1</v>
      </c>
      <c r="J181" s="319" t="b">
        <f t="shared" si="12"/>
        <v>1</v>
      </c>
      <c r="K181" s="319">
        <f t="shared" si="14"/>
        <v>0</v>
      </c>
      <c r="L181" s="319">
        <f t="shared" si="15"/>
        <v>0</v>
      </c>
    </row>
    <row r="182" spans="1:12" ht="15.75" x14ac:dyDescent="0.25">
      <c r="A182" s="304"/>
      <c r="B182" s="88">
        <v>163</v>
      </c>
      <c r="C182" s="160"/>
      <c r="D182" s="157"/>
      <c r="E182" s="157"/>
      <c r="F182" s="11"/>
      <c r="G182" s="319" t="b">
        <f t="shared" si="16"/>
        <v>1</v>
      </c>
      <c r="H182" s="319" t="b">
        <f t="shared" si="17"/>
        <v>1</v>
      </c>
      <c r="I182" s="319" t="b">
        <f t="shared" si="13"/>
        <v>1</v>
      </c>
      <c r="J182" s="319" t="b">
        <f t="shared" si="12"/>
        <v>1</v>
      </c>
      <c r="K182" s="319">
        <f t="shared" si="14"/>
        <v>0</v>
      </c>
      <c r="L182" s="319">
        <f t="shared" si="15"/>
        <v>0</v>
      </c>
    </row>
    <row r="183" spans="1:12" ht="15.75" x14ac:dyDescent="0.25">
      <c r="A183" s="304"/>
      <c r="B183" s="88">
        <v>164</v>
      </c>
      <c r="C183" s="160"/>
      <c r="D183" s="157"/>
      <c r="E183" s="157"/>
      <c r="F183" s="11"/>
      <c r="G183" s="319" t="b">
        <f t="shared" si="16"/>
        <v>1</v>
      </c>
      <c r="H183" s="319" t="b">
        <f t="shared" si="17"/>
        <v>1</v>
      </c>
      <c r="I183" s="319" t="b">
        <f t="shared" si="13"/>
        <v>1</v>
      </c>
      <c r="J183" s="319" t="b">
        <f t="shared" si="12"/>
        <v>1</v>
      </c>
      <c r="K183" s="319">
        <f t="shared" si="14"/>
        <v>0</v>
      </c>
      <c r="L183" s="319">
        <f t="shared" si="15"/>
        <v>0</v>
      </c>
    </row>
    <row r="184" spans="1:12" ht="15.75" x14ac:dyDescent="0.25">
      <c r="A184" s="304"/>
      <c r="B184" s="88">
        <v>165</v>
      </c>
      <c r="C184" s="160"/>
      <c r="D184" s="157"/>
      <c r="E184" s="157"/>
      <c r="F184" s="11"/>
      <c r="G184" s="319" t="b">
        <f t="shared" si="16"/>
        <v>1</v>
      </c>
      <c r="H184" s="319" t="b">
        <f t="shared" si="17"/>
        <v>1</v>
      </c>
      <c r="I184" s="319" t="b">
        <f t="shared" si="13"/>
        <v>1</v>
      </c>
      <c r="J184" s="319" t="b">
        <f t="shared" si="12"/>
        <v>1</v>
      </c>
      <c r="K184" s="319">
        <f t="shared" si="14"/>
        <v>0</v>
      </c>
      <c r="L184" s="319">
        <f t="shared" si="15"/>
        <v>0</v>
      </c>
    </row>
    <row r="185" spans="1:12" ht="15.75" x14ac:dyDescent="0.25">
      <c r="A185" s="304"/>
      <c r="B185" s="88">
        <v>166</v>
      </c>
      <c r="C185" s="160"/>
      <c r="D185" s="157"/>
      <c r="E185" s="157"/>
      <c r="F185" s="11"/>
      <c r="G185" s="319" t="b">
        <f t="shared" si="16"/>
        <v>1</v>
      </c>
      <c r="H185" s="319" t="b">
        <f t="shared" si="17"/>
        <v>1</v>
      </c>
      <c r="I185" s="319" t="b">
        <f t="shared" si="13"/>
        <v>1</v>
      </c>
      <c r="J185" s="319" t="b">
        <f t="shared" si="12"/>
        <v>1</v>
      </c>
      <c r="K185" s="319">
        <f t="shared" si="14"/>
        <v>0</v>
      </c>
      <c r="L185" s="319">
        <f t="shared" si="15"/>
        <v>0</v>
      </c>
    </row>
    <row r="186" spans="1:12" ht="15.75" x14ac:dyDescent="0.25">
      <c r="A186" s="304"/>
      <c r="B186" s="88">
        <v>167</v>
      </c>
      <c r="C186" s="160"/>
      <c r="D186" s="157"/>
      <c r="E186" s="157"/>
      <c r="F186" s="11"/>
      <c r="G186" s="319" t="b">
        <f t="shared" si="16"/>
        <v>1</v>
      </c>
      <c r="H186" s="319" t="b">
        <f t="shared" si="17"/>
        <v>1</v>
      </c>
      <c r="I186" s="319" t="b">
        <f t="shared" si="13"/>
        <v>1</v>
      </c>
      <c r="J186" s="319" t="b">
        <f t="shared" si="12"/>
        <v>1</v>
      </c>
      <c r="K186" s="319">
        <f t="shared" si="14"/>
        <v>0</v>
      </c>
      <c r="L186" s="319">
        <f t="shared" si="15"/>
        <v>0</v>
      </c>
    </row>
    <row r="187" spans="1:12" ht="15.75" x14ac:dyDescent="0.25">
      <c r="A187" s="304"/>
      <c r="B187" s="88">
        <v>168</v>
      </c>
      <c r="C187" s="160"/>
      <c r="D187" s="157"/>
      <c r="E187" s="157"/>
      <c r="F187" s="11"/>
      <c r="G187" s="319" t="b">
        <f t="shared" si="16"/>
        <v>1</v>
      </c>
      <c r="H187" s="319" t="b">
        <f t="shared" si="17"/>
        <v>1</v>
      </c>
      <c r="I187" s="319" t="b">
        <f t="shared" si="13"/>
        <v>1</v>
      </c>
      <c r="J187" s="319" t="b">
        <f t="shared" si="12"/>
        <v>1</v>
      </c>
      <c r="K187" s="319">
        <f t="shared" si="14"/>
        <v>0</v>
      </c>
      <c r="L187" s="319">
        <f t="shared" si="15"/>
        <v>0</v>
      </c>
    </row>
    <row r="188" spans="1:12" ht="15.75" x14ac:dyDescent="0.25">
      <c r="A188" s="304"/>
      <c r="B188" s="88">
        <v>169</v>
      </c>
      <c r="C188" s="160"/>
      <c r="D188" s="157"/>
      <c r="E188" s="157"/>
      <c r="F188" s="11"/>
      <c r="G188" s="319" t="b">
        <f t="shared" si="16"/>
        <v>1</v>
      </c>
      <c r="H188" s="319" t="b">
        <f t="shared" si="17"/>
        <v>1</v>
      </c>
      <c r="I188" s="319" t="b">
        <f t="shared" si="13"/>
        <v>1</v>
      </c>
      <c r="J188" s="319" t="b">
        <f t="shared" si="12"/>
        <v>1</v>
      </c>
      <c r="K188" s="319">
        <f t="shared" si="14"/>
        <v>0</v>
      </c>
      <c r="L188" s="319">
        <f t="shared" si="15"/>
        <v>0</v>
      </c>
    </row>
    <row r="189" spans="1:12" ht="15.75" x14ac:dyDescent="0.25">
      <c r="A189" s="304"/>
      <c r="B189" s="88">
        <v>170</v>
      </c>
      <c r="C189" s="160"/>
      <c r="D189" s="157"/>
      <c r="E189" s="157"/>
      <c r="F189" s="11"/>
      <c r="G189" s="319" t="b">
        <f t="shared" si="16"/>
        <v>1</v>
      </c>
      <c r="H189" s="319" t="b">
        <f t="shared" si="17"/>
        <v>1</v>
      </c>
      <c r="I189" s="319" t="b">
        <f t="shared" si="13"/>
        <v>1</v>
      </c>
      <c r="J189" s="319" t="b">
        <f t="shared" si="12"/>
        <v>1</v>
      </c>
      <c r="K189" s="319">
        <f t="shared" si="14"/>
        <v>0</v>
      </c>
      <c r="L189" s="319">
        <f t="shared" si="15"/>
        <v>0</v>
      </c>
    </row>
    <row r="190" spans="1:12" ht="15.75" x14ac:dyDescent="0.25">
      <c r="A190" s="304"/>
      <c r="B190" s="88">
        <v>171</v>
      </c>
      <c r="C190" s="160"/>
      <c r="D190" s="157"/>
      <c r="E190" s="157"/>
      <c r="F190" s="11"/>
      <c r="G190" s="319" t="b">
        <f t="shared" si="16"/>
        <v>1</v>
      </c>
      <c r="H190" s="319" t="b">
        <f t="shared" si="17"/>
        <v>1</v>
      </c>
      <c r="I190" s="319" t="b">
        <f t="shared" si="13"/>
        <v>1</v>
      </c>
      <c r="J190" s="319" t="b">
        <f t="shared" si="12"/>
        <v>1</v>
      </c>
      <c r="K190" s="319">
        <f t="shared" si="14"/>
        <v>0</v>
      </c>
      <c r="L190" s="319">
        <f t="shared" si="15"/>
        <v>0</v>
      </c>
    </row>
    <row r="191" spans="1:12" ht="15.75" x14ac:dyDescent="0.25">
      <c r="A191" s="304"/>
      <c r="B191" s="88">
        <v>172</v>
      </c>
      <c r="C191" s="160"/>
      <c r="D191" s="157"/>
      <c r="E191" s="157"/>
      <c r="F191" s="11"/>
      <c r="G191" s="319" t="b">
        <f t="shared" si="16"/>
        <v>1</v>
      </c>
      <c r="H191" s="319" t="b">
        <f t="shared" si="17"/>
        <v>1</v>
      </c>
      <c r="I191" s="319" t="b">
        <f t="shared" si="13"/>
        <v>1</v>
      </c>
      <c r="J191" s="319" t="b">
        <f t="shared" si="12"/>
        <v>1</v>
      </c>
      <c r="K191" s="319">
        <f t="shared" si="14"/>
        <v>0</v>
      </c>
      <c r="L191" s="319">
        <f t="shared" si="15"/>
        <v>0</v>
      </c>
    </row>
    <row r="192" spans="1:12" ht="15.75" x14ac:dyDescent="0.25">
      <c r="A192" s="304"/>
      <c r="B192" s="88">
        <v>173</v>
      </c>
      <c r="C192" s="160"/>
      <c r="D192" s="157"/>
      <c r="E192" s="157"/>
      <c r="F192" s="11"/>
      <c r="G192" s="319" t="b">
        <f t="shared" si="16"/>
        <v>1</v>
      </c>
      <c r="H192" s="319" t="b">
        <f t="shared" si="17"/>
        <v>1</v>
      </c>
      <c r="I192" s="319" t="b">
        <f t="shared" si="13"/>
        <v>1</v>
      </c>
      <c r="J192" s="319" t="b">
        <f t="shared" si="12"/>
        <v>1</v>
      </c>
      <c r="K192" s="319">
        <f t="shared" si="14"/>
        <v>0</v>
      </c>
      <c r="L192" s="319">
        <f t="shared" si="15"/>
        <v>0</v>
      </c>
    </row>
    <row r="193" spans="1:12" ht="15.75" x14ac:dyDescent="0.25">
      <c r="A193" s="304"/>
      <c r="B193" s="88">
        <v>174</v>
      </c>
      <c r="C193" s="160"/>
      <c r="D193" s="157"/>
      <c r="E193" s="157"/>
      <c r="F193" s="11"/>
      <c r="G193" s="319" t="b">
        <f t="shared" si="16"/>
        <v>1</v>
      </c>
      <c r="H193" s="319" t="b">
        <f t="shared" si="17"/>
        <v>1</v>
      </c>
      <c r="I193" s="319" t="b">
        <f t="shared" si="13"/>
        <v>1</v>
      </c>
      <c r="J193" s="319" t="b">
        <f t="shared" si="12"/>
        <v>1</v>
      </c>
      <c r="K193" s="319">
        <f t="shared" si="14"/>
        <v>0</v>
      </c>
      <c r="L193" s="319">
        <f t="shared" si="15"/>
        <v>0</v>
      </c>
    </row>
    <row r="194" spans="1:12" ht="15.75" x14ac:dyDescent="0.25">
      <c r="A194" s="304"/>
      <c r="B194" s="88">
        <v>175</v>
      </c>
      <c r="C194" s="160"/>
      <c r="D194" s="157"/>
      <c r="E194" s="157"/>
      <c r="F194" s="11"/>
      <c r="G194" s="319" t="b">
        <f t="shared" si="16"/>
        <v>1</v>
      </c>
      <c r="H194" s="319" t="b">
        <f t="shared" si="17"/>
        <v>1</v>
      </c>
      <c r="I194" s="319" t="b">
        <f t="shared" si="13"/>
        <v>1</v>
      </c>
      <c r="J194" s="319" t="b">
        <f t="shared" si="12"/>
        <v>1</v>
      </c>
      <c r="K194" s="319">
        <f t="shared" si="14"/>
        <v>0</v>
      </c>
      <c r="L194" s="319">
        <f t="shared" si="15"/>
        <v>0</v>
      </c>
    </row>
    <row r="195" spans="1:12" ht="15.75" x14ac:dyDescent="0.25">
      <c r="A195" s="304"/>
      <c r="B195" s="88">
        <v>176</v>
      </c>
      <c r="C195" s="160"/>
      <c r="D195" s="157"/>
      <c r="E195" s="157"/>
      <c r="F195" s="11"/>
      <c r="G195" s="319" t="b">
        <f t="shared" si="16"/>
        <v>1</v>
      </c>
      <c r="H195" s="319" t="b">
        <f t="shared" si="17"/>
        <v>1</v>
      </c>
      <c r="I195" s="319" t="b">
        <f t="shared" si="13"/>
        <v>1</v>
      </c>
      <c r="J195" s="319" t="b">
        <f t="shared" si="12"/>
        <v>1</v>
      </c>
      <c r="K195" s="319">
        <f t="shared" si="14"/>
        <v>0</v>
      </c>
      <c r="L195" s="319">
        <f t="shared" si="15"/>
        <v>0</v>
      </c>
    </row>
    <row r="196" spans="1:12" ht="15.75" x14ac:dyDescent="0.25">
      <c r="A196" s="304"/>
      <c r="B196" s="88">
        <v>177</v>
      </c>
      <c r="C196" s="160"/>
      <c r="D196" s="157"/>
      <c r="E196" s="157"/>
      <c r="F196" s="11"/>
      <c r="G196" s="319" t="b">
        <f t="shared" si="16"/>
        <v>1</v>
      </c>
      <c r="H196" s="319" t="b">
        <f t="shared" si="17"/>
        <v>1</v>
      </c>
      <c r="I196" s="319" t="b">
        <f t="shared" si="13"/>
        <v>1</v>
      </c>
      <c r="J196" s="319" t="b">
        <f t="shared" si="12"/>
        <v>1</v>
      </c>
      <c r="K196" s="319">
        <f t="shared" si="14"/>
        <v>0</v>
      </c>
      <c r="L196" s="319">
        <f t="shared" si="15"/>
        <v>0</v>
      </c>
    </row>
    <row r="197" spans="1:12" ht="15.75" x14ac:dyDescent="0.25">
      <c r="A197" s="304"/>
      <c r="B197" s="88">
        <v>178</v>
      </c>
      <c r="C197" s="160"/>
      <c r="D197" s="157"/>
      <c r="E197" s="157"/>
      <c r="F197" s="11"/>
      <c r="G197" s="319" t="b">
        <f t="shared" si="16"/>
        <v>1</v>
      </c>
      <c r="H197" s="319" t="b">
        <f t="shared" si="17"/>
        <v>1</v>
      </c>
      <c r="I197" s="319" t="b">
        <f t="shared" si="13"/>
        <v>1</v>
      </c>
      <c r="J197" s="319" t="b">
        <f t="shared" si="12"/>
        <v>1</v>
      </c>
      <c r="K197" s="319">
        <f t="shared" si="14"/>
        <v>0</v>
      </c>
      <c r="L197" s="319">
        <f t="shared" si="15"/>
        <v>0</v>
      </c>
    </row>
    <row r="198" spans="1:12" ht="15.75" x14ac:dyDescent="0.25">
      <c r="A198" s="304"/>
      <c r="B198" s="88">
        <v>179</v>
      </c>
      <c r="C198" s="160"/>
      <c r="D198" s="157"/>
      <c r="E198" s="157"/>
      <c r="F198" s="11"/>
      <c r="G198" s="319" t="b">
        <f t="shared" si="16"/>
        <v>1</v>
      </c>
      <c r="H198" s="319" t="b">
        <f t="shared" si="17"/>
        <v>1</v>
      </c>
      <c r="I198" s="319" t="b">
        <f t="shared" si="13"/>
        <v>1</v>
      </c>
      <c r="J198" s="319" t="b">
        <f t="shared" si="12"/>
        <v>1</v>
      </c>
      <c r="K198" s="319">
        <f t="shared" si="14"/>
        <v>0</v>
      </c>
      <c r="L198" s="319">
        <f t="shared" si="15"/>
        <v>0</v>
      </c>
    </row>
    <row r="199" spans="1:12" ht="15.75" x14ac:dyDescent="0.25">
      <c r="A199" s="304"/>
      <c r="B199" s="88">
        <v>180</v>
      </c>
      <c r="C199" s="160"/>
      <c r="D199" s="157"/>
      <c r="E199" s="157"/>
      <c r="F199" s="11"/>
      <c r="G199" s="319" t="b">
        <f t="shared" si="16"/>
        <v>1</v>
      </c>
      <c r="H199" s="319" t="b">
        <f t="shared" si="17"/>
        <v>1</v>
      </c>
      <c r="I199" s="319" t="b">
        <f t="shared" si="13"/>
        <v>1</v>
      </c>
      <c r="J199" s="319" t="b">
        <f t="shared" si="12"/>
        <v>1</v>
      </c>
      <c r="K199" s="319">
        <f t="shared" si="14"/>
        <v>0</v>
      </c>
      <c r="L199" s="319">
        <f t="shared" si="15"/>
        <v>0</v>
      </c>
    </row>
    <row r="200" spans="1:12" ht="15.75" x14ac:dyDescent="0.25">
      <c r="A200" s="304"/>
      <c r="B200" s="88">
        <v>181</v>
      </c>
      <c r="C200" s="160"/>
      <c r="D200" s="157"/>
      <c r="E200" s="157"/>
      <c r="F200" s="11"/>
      <c r="G200" s="319" t="b">
        <f t="shared" si="16"/>
        <v>1</v>
      </c>
      <c r="H200" s="319" t="b">
        <f t="shared" si="17"/>
        <v>1</v>
      </c>
      <c r="I200" s="319" t="b">
        <f t="shared" si="13"/>
        <v>1</v>
      </c>
      <c r="J200" s="319" t="b">
        <f t="shared" si="12"/>
        <v>1</v>
      </c>
      <c r="K200" s="319">
        <f t="shared" si="14"/>
        <v>0</v>
      </c>
      <c r="L200" s="319">
        <f t="shared" si="15"/>
        <v>0</v>
      </c>
    </row>
    <row r="201" spans="1:12" ht="15.75" x14ac:dyDescent="0.25">
      <c r="A201" s="304"/>
      <c r="B201" s="88">
        <v>182</v>
      </c>
      <c r="C201" s="160"/>
      <c r="D201" s="157"/>
      <c r="E201" s="157"/>
      <c r="F201" s="11"/>
      <c r="G201" s="319" t="b">
        <f t="shared" si="16"/>
        <v>1</v>
      </c>
      <c r="H201" s="319" t="b">
        <f t="shared" si="17"/>
        <v>1</v>
      </c>
      <c r="I201" s="319" t="b">
        <f t="shared" si="13"/>
        <v>1</v>
      </c>
      <c r="J201" s="319" t="b">
        <f t="shared" si="12"/>
        <v>1</v>
      </c>
      <c r="K201" s="319">
        <f t="shared" si="14"/>
        <v>0</v>
      </c>
      <c r="L201" s="319">
        <f t="shared" si="15"/>
        <v>0</v>
      </c>
    </row>
    <row r="202" spans="1:12" ht="15.75" x14ac:dyDescent="0.25">
      <c r="A202" s="304"/>
      <c r="B202" s="88">
        <v>183</v>
      </c>
      <c r="C202" s="160"/>
      <c r="D202" s="157"/>
      <c r="E202" s="157"/>
      <c r="F202" s="11"/>
      <c r="G202" s="319" t="b">
        <f t="shared" si="16"/>
        <v>1</v>
      </c>
      <c r="H202" s="319" t="b">
        <f t="shared" si="17"/>
        <v>1</v>
      </c>
      <c r="I202" s="319" t="b">
        <f t="shared" si="13"/>
        <v>1</v>
      </c>
      <c r="J202" s="319" t="b">
        <f t="shared" si="12"/>
        <v>1</v>
      </c>
      <c r="K202" s="319">
        <f t="shared" si="14"/>
        <v>0</v>
      </c>
      <c r="L202" s="319">
        <f t="shared" si="15"/>
        <v>0</v>
      </c>
    </row>
    <row r="203" spans="1:12" ht="15.75" x14ac:dyDescent="0.25">
      <c r="A203" s="304"/>
      <c r="B203" s="88">
        <v>184</v>
      </c>
      <c r="C203" s="160"/>
      <c r="D203" s="157"/>
      <c r="E203" s="157"/>
      <c r="F203" s="11"/>
      <c r="G203" s="319" t="b">
        <f t="shared" si="16"/>
        <v>1</v>
      </c>
      <c r="H203" s="319" t="b">
        <f t="shared" si="17"/>
        <v>1</v>
      </c>
      <c r="I203" s="319" t="b">
        <f t="shared" si="13"/>
        <v>1</v>
      </c>
      <c r="J203" s="319" t="b">
        <f t="shared" si="12"/>
        <v>1</v>
      </c>
      <c r="K203" s="319">
        <f t="shared" si="14"/>
        <v>0</v>
      </c>
      <c r="L203" s="319">
        <f t="shared" si="15"/>
        <v>0</v>
      </c>
    </row>
    <row r="204" spans="1:12" ht="15.75" x14ac:dyDescent="0.25">
      <c r="A204" s="304"/>
      <c r="B204" s="88">
        <v>185</v>
      </c>
      <c r="C204" s="160"/>
      <c r="D204" s="157"/>
      <c r="E204" s="157"/>
      <c r="F204" s="11"/>
      <c r="G204" s="319" t="b">
        <f t="shared" si="16"/>
        <v>1</v>
      </c>
      <c r="H204" s="319" t="b">
        <f t="shared" si="17"/>
        <v>1</v>
      </c>
      <c r="I204" s="319" t="b">
        <f t="shared" si="13"/>
        <v>1</v>
      </c>
      <c r="J204" s="319" t="b">
        <f t="shared" si="12"/>
        <v>1</v>
      </c>
      <c r="K204" s="319">
        <f t="shared" si="14"/>
        <v>0</v>
      </c>
      <c r="L204" s="319">
        <f t="shared" si="15"/>
        <v>0</v>
      </c>
    </row>
    <row r="205" spans="1:12" ht="15.75" x14ac:dyDescent="0.25">
      <c r="A205" s="304"/>
      <c r="B205" s="88">
        <v>186</v>
      </c>
      <c r="C205" s="160"/>
      <c r="D205" s="157"/>
      <c r="E205" s="157"/>
      <c r="F205" s="11"/>
      <c r="G205" s="319" t="b">
        <f t="shared" si="16"/>
        <v>1</v>
      </c>
      <c r="H205" s="319" t="b">
        <f t="shared" si="17"/>
        <v>1</v>
      </c>
      <c r="I205" s="319" t="b">
        <f t="shared" si="13"/>
        <v>1</v>
      </c>
      <c r="J205" s="319" t="b">
        <f t="shared" si="12"/>
        <v>1</v>
      </c>
      <c r="K205" s="319">
        <f t="shared" si="14"/>
        <v>0</v>
      </c>
      <c r="L205" s="319">
        <f t="shared" si="15"/>
        <v>0</v>
      </c>
    </row>
    <row r="206" spans="1:12" ht="15.75" x14ac:dyDescent="0.25">
      <c r="A206" s="304"/>
      <c r="B206" s="88">
        <v>187</v>
      </c>
      <c r="C206" s="160"/>
      <c r="D206" s="157"/>
      <c r="E206" s="157"/>
      <c r="F206" s="11"/>
      <c r="G206" s="319" t="b">
        <f t="shared" si="16"/>
        <v>1</v>
      </c>
      <c r="H206" s="319" t="b">
        <f t="shared" si="17"/>
        <v>1</v>
      </c>
      <c r="I206" s="319" t="b">
        <f t="shared" si="13"/>
        <v>1</v>
      </c>
      <c r="J206" s="319" t="b">
        <f t="shared" si="12"/>
        <v>1</v>
      </c>
      <c r="K206" s="319">
        <f t="shared" si="14"/>
        <v>0</v>
      </c>
      <c r="L206" s="319">
        <f t="shared" si="15"/>
        <v>0</v>
      </c>
    </row>
    <row r="207" spans="1:12" ht="15.75" x14ac:dyDescent="0.25">
      <c r="A207" s="304"/>
      <c r="B207" s="88">
        <v>188</v>
      </c>
      <c r="C207" s="160"/>
      <c r="D207" s="157"/>
      <c r="E207" s="157"/>
      <c r="F207" s="11"/>
      <c r="G207" s="319" t="b">
        <f t="shared" si="16"/>
        <v>1</v>
      </c>
      <c r="H207" s="319" t="b">
        <f t="shared" si="17"/>
        <v>1</v>
      </c>
      <c r="I207" s="319" t="b">
        <f t="shared" si="13"/>
        <v>1</v>
      </c>
      <c r="J207" s="319" t="b">
        <f t="shared" si="12"/>
        <v>1</v>
      </c>
      <c r="K207" s="319">
        <f t="shared" si="14"/>
        <v>0</v>
      </c>
      <c r="L207" s="319">
        <f t="shared" si="15"/>
        <v>0</v>
      </c>
    </row>
    <row r="208" spans="1:12" ht="15.75" x14ac:dyDescent="0.25">
      <c r="A208" s="304"/>
      <c r="B208" s="88">
        <v>189</v>
      </c>
      <c r="C208" s="160"/>
      <c r="D208" s="157"/>
      <c r="E208" s="157"/>
      <c r="F208" s="11"/>
      <c r="G208" s="319" t="b">
        <f t="shared" si="16"/>
        <v>1</v>
      </c>
      <c r="H208" s="319" t="b">
        <f t="shared" si="17"/>
        <v>1</v>
      </c>
      <c r="I208" s="319" t="b">
        <f t="shared" si="13"/>
        <v>1</v>
      </c>
      <c r="J208" s="319" t="b">
        <f t="shared" si="12"/>
        <v>1</v>
      </c>
      <c r="K208" s="319">
        <f t="shared" si="14"/>
        <v>0</v>
      </c>
      <c r="L208" s="319">
        <f t="shared" si="15"/>
        <v>0</v>
      </c>
    </row>
    <row r="209" spans="1:12" ht="15.75" x14ac:dyDescent="0.25">
      <c r="A209" s="304"/>
      <c r="B209" s="88">
        <v>190</v>
      </c>
      <c r="C209" s="160"/>
      <c r="D209" s="157"/>
      <c r="E209" s="157"/>
      <c r="F209" s="11"/>
      <c r="G209" s="319" t="b">
        <f t="shared" si="16"/>
        <v>1</v>
      </c>
      <c r="H209" s="319" t="b">
        <f t="shared" si="17"/>
        <v>1</v>
      </c>
      <c r="I209" s="319" t="b">
        <f t="shared" si="13"/>
        <v>1</v>
      </c>
      <c r="J209" s="319" t="b">
        <f t="shared" si="12"/>
        <v>1</v>
      </c>
      <c r="K209" s="319">
        <f t="shared" si="14"/>
        <v>0</v>
      </c>
      <c r="L209" s="319">
        <f t="shared" si="15"/>
        <v>0</v>
      </c>
    </row>
    <row r="210" spans="1:12" ht="15.75" x14ac:dyDescent="0.25">
      <c r="A210" s="304"/>
      <c r="B210" s="88">
        <v>191</v>
      </c>
      <c r="C210" s="160"/>
      <c r="D210" s="157"/>
      <c r="E210" s="157"/>
      <c r="F210" s="11"/>
      <c r="G210" s="319" t="b">
        <f t="shared" si="16"/>
        <v>1</v>
      </c>
      <c r="H210" s="319" t="b">
        <f t="shared" si="17"/>
        <v>1</v>
      </c>
      <c r="I210" s="319" t="b">
        <f t="shared" si="13"/>
        <v>1</v>
      </c>
      <c r="J210" s="319" t="b">
        <f t="shared" si="12"/>
        <v>1</v>
      </c>
      <c r="K210" s="319">
        <f t="shared" si="14"/>
        <v>0</v>
      </c>
      <c r="L210" s="319">
        <f t="shared" si="15"/>
        <v>0</v>
      </c>
    </row>
    <row r="211" spans="1:12" ht="15.75" x14ac:dyDescent="0.25">
      <c r="A211" s="304"/>
      <c r="B211" s="88">
        <v>192</v>
      </c>
      <c r="C211" s="160"/>
      <c r="D211" s="157"/>
      <c r="E211" s="157"/>
      <c r="F211" s="11"/>
      <c r="G211" s="319" t="b">
        <f t="shared" si="16"/>
        <v>1</v>
      </c>
      <c r="H211" s="319" t="b">
        <f t="shared" si="17"/>
        <v>1</v>
      </c>
      <c r="I211" s="319" t="b">
        <f t="shared" si="13"/>
        <v>1</v>
      </c>
      <c r="J211" s="319" t="b">
        <f t="shared" si="12"/>
        <v>1</v>
      </c>
      <c r="K211" s="319">
        <f t="shared" si="14"/>
        <v>0</v>
      </c>
      <c r="L211" s="319">
        <f t="shared" si="15"/>
        <v>0</v>
      </c>
    </row>
    <row r="212" spans="1:12" ht="15.75" x14ac:dyDescent="0.25">
      <c r="A212" s="304"/>
      <c r="B212" s="88">
        <v>193</v>
      </c>
      <c r="C212" s="160"/>
      <c r="D212" s="157"/>
      <c r="E212" s="157"/>
      <c r="F212" s="11"/>
      <c r="G212" s="319" t="b">
        <f t="shared" si="16"/>
        <v>1</v>
      </c>
      <c r="H212" s="319" t="b">
        <f t="shared" si="17"/>
        <v>1</v>
      </c>
      <c r="I212" s="319" t="b">
        <f t="shared" si="13"/>
        <v>1</v>
      </c>
      <c r="J212" s="319" t="b">
        <f t="shared" ref="J212:J269" si="18">IF(C212="",TRUE,(IF(ISNUMBER(MATCH(C212,countries,0)),TRUE,FALSE)))</f>
        <v>1</v>
      </c>
      <c r="K212" s="319">
        <f t="shared" si="14"/>
        <v>0</v>
      </c>
      <c r="L212" s="319">
        <f t="shared" si="15"/>
        <v>0</v>
      </c>
    </row>
    <row r="213" spans="1:12" ht="15.75" x14ac:dyDescent="0.25">
      <c r="A213" s="304"/>
      <c r="B213" s="88">
        <v>194</v>
      </c>
      <c r="C213" s="160"/>
      <c r="D213" s="157"/>
      <c r="E213" s="157"/>
      <c r="F213" s="11"/>
      <c r="G213" s="319" t="b">
        <f t="shared" si="16"/>
        <v>1</v>
      </c>
      <c r="H213" s="319" t="b">
        <f t="shared" si="17"/>
        <v>1</v>
      </c>
      <c r="I213" s="319" t="b">
        <f t="shared" ref="I213:I269" si="19">IF(AND(C213&lt;&gt;"N/A",ISBLANK(C213)=FALSE,D213=0,E213=0),FALSE,TRUE)</f>
        <v>1</v>
      </c>
      <c r="J213" s="319" t="b">
        <f t="shared" si="18"/>
        <v>1</v>
      </c>
      <c r="K213" s="319">
        <f t="shared" ref="K213:K269" si="20">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D213,0)</f>
        <v>0</v>
      </c>
      <c r="L213" s="319">
        <f t="shared" ref="L213:L269" si="21">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E213,0)</f>
        <v>0</v>
      </c>
    </row>
    <row r="214" spans="1:12" ht="15.75" x14ac:dyDescent="0.25">
      <c r="A214" s="304"/>
      <c r="B214" s="88">
        <v>195</v>
      </c>
      <c r="C214" s="160"/>
      <c r="D214" s="157"/>
      <c r="E214" s="157"/>
      <c r="F214" s="11"/>
      <c r="G214" s="319" t="b">
        <f t="shared" ref="G214:G269" si="22">IF(ISBLANK(C214),TRUE,IF(OR(ISBLANK(D214),ISBLANK(E214)),FALSE,TRUE))</f>
        <v>1</v>
      </c>
      <c r="H214" s="319" t="b">
        <f t="shared" ref="H214:H269" si="23">IF(OR(AND(C214="N/A",D214=0,E214=0),AND(ISBLANK(C214),ISBLANK(D214),ISBLANK(E214)),AND(C214&lt;&gt;"N/A",ISBLANK(C214)=FALSE,ISBLANK(D214)=FALSE,ISBLANK(E214)=FALSE)),TRUE,FALSE)</f>
        <v>1</v>
      </c>
      <c r="I214" s="319" t="b">
        <f t="shared" si="19"/>
        <v>1</v>
      </c>
      <c r="J214" s="319" t="b">
        <f t="shared" si="18"/>
        <v>1</v>
      </c>
      <c r="K214" s="319">
        <f t="shared" si="20"/>
        <v>0</v>
      </c>
      <c r="L214" s="319">
        <f t="shared" si="21"/>
        <v>0</v>
      </c>
    </row>
    <row r="215" spans="1:12" ht="15.75" x14ac:dyDescent="0.25">
      <c r="A215" s="304"/>
      <c r="B215" s="88">
        <v>196</v>
      </c>
      <c r="C215" s="160"/>
      <c r="D215" s="157"/>
      <c r="E215" s="157"/>
      <c r="F215" s="11"/>
      <c r="G215" s="319" t="b">
        <f t="shared" si="22"/>
        <v>1</v>
      </c>
      <c r="H215" s="319" t="b">
        <f t="shared" si="23"/>
        <v>1</v>
      </c>
      <c r="I215" s="319" t="b">
        <f t="shared" si="19"/>
        <v>1</v>
      </c>
      <c r="J215" s="319" t="b">
        <f t="shared" si="18"/>
        <v>1</v>
      </c>
      <c r="K215" s="319">
        <f t="shared" si="20"/>
        <v>0</v>
      </c>
      <c r="L215" s="319">
        <f t="shared" si="21"/>
        <v>0</v>
      </c>
    </row>
    <row r="216" spans="1:12" ht="15.75" x14ac:dyDescent="0.25">
      <c r="A216" s="304"/>
      <c r="B216" s="88">
        <v>197</v>
      </c>
      <c r="C216" s="160"/>
      <c r="D216" s="157"/>
      <c r="E216" s="157"/>
      <c r="F216" s="11"/>
      <c r="G216" s="319" t="b">
        <f t="shared" si="22"/>
        <v>1</v>
      </c>
      <c r="H216" s="319" t="b">
        <f t="shared" si="23"/>
        <v>1</v>
      </c>
      <c r="I216" s="319" t="b">
        <f t="shared" si="19"/>
        <v>1</v>
      </c>
      <c r="J216" s="319" t="b">
        <f t="shared" si="18"/>
        <v>1</v>
      </c>
      <c r="K216" s="319">
        <f t="shared" si="20"/>
        <v>0</v>
      </c>
      <c r="L216" s="319">
        <f t="shared" si="21"/>
        <v>0</v>
      </c>
    </row>
    <row r="217" spans="1:12" ht="15.75" x14ac:dyDescent="0.25">
      <c r="A217" s="304"/>
      <c r="B217" s="88">
        <v>198</v>
      </c>
      <c r="C217" s="160"/>
      <c r="D217" s="157"/>
      <c r="E217" s="157"/>
      <c r="F217" s="11"/>
      <c r="G217" s="319" t="b">
        <f t="shared" si="22"/>
        <v>1</v>
      </c>
      <c r="H217" s="319" t="b">
        <f t="shared" si="23"/>
        <v>1</v>
      </c>
      <c r="I217" s="319" t="b">
        <f t="shared" si="19"/>
        <v>1</v>
      </c>
      <c r="J217" s="319" t="b">
        <f t="shared" si="18"/>
        <v>1</v>
      </c>
      <c r="K217" s="319">
        <f t="shared" si="20"/>
        <v>0</v>
      </c>
      <c r="L217" s="319">
        <f t="shared" si="21"/>
        <v>0</v>
      </c>
    </row>
    <row r="218" spans="1:12" ht="15.75" x14ac:dyDescent="0.25">
      <c r="A218" s="304"/>
      <c r="B218" s="88">
        <v>199</v>
      </c>
      <c r="C218" s="160"/>
      <c r="D218" s="157"/>
      <c r="E218" s="157"/>
      <c r="F218" s="11"/>
      <c r="G218" s="319" t="b">
        <f t="shared" si="22"/>
        <v>1</v>
      </c>
      <c r="H218" s="319" t="b">
        <f t="shared" si="23"/>
        <v>1</v>
      </c>
      <c r="I218" s="319" t="b">
        <f t="shared" si="19"/>
        <v>1</v>
      </c>
      <c r="J218" s="319" t="b">
        <f t="shared" si="18"/>
        <v>1</v>
      </c>
      <c r="K218" s="319">
        <f t="shared" si="20"/>
        <v>0</v>
      </c>
      <c r="L218" s="319">
        <f t="shared" si="21"/>
        <v>0</v>
      </c>
    </row>
    <row r="219" spans="1:12" ht="15.75" x14ac:dyDescent="0.25">
      <c r="A219" s="304"/>
      <c r="B219" s="88">
        <v>200</v>
      </c>
      <c r="C219" s="160"/>
      <c r="D219" s="157"/>
      <c r="E219" s="157"/>
      <c r="F219" s="11"/>
      <c r="G219" s="319" t="b">
        <f t="shared" si="22"/>
        <v>1</v>
      </c>
      <c r="H219" s="319" t="b">
        <f t="shared" si="23"/>
        <v>1</v>
      </c>
      <c r="I219" s="319" t="b">
        <f t="shared" si="19"/>
        <v>1</v>
      </c>
      <c r="J219" s="319" t="b">
        <f t="shared" si="18"/>
        <v>1</v>
      </c>
      <c r="K219" s="319">
        <f t="shared" si="20"/>
        <v>0</v>
      </c>
      <c r="L219" s="319">
        <f t="shared" si="21"/>
        <v>0</v>
      </c>
    </row>
    <row r="220" spans="1:12" ht="15.75" x14ac:dyDescent="0.25">
      <c r="A220" s="304"/>
      <c r="B220" s="88">
        <v>201</v>
      </c>
      <c r="C220" s="160"/>
      <c r="D220" s="157"/>
      <c r="E220" s="157"/>
      <c r="F220" s="11"/>
      <c r="G220" s="319" t="b">
        <f t="shared" si="22"/>
        <v>1</v>
      </c>
      <c r="H220" s="319" t="b">
        <f t="shared" si="23"/>
        <v>1</v>
      </c>
      <c r="I220" s="319" t="b">
        <f t="shared" si="19"/>
        <v>1</v>
      </c>
      <c r="J220" s="319" t="b">
        <f t="shared" si="18"/>
        <v>1</v>
      </c>
      <c r="K220" s="319">
        <f t="shared" si="20"/>
        <v>0</v>
      </c>
      <c r="L220" s="319">
        <f t="shared" si="21"/>
        <v>0</v>
      </c>
    </row>
    <row r="221" spans="1:12" ht="15.75" x14ac:dyDescent="0.25">
      <c r="A221" s="304"/>
      <c r="B221" s="88">
        <v>202</v>
      </c>
      <c r="C221" s="160"/>
      <c r="D221" s="157"/>
      <c r="E221" s="157"/>
      <c r="F221" s="11"/>
      <c r="G221" s="319" t="b">
        <f t="shared" si="22"/>
        <v>1</v>
      </c>
      <c r="H221" s="319" t="b">
        <f t="shared" si="23"/>
        <v>1</v>
      </c>
      <c r="I221" s="319" t="b">
        <f t="shared" si="19"/>
        <v>1</v>
      </c>
      <c r="J221" s="319" t="b">
        <f t="shared" si="18"/>
        <v>1</v>
      </c>
      <c r="K221" s="319">
        <f t="shared" si="20"/>
        <v>0</v>
      </c>
      <c r="L221" s="319">
        <f t="shared" si="21"/>
        <v>0</v>
      </c>
    </row>
    <row r="222" spans="1:12" ht="15.75" x14ac:dyDescent="0.25">
      <c r="A222" s="304"/>
      <c r="B222" s="88">
        <v>203</v>
      </c>
      <c r="C222" s="160"/>
      <c r="D222" s="157"/>
      <c r="E222" s="157"/>
      <c r="F222" s="11"/>
      <c r="G222" s="319" t="b">
        <f t="shared" si="22"/>
        <v>1</v>
      </c>
      <c r="H222" s="319" t="b">
        <f t="shared" si="23"/>
        <v>1</v>
      </c>
      <c r="I222" s="319" t="b">
        <f t="shared" si="19"/>
        <v>1</v>
      </c>
      <c r="J222" s="319" t="b">
        <f t="shared" si="18"/>
        <v>1</v>
      </c>
      <c r="K222" s="319">
        <f t="shared" si="20"/>
        <v>0</v>
      </c>
      <c r="L222" s="319">
        <f t="shared" si="21"/>
        <v>0</v>
      </c>
    </row>
    <row r="223" spans="1:12" ht="15.75" x14ac:dyDescent="0.25">
      <c r="A223" s="304"/>
      <c r="B223" s="88">
        <v>204</v>
      </c>
      <c r="C223" s="160"/>
      <c r="D223" s="157"/>
      <c r="E223" s="157"/>
      <c r="F223" s="11"/>
      <c r="G223" s="319" t="b">
        <f t="shared" si="22"/>
        <v>1</v>
      </c>
      <c r="H223" s="319" t="b">
        <f t="shared" si="23"/>
        <v>1</v>
      </c>
      <c r="I223" s="319" t="b">
        <f t="shared" si="19"/>
        <v>1</v>
      </c>
      <c r="J223" s="319" t="b">
        <f t="shared" si="18"/>
        <v>1</v>
      </c>
      <c r="K223" s="319">
        <f t="shared" si="20"/>
        <v>0</v>
      </c>
      <c r="L223" s="319">
        <f t="shared" si="21"/>
        <v>0</v>
      </c>
    </row>
    <row r="224" spans="1:12" ht="15.75" x14ac:dyDescent="0.25">
      <c r="A224" s="304"/>
      <c r="B224" s="88">
        <v>205</v>
      </c>
      <c r="C224" s="160"/>
      <c r="D224" s="157"/>
      <c r="E224" s="157"/>
      <c r="F224" s="11"/>
      <c r="G224" s="319" t="b">
        <f t="shared" si="22"/>
        <v>1</v>
      </c>
      <c r="H224" s="319" t="b">
        <f t="shared" si="23"/>
        <v>1</v>
      </c>
      <c r="I224" s="319" t="b">
        <f t="shared" si="19"/>
        <v>1</v>
      </c>
      <c r="J224" s="319" t="b">
        <f t="shared" si="18"/>
        <v>1</v>
      </c>
      <c r="K224" s="319">
        <f t="shared" si="20"/>
        <v>0</v>
      </c>
      <c r="L224" s="319">
        <f t="shared" si="21"/>
        <v>0</v>
      </c>
    </row>
    <row r="225" spans="1:12" ht="15.75" x14ac:dyDescent="0.25">
      <c r="A225" s="304"/>
      <c r="B225" s="88">
        <v>206</v>
      </c>
      <c r="C225" s="160"/>
      <c r="D225" s="157"/>
      <c r="E225" s="157"/>
      <c r="F225" s="11"/>
      <c r="G225" s="319" t="b">
        <f t="shared" si="22"/>
        <v>1</v>
      </c>
      <c r="H225" s="319" t="b">
        <f t="shared" si="23"/>
        <v>1</v>
      </c>
      <c r="I225" s="319" t="b">
        <f t="shared" si="19"/>
        <v>1</v>
      </c>
      <c r="J225" s="319" t="b">
        <f t="shared" si="18"/>
        <v>1</v>
      </c>
      <c r="K225" s="319">
        <f t="shared" si="20"/>
        <v>0</v>
      </c>
      <c r="L225" s="319">
        <f t="shared" si="21"/>
        <v>0</v>
      </c>
    </row>
    <row r="226" spans="1:12" ht="15.75" x14ac:dyDescent="0.25">
      <c r="A226" s="304"/>
      <c r="B226" s="88">
        <v>207</v>
      </c>
      <c r="C226" s="160"/>
      <c r="D226" s="157"/>
      <c r="E226" s="157"/>
      <c r="F226" s="11"/>
      <c r="G226" s="319" t="b">
        <f t="shared" si="22"/>
        <v>1</v>
      </c>
      <c r="H226" s="319" t="b">
        <f t="shared" si="23"/>
        <v>1</v>
      </c>
      <c r="I226" s="319" t="b">
        <f t="shared" si="19"/>
        <v>1</v>
      </c>
      <c r="J226" s="319" t="b">
        <f t="shared" si="18"/>
        <v>1</v>
      </c>
      <c r="K226" s="319">
        <f t="shared" si="20"/>
        <v>0</v>
      </c>
      <c r="L226" s="319">
        <f t="shared" si="21"/>
        <v>0</v>
      </c>
    </row>
    <row r="227" spans="1:12" ht="15.75" x14ac:dyDescent="0.25">
      <c r="A227" s="304"/>
      <c r="B227" s="88">
        <v>208</v>
      </c>
      <c r="C227" s="160"/>
      <c r="D227" s="157"/>
      <c r="E227" s="157"/>
      <c r="F227" s="11"/>
      <c r="G227" s="319" t="b">
        <f t="shared" si="22"/>
        <v>1</v>
      </c>
      <c r="H227" s="319" t="b">
        <f t="shared" si="23"/>
        <v>1</v>
      </c>
      <c r="I227" s="319" t="b">
        <f t="shared" si="19"/>
        <v>1</v>
      </c>
      <c r="J227" s="319" t="b">
        <f t="shared" si="18"/>
        <v>1</v>
      </c>
      <c r="K227" s="319">
        <f t="shared" si="20"/>
        <v>0</v>
      </c>
      <c r="L227" s="319">
        <f t="shared" si="21"/>
        <v>0</v>
      </c>
    </row>
    <row r="228" spans="1:12" ht="15.75" x14ac:dyDescent="0.25">
      <c r="A228" s="304"/>
      <c r="B228" s="88">
        <v>209</v>
      </c>
      <c r="C228" s="160"/>
      <c r="D228" s="157"/>
      <c r="E228" s="157"/>
      <c r="F228" s="11"/>
      <c r="G228" s="319" t="b">
        <f t="shared" si="22"/>
        <v>1</v>
      </c>
      <c r="H228" s="319" t="b">
        <f t="shared" si="23"/>
        <v>1</v>
      </c>
      <c r="I228" s="319" t="b">
        <f t="shared" si="19"/>
        <v>1</v>
      </c>
      <c r="J228" s="319" t="b">
        <f t="shared" si="18"/>
        <v>1</v>
      </c>
      <c r="K228" s="319">
        <f t="shared" si="20"/>
        <v>0</v>
      </c>
      <c r="L228" s="319">
        <f t="shared" si="21"/>
        <v>0</v>
      </c>
    </row>
    <row r="229" spans="1:12" ht="15.75" x14ac:dyDescent="0.25">
      <c r="A229" s="304"/>
      <c r="B229" s="88">
        <v>210</v>
      </c>
      <c r="C229" s="160"/>
      <c r="D229" s="157"/>
      <c r="E229" s="157"/>
      <c r="F229" s="11"/>
      <c r="G229" s="319" t="b">
        <f t="shared" si="22"/>
        <v>1</v>
      </c>
      <c r="H229" s="319" t="b">
        <f t="shared" si="23"/>
        <v>1</v>
      </c>
      <c r="I229" s="319" t="b">
        <f t="shared" si="19"/>
        <v>1</v>
      </c>
      <c r="J229" s="319" t="b">
        <f t="shared" si="18"/>
        <v>1</v>
      </c>
      <c r="K229" s="319">
        <f t="shared" si="20"/>
        <v>0</v>
      </c>
      <c r="L229" s="319">
        <f t="shared" si="21"/>
        <v>0</v>
      </c>
    </row>
    <row r="230" spans="1:12" ht="15.75" x14ac:dyDescent="0.25">
      <c r="A230" s="304"/>
      <c r="B230" s="88">
        <v>211</v>
      </c>
      <c r="C230" s="160"/>
      <c r="D230" s="157"/>
      <c r="E230" s="157"/>
      <c r="F230" s="11"/>
      <c r="G230" s="319" t="b">
        <f t="shared" si="22"/>
        <v>1</v>
      </c>
      <c r="H230" s="319" t="b">
        <f t="shared" si="23"/>
        <v>1</v>
      </c>
      <c r="I230" s="319" t="b">
        <f t="shared" si="19"/>
        <v>1</v>
      </c>
      <c r="J230" s="319" t="b">
        <f t="shared" si="18"/>
        <v>1</v>
      </c>
      <c r="K230" s="319">
        <f t="shared" si="20"/>
        <v>0</v>
      </c>
      <c r="L230" s="319">
        <f t="shared" si="21"/>
        <v>0</v>
      </c>
    </row>
    <row r="231" spans="1:12" ht="15.75" x14ac:dyDescent="0.25">
      <c r="A231" s="304"/>
      <c r="B231" s="88">
        <v>212</v>
      </c>
      <c r="C231" s="160"/>
      <c r="D231" s="157"/>
      <c r="E231" s="157"/>
      <c r="F231" s="11"/>
      <c r="G231" s="319" t="b">
        <f t="shared" si="22"/>
        <v>1</v>
      </c>
      <c r="H231" s="319" t="b">
        <f t="shared" si="23"/>
        <v>1</v>
      </c>
      <c r="I231" s="319" t="b">
        <f t="shared" si="19"/>
        <v>1</v>
      </c>
      <c r="J231" s="319" t="b">
        <f t="shared" si="18"/>
        <v>1</v>
      </c>
      <c r="K231" s="319">
        <f t="shared" si="20"/>
        <v>0</v>
      </c>
      <c r="L231" s="319">
        <f t="shared" si="21"/>
        <v>0</v>
      </c>
    </row>
    <row r="232" spans="1:12" ht="15.75" x14ac:dyDescent="0.25">
      <c r="A232" s="304"/>
      <c r="B232" s="88">
        <v>213</v>
      </c>
      <c r="C232" s="160"/>
      <c r="D232" s="157"/>
      <c r="E232" s="157"/>
      <c r="F232" s="11"/>
      <c r="G232" s="319" t="b">
        <f t="shared" si="22"/>
        <v>1</v>
      </c>
      <c r="H232" s="319" t="b">
        <f t="shared" si="23"/>
        <v>1</v>
      </c>
      <c r="I232" s="319" t="b">
        <f t="shared" si="19"/>
        <v>1</v>
      </c>
      <c r="J232" s="319" t="b">
        <f t="shared" si="18"/>
        <v>1</v>
      </c>
      <c r="K232" s="319">
        <f t="shared" si="20"/>
        <v>0</v>
      </c>
      <c r="L232" s="319">
        <f t="shared" si="21"/>
        <v>0</v>
      </c>
    </row>
    <row r="233" spans="1:12" ht="15.75" x14ac:dyDescent="0.25">
      <c r="A233" s="304"/>
      <c r="B233" s="88">
        <v>214</v>
      </c>
      <c r="C233" s="160"/>
      <c r="D233" s="157"/>
      <c r="E233" s="157"/>
      <c r="F233" s="11"/>
      <c r="G233" s="319" t="b">
        <f t="shared" si="22"/>
        <v>1</v>
      </c>
      <c r="H233" s="319" t="b">
        <f t="shared" si="23"/>
        <v>1</v>
      </c>
      <c r="I233" s="319" t="b">
        <f t="shared" si="19"/>
        <v>1</v>
      </c>
      <c r="J233" s="319" t="b">
        <f t="shared" si="18"/>
        <v>1</v>
      </c>
      <c r="K233" s="319">
        <f t="shared" si="20"/>
        <v>0</v>
      </c>
      <c r="L233" s="319">
        <f t="shared" si="21"/>
        <v>0</v>
      </c>
    </row>
    <row r="234" spans="1:12" ht="15.75" x14ac:dyDescent="0.25">
      <c r="A234" s="304"/>
      <c r="B234" s="88">
        <v>215</v>
      </c>
      <c r="C234" s="160"/>
      <c r="D234" s="157"/>
      <c r="E234" s="157"/>
      <c r="F234" s="11"/>
      <c r="G234" s="319" t="b">
        <f t="shared" si="22"/>
        <v>1</v>
      </c>
      <c r="H234" s="319" t="b">
        <f t="shared" si="23"/>
        <v>1</v>
      </c>
      <c r="I234" s="319" t="b">
        <f t="shared" si="19"/>
        <v>1</v>
      </c>
      <c r="J234" s="319" t="b">
        <f t="shared" si="18"/>
        <v>1</v>
      </c>
      <c r="K234" s="319">
        <f t="shared" si="20"/>
        <v>0</v>
      </c>
      <c r="L234" s="319">
        <f t="shared" si="21"/>
        <v>0</v>
      </c>
    </row>
    <row r="235" spans="1:12" ht="15.75" x14ac:dyDescent="0.25">
      <c r="A235" s="304"/>
      <c r="B235" s="88">
        <v>216</v>
      </c>
      <c r="C235" s="160"/>
      <c r="D235" s="157"/>
      <c r="E235" s="157"/>
      <c r="F235" s="11"/>
      <c r="G235" s="319" t="b">
        <f t="shared" si="22"/>
        <v>1</v>
      </c>
      <c r="H235" s="319" t="b">
        <f t="shared" si="23"/>
        <v>1</v>
      </c>
      <c r="I235" s="319" t="b">
        <f t="shared" si="19"/>
        <v>1</v>
      </c>
      <c r="J235" s="319" t="b">
        <f t="shared" si="18"/>
        <v>1</v>
      </c>
      <c r="K235" s="319">
        <f t="shared" si="20"/>
        <v>0</v>
      </c>
      <c r="L235" s="319">
        <f t="shared" si="21"/>
        <v>0</v>
      </c>
    </row>
    <row r="236" spans="1:12" ht="15.75" x14ac:dyDescent="0.25">
      <c r="A236" s="304"/>
      <c r="B236" s="88">
        <v>217</v>
      </c>
      <c r="C236" s="160"/>
      <c r="D236" s="157"/>
      <c r="E236" s="157"/>
      <c r="F236" s="11"/>
      <c r="G236" s="319" t="b">
        <f t="shared" si="22"/>
        <v>1</v>
      </c>
      <c r="H236" s="319" t="b">
        <f t="shared" si="23"/>
        <v>1</v>
      </c>
      <c r="I236" s="319" t="b">
        <f t="shared" si="19"/>
        <v>1</v>
      </c>
      <c r="J236" s="319" t="b">
        <f t="shared" si="18"/>
        <v>1</v>
      </c>
      <c r="K236" s="319">
        <f t="shared" si="20"/>
        <v>0</v>
      </c>
      <c r="L236" s="319">
        <f t="shared" si="21"/>
        <v>0</v>
      </c>
    </row>
    <row r="237" spans="1:12" ht="15.75" x14ac:dyDescent="0.25">
      <c r="A237" s="304"/>
      <c r="B237" s="88">
        <v>218</v>
      </c>
      <c r="C237" s="160"/>
      <c r="D237" s="157"/>
      <c r="E237" s="157"/>
      <c r="F237" s="11"/>
      <c r="G237" s="319" t="b">
        <f t="shared" si="22"/>
        <v>1</v>
      </c>
      <c r="H237" s="319" t="b">
        <f t="shared" si="23"/>
        <v>1</v>
      </c>
      <c r="I237" s="319" t="b">
        <f t="shared" si="19"/>
        <v>1</v>
      </c>
      <c r="J237" s="319" t="b">
        <f t="shared" si="18"/>
        <v>1</v>
      </c>
      <c r="K237" s="319">
        <f t="shared" si="20"/>
        <v>0</v>
      </c>
      <c r="L237" s="319">
        <f t="shared" si="21"/>
        <v>0</v>
      </c>
    </row>
    <row r="238" spans="1:12" ht="15.75" x14ac:dyDescent="0.25">
      <c r="A238" s="304"/>
      <c r="B238" s="88">
        <v>219</v>
      </c>
      <c r="C238" s="160"/>
      <c r="D238" s="157"/>
      <c r="E238" s="157"/>
      <c r="F238" s="11"/>
      <c r="G238" s="319" t="b">
        <f t="shared" si="22"/>
        <v>1</v>
      </c>
      <c r="H238" s="319" t="b">
        <f t="shared" si="23"/>
        <v>1</v>
      </c>
      <c r="I238" s="319" t="b">
        <f t="shared" si="19"/>
        <v>1</v>
      </c>
      <c r="J238" s="319" t="b">
        <f t="shared" si="18"/>
        <v>1</v>
      </c>
      <c r="K238" s="319">
        <f t="shared" si="20"/>
        <v>0</v>
      </c>
      <c r="L238" s="319">
        <f t="shared" si="21"/>
        <v>0</v>
      </c>
    </row>
    <row r="239" spans="1:12" ht="15.75" x14ac:dyDescent="0.25">
      <c r="A239" s="304"/>
      <c r="B239" s="88">
        <v>220</v>
      </c>
      <c r="C239" s="160"/>
      <c r="D239" s="157"/>
      <c r="E239" s="157"/>
      <c r="F239" s="11"/>
      <c r="G239" s="319" t="b">
        <f t="shared" si="22"/>
        <v>1</v>
      </c>
      <c r="H239" s="319" t="b">
        <f t="shared" si="23"/>
        <v>1</v>
      </c>
      <c r="I239" s="319" t="b">
        <f t="shared" si="19"/>
        <v>1</v>
      </c>
      <c r="J239" s="319" t="b">
        <f t="shared" si="18"/>
        <v>1</v>
      </c>
      <c r="K239" s="319">
        <f t="shared" si="20"/>
        <v>0</v>
      </c>
      <c r="L239" s="319">
        <f t="shared" si="21"/>
        <v>0</v>
      </c>
    </row>
    <row r="240" spans="1:12" ht="15.75" x14ac:dyDescent="0.25">
      <c r="A240" s="304"/>
      <c r="B240" s="88">
        <v>221</v>
      </c>
      <c r="C240" s="160"/>
      <c r="D240" s="157"/>
      <c r="E240" s="157"/>
      <c r="F240" s="11"/>
      <c r="G240" s="319" t="b">
        <f t="shared" si="22"/>
        <v>1</v>
      </c>
      <c r="H240" s="319" t="b">
        <f t="shared" si="23"/>
        <v>1</v>
      </c>
      <c r="I240" s="319" t="b">
        <f t="shared" si="19"/>
        <v>1</v>
      </c>
      <c r="J240" s="319" t="b">
        <f t="shared" si="18"/>
        <v>1</v>
      </c>
      <c r="K240" s="319">
        <f t="shared" si="20"/>
        <v>0</v>
      </c>
      <c r="L240" s="319">
        <f t="shared" si="21"/>
        <v>0</v>
      </c>
    </row>
    <row r="241" spans="1:12" ht="15.75" x14ac:dyDescent="0.25">
      <c r="A241" s="304"/>
      <c r="B241" s="88">
        <v>222</v>
      </c>
      <c r="C241" s="160"/>
      <c r="D241" s="157"/>
      <c r="E241" s="157"/>
      <c r="F241" s="11"/>
      <c r="G241" s="319" t="b">
        <f t="shared" si="22"/>
        <v>1</v>
      </c>
      <c r="H241" s="319" t="b">
        <f t="shared" si="23"/>
        <v>1</v>
      </c>
      <c r="I241" s="319" t="b">
        <f t="shared" si="19"/>
        <v>1</v>
      </c>
      <c r="J241" s="319" t="b">
        <f t="shared" si="18"/>
        <v>1</v>
      </c>
      <c r="K241" s="319">
        <f t="shared" si="20"/>
        <v>0</v>
      </c>
      <c r="L241" s="319">
        <f t="shared" si="21"/>
        <v>0</v>
      </c>
    </row>
    <row r="242" spans="1:12" ht="15.75" x14ac:dyDescent="0.25">
      <c r="A242" s="304"/>
      <c r="B242" s="88">
        <v>223</v>
      </c>
      <c r="C242" s="160"/>
      <c r="D242" s="157"/>
      <c r="E242" s="157"/>
      <c r="F242" s="11"/>
      <c r="G242" s="319" t="b">
        <f t="shared" si="22"/>
        <v>1</v>
      </c>
      <c r="H242" s="319" t="b">
        <f t="shared" si="23"/>
        <v>1</v>
      </c>
      <c r="I242" s="319" t="b">
        <f t="shared" si="19"/>
        <v>1</v>
      </c>
      <c r="J242" s="319" t="b">
        <f t="shared" si="18"/>
        <v>1</v>
      </c>
      <c r="K242" s="319">
        <f t="shared" si="20"/>
        <v>0</v>
      </c>
      <c r="L242" s="319">
        <f t="shared" si="21"/>
        <v>0</v>
      </c>
    </row>
    <row r="243" spans="1:12" ht="15.75" x14ac:dyDescent="0.25">
      <c r="A243" s="304"/>
      <c r="B243" s="88">
        <v>224</v>
      </c>
      <c r="C243" s="160"/>
      <c r="D243" s="157"/>
      <c r="E243" s="157"/>
      <c r="F243" s="11"/>
      <c r="G243" s="319" t="b">
        <f t="shared" si="22"/>
        <v>1</v>
      </c>
      <c r="H243" s="319" t="b">
        <f t="shared" si="23"/>
        <v>1</v>
      </c>
      <c r="I243" s="319" t="b">
        <f t="shared" si="19"/>
        <v>1</v>
      </c>
      <c r="J243" s="319" t="b">
        <f t="shared" si="18"/>
        <v>1</v>
      </c>
      <c r="K243" s="319">
        <f t="shared" si="20"/>
        <v>0</v>
      </c>
      <c r="L243" s="319">
        <f t="shared" si="21"/>
        <v>0</v>
      </c>
    </row>
    <row r="244" spans="1:12" ht="15.75" x14ac:dyDescent="0.25">
      <c r="A244" s="304"/>
      <c r="B244" s="88">
        <v>225</v>
      </c>
      <c r="C244" s="160"/>
      <c r="D244" s="157"/>
      <c r="E244" s="157"/>
      <c r="F244" s="11"/>
      <c r="G244" s="319" t="b">
        <f t="shared" si="22"/>
        <v>1</v>
      </c>
      <c r="H244" s="319" t="b">
        <f t="shared" si="23"/>
        <v>1</v>
      </c>
      <c r="I244" s="319" t="b">
        <f t="shared" si="19"/>
        <v>1</v>
      </c>
      <c r="J244" s="319" t="b">
        <f t="shared" si="18"/>
        <v>1</v>
      </c>
      <c r="K244" s="319">
        <f t="shared" si="20"/>
        <v>0</v>
      </c>
      <c r="L244" s="319">
        <f t="shared" si="21"/>
        <v>0</v>
      </c>
    </row>
    <row r="245" spans="1:12" ht="15.75" x14ac:dyDescent="0.25">
      <c r="A245" s="304"/>
      <c r="B245" s="88">
        <v>226</v>
      </c>
      <c r="C245" s="160"/>
      <c r="D245" s="157"/>
      <c r="E245" s="157"/>
      <c r="F245" s="11"/>
      <c r="G245" s="319" t="b">
        <f t="shared" si="22"/>
        <v>1</v>
      </c>
      <c r="H245" s="319" t="b">
        <f t="shared" si="23"/>
        <v>1</v>
      </c>
      <c r="I245" s="319" t="b">
        <f t="shared" si="19"/>
        <v>1</v>
      </c>
      <c r="J245" s="319" t="b">
        <f t="shared" si="18"/>
        <v>1</v>
      </c>
      <c r="K245" s="319">
        <f t="shared" si="20"/>
        <v>0</v>
      </c>
      <c r="L245" s="319">
        <f t="shared" si="21"/>
        <v>0</v>
      </c>
    </row>
    <row r="246" spans="1:12" ht="15.75" x14ac:dyDescent="0.25">
      <c r="A246" s="304"/>
      <c r="B246" s="88">
        <v>227</v>
      </c>
      <c r="C246" s="160"/>
      <c r="D246" s="157"/>
      <c r="E246" s="157"/>
      <c r="F246" s="11"/>
      <c r="G246" s="319" t="b">
        <f t="shared" si="22"/>
        <v>1</v>
      </c>
      <c r="H246" s="319" t="b">
        <f t="shared" si="23"/>
        <v>1</v>
      </c>
      <c r="I246" s="319" t="b">
        <f t="shared" si="19"/>
        <v>1</v>
      </c>
      <c r="J246" s="319" t="b">
        <f t="shared" si="18"/>
        <v>1</v>
      </c>
      <c r="K246" s="319">
        <f t="shared" si="20"/>
        <v>0</v>
      </c>
      <c r="L246" s="319">
        <f t="shared" si="21"/>
        <v>0</v>
      </c>
    </row>
    <row r="247" spans="1:12" ht="15.75" x14ac:dyDescent="0.25">
      <c r="A247" s="304"/>
      <c r="B247" s="88">
        <v>228</v>
      </c>
      <c r="C247" s="160"/>
      <c r="D247" s="157"/>
      <c r="E247" s="157"/>
      <c r="F247" s="11"/>
      <c r="G247" s="319" t="b">
        <f t="shared" si="22"/>
        <v>1</v>
      </c>
      <c r="H247" s="319" t="b">
        <f t="shared" si="23"/>
        <v>1</v>
      </c>
      <c r="I247" s="319" t="b">
        <f t="shared" si="19"/>
        <v>1</v>
      </c>
      <c r="J247" s="319" t="b">
        <f t="shared" si="18"/>
        <v>1</v>
      </c>
      <c r="K247" s="319">
        <f t="shared" si="20"/>
        <v>0</v>
      </c>
      <c r="L247" s="319">
        <f t="shared" si="21"/>
        <v>0</v>
      </c>
    </row>
    <row r="248" spans="1:12" ht="15.75" x14ac:dyDescent="0.25">
      <c r="A248" s="304"/>
      <c r="B248" s="88">
        <v>229</v>
      </c>
      <c r="C248" s="160"/>
      <c r="D248" s="157"/>
      <c r="E248" s="157"/>
      <c r="F248" s="11"/>
      <c r="G248" s="319" t="b">
        <f t="shared" si="22"/>
        <v>1</v>
      </c>
      <c r="H248" s="319" t="b">
        <f t="shared" si="23"/>
        <v>1</v>
      </c>
      <c r="I248" s="319" t="b">
        <f t="shared" si="19"/>
        <v>1</v>
      </c>
      <c r="J248" s="319" t="b">
        <f t="shared" si="18"/>
        <v>1</v>
      </c>
      <c r="K248" s="319">
        <f t="shared" si="20"/>
        <v>0</v>
      </c>
      <c r="L248" s="319">
        <f t="shared" si="21"/>
        <v>0</v>
      </c>
    </row>
    <row r="249" spans="1:12" ht="15.75" x14ac:dyDescent="0.25">
      <c r="A249" s="304"/>
      <c r="B249" s="88">
        <v>230</v>
      </c>
      <c r="C249" s="160"/>
      <c r="D249" s="157"/>
      <c r="E249" s="157"/>
      <c r="F249" s="11"/>
      <c r="G249" s="319" t="b">
        <f t="shared" si="22"/>
        <v>1</v>
      </c>
      <c r="H249" s="319" t="b">
        <f t="shared" si="23"/>
        <v>1</v>
      </c>
      <c r="I249" s="319" t="b">
        <f t="shared" si="19"/>
        <v>1</v>
      </c>
      <c r="J249" s="319" t="b">
        <f t="shared" si="18"/>
        <v>1</v>
      </c>
      <c r="K249" s="319">
        <f t="shared" si="20"/>
        <v>0</v>
      </c>
      <c r="L249" s="319">
        <f t="shared" si="21"/>
        <v>0</v>
      </c>
    </row>
    <row r="250" spans="1:12" ht="15.75" x14ac:dyDescent="0.25">
      <c r="A250" s="304"/>
      <c r="B250" s="88">
        <v>231</v>
      </c>
      <c r="C250" s="160"/>
      <c r="D250" s="157"/>
      <c r="E250" s="157"/>
      <c r="F250" s="11"/>
      <c r="G250" s="319" t="b">
        <f t="shared" si="22"/>
        <v>1</v>
      </c>
      <c r="H250" s="319" t="b">
        <f t="shared" si="23"/>
        <v>1</v>
      </c>
      <c r="I250" s="319" t="b">
        <f t="shared" si="19"/>
        <v>1</v>
      </c>
      <c r="J250" s="319" t="b">
        <f t="shared" si="18"/>
        <v>1</v>
      </c>
      <c r="K250" s="319">
        <f t="shared" si="20"/>
        <v>0</v>
      </c>
      <c r="L250" s="319">
        <f t="shared" si="21"/>
        <v>0</v>
      </c>
    </row>
    <row r="251" spans="1:12" ht="15.75" x14ac:dyDescent="0.25">
      <c r="A251" s="304"/>
      <c r="B251" s="88">
        <v>232</v>
      </c>
      <c r="C251" s="160"/>
      <c r="D251" s="157"/>
      <c r="E251" s="157"/>
      <c r="F251" s="11"/>
      <c r="G251" s="319" t="b">
        <f t="shared" si="22"/>
        <v>1</v>
      </c>
      <c r="H251" s="319" t="b">
        <f t="shared" si="23"/>
        <v>1</v>
      </c>
      <c r="I251" s="319" t="b">
        <f t="shared" si="19"/>
        <v>1</v>
      </c>
      <c r="J251" s="319" t="b">
        <f t="shared" si="18"/>
        <v>1</v>
      </c>
      <c r="K251" s="319">
        <f t="shared" si="20"/>
        <v>0</v>
      </c>
      <c r="L251" s="319">
        <f t="shared" si="21"/>
        <v>0</v>
      </c>
    </row>
    <row r="252" spans="1:12" ht="15.75" x14ac:dyDescent="0.25">
      <c r="A252" s="304"/>
      <c r="B252" s="88">
        <v>233</v>
      </c>
      <c r="C252" s="160"/>
      <c r="D252" s="157"/>
      <c r="E252" s="157"/>
      <c r="F252" s="11"/>
      <c r="G252" s="319" t="b">
        <f t="shared" si="22"/>
        <v>1</v>
      </c>
      <c r="H252" s="319" t="b">
        <f t="shared" si="23"/>
        <v>1</v>
      </c>
      <c r="I252" s="319" t="b">
        <f t="shared" si="19"/>
        <v>1</v>
      </c>
      <c r="J252" s="319" t="b">
        <f t="shared" si="18"/>
        <v>1</v>
      </c>
      <c r="K252" s="319">
        <f t="shared" si="20"/>
        <v>0</v>
      </c>
      <c r="L252" s="319">
        <f t="shared" si="21"/>
        <v>0</v>
      </c>
    </row>
    <row r="253" spans="1:12" ht="15.75" x14ac:dyDescent="0.25">
      <c r="A253" s="304"/>
      <c r="B253" s="88">
        <v>234</v>
      </c>
      <c r="C253" s="160"/>
      <c r="D253" s="157"/>
      <c r="E253" s="157"/>
      <c r="F253" s="11"/>
      <c r="G253" s="319" t="b">
        <f t="shared" si="22"/>
        <v>1</v>
      </c>
      <c r="H253" s="319" t="b">
        <f t="shared" si="23"/>
        <v>1</v>
      </c>
      <c r="I253" s="319" t="b">
        <f t="shared" si="19"/>
        <v>1</v>
      </c>
      <c r="J253" s="319" t="b">
        <f t="shared" si="18"/>
        <v>1</v>
      </c>
      <c r="K253" s="319">
        <f t="shared" si="20"/>
        <v>0</v>
      </c>
      <c r="L253" s="319">
        <f t="shared" si="21"/>
        <v>0</v>
      </c>
    </row>
    <row r="254" spans="1:12" ht="15.75" x14ac:dyDescent="0.25">
      <c r="A254" s="304"/>
      <c r="B254" s="88">
        <v>235</v>
      </c>
      <c r="C254" s="160"/>
      <c r="D254" s="157"/>
      <c r="E254" s="157"/>
      <c r="F254" s="11"/>
      <c r="G254" s="319" t="b">
        <f t="shared" si="22"/>
        <v>1</v>
      </c>
      <c r="H254" s="319" t="b">
        <f t="shared" si="23"/>
        <v>1</v>
      </c>
      <c r="I254" s="319" t="b">
        <f t="shared" si="19"/>
        <v>1</v>
      </c>
      <c r="J254" s="319" t="b">
        <f t="shared" si="18"/>
        <v>1</v>
      </c>
      <c r="K254" s="319">
        <f t="shared" si="20"/>
        <v>0</v>
      </c>
      <c r="L254" s="319">
        <f t="shared" si="21"/>
        <v>0</v>
      </c>
    </row>
    <row r="255" spans="1:12" ht="15.75" x14ac:dyDescent="0.25">
      <c r="A255" s="304"/>
      <c r="B255" s="88">
        <v>236</v>
      </c>
      <c r="C255" s="160"/>
      <c r="D255" s="157"/>
      <c r="E255" s="157"/>
      <c r="F255" s="11"/>
      <c r="G255" s="319" t="b">
        <f t="shared" si="22"/>
        <v>1</v>
      </c>
      <c r="H255" s="319" t="b">
        <f t="shared" si="23"/>
        <v>1</v>
      </c>
      <c r="I255" s="319" t="b">
        <f t="shared" si="19"/>
        <v>1</v>
      </c>
      <c r="J255" s="319" t="b">
        <f t="shared" si="18"/>
        <v>1</v>
      </c>
      <c r="K255" s="319">
        <f t="shared" si="20"/>
        <v>0</v>
      </c>
      <c r="L255" s="319">
        <f t="shared" si="21"/>
        <v>0</v>
      </c>
    </row>
    <row r="256" spans="1:12" ht="15.75" x14ac:dyDescent="0.25">
      <c r="A256" s="304"/>
      <c r="B256" s="88">
        <v>237</v>
      </c>
      <c r="C256" s="160"/>
      <c r="D256" s="157"/>
      <c r="E256" s="157"/>
      <c r="F256" s="11"/>
      <c r="G256" s="319" t="b">
        <f t="shared" si="22"/>
        <v>1</v>
      </c>
      <c r="H256" s="319" t="b">
        <f t="shared" si="23"/>
        <v>1</v>
      </c>
      <c r="I256" s="319" t="b">
        <f t="shared" si="19"/>
        <v>1</v>
      </c>
      <c r="J256" s="319" t="b">
        <f t="shared" si="18"/>
        <v>1</v>
      </c>
      <c r="K256" s="319">
        <f t="shared" si="20"/>
        <v>0</v>
      </c>
      <c r="L256" s="319">
        <f t="shared" si="21"/>
        <v>0</v>
      </c>
    </row>
    <row r="257" spans="1:12" ht="15.75" x14ac:dyDescent="0.25">
      <c r="A257" s="304"/>
      <c r="B257" s="88">
        <v>238</v>
      </c>
      <c r="C257" s="160"/>
      <c r="D257" s="157"/>
      <c r="E257" s="157"/>
      <c r="F257" s="11"/>
      <c r="G257" s="319" t="b">
        <f t="shared" si="22"/>
        <v>1</v>
      </c>
      <c r="H257" s="319" t="b">
        <f t="shared" si="23"/>
        <v>1</v>
      </c>
      <c r="I257" s="319" t="b">
        <f t="shared" si="19"/>
        <v>1</v>
      </c>
      <c r="J257" s="319" t="b">
        <f t="shared" si="18"/>
        <v>1</v>
      </c>
      <c r="K257" s="319">
        <f t="shared" si="20"/>
        <v>0</v>
      </c>
      <c r="L257" s="319">
        <f t="shared" si="21"/>
        <v>0</v>
      </c>
    </row>
    <row r="258" spans="1:12" ht="15.75" x14ac:dyDescent="0.25">
      <c r="A258" s="304"/>
      <c r="B258" s="88">
        <v>239</v>
      </c>
      <c r="C258" s="160"/>
      <c r="D258" s="157"/>
      <c r="E258" s="157"/>
      <c r="F258" s="11"/>
      <c r="G258" s="319" t="b">
        <f t="shared" si="22"/>
        <v>1</v>
      </c>
      <c r="H258" s="319" t="b">
        <f t="shared" si="23"/>
        <v>1</v>
      </c>
      <c r="I258" s="319" t="b">
        <f t="shared" si="19"/>
        <v>1</v>
      </c>
      <c r="J258" s="319" t="b">
        <f t="shared" si="18"/>
        <v>1</v>
      </c>
      <c r="K258" s="319">
        <f t="shared" si="20"/>
        <v>0</v>
      </c>
      <c r="L258" s="319">
        <f t="shared" si="21"/>
        <v>0</v>
      </c>
    </row>
    <row r="259" spans="1:12" ht="15.75" x14ac:dyDescent="0.25">
      <c r="A259" s="304"/>
      <c r="B259" s="88">
        <v>240</v>
      </c>
      <c r="C259" s="160"/>
      <c r="D259" s="157"/>
      <c r="E259" s="157"/>
      <c r="F259" s="11"/>
      <c r="G259" s="319" t="b">
        <f t="shared" si="22"/>
        <v>1</v>
      </c>
      <c r="H259" s="319" t="b">
        <f t="shared" si="23"/>
        <v>1</v>
      </c>
      <c r="I259" s="319" t="b">
        <f t="shared" si="19"/>
        <v>1</v>
      </c>
      <c r="J259" s="319" t="b">
        <f t="shared" si="18"/>
        <v>1</v>
      </c>
      <c r="K259" s="319">
        <f t="shared" si="20"/>
        <v>0</v>
      </c>
      <c r="L259" s="319">
        <f t="shared" si="21"/>
        <v>0</v>
      </c>
    </row>
    <row r="260" spans="1:12" ht="15.75" x14ac:dyDescent="0.25">
      <c r="A260" s="304"/>
      <c r="B260" s="88">
        <v>241</v>
      </c>
      <c r="C260" s="160"/>
      <c r="D260" s="157"/>
      <c r="E260" s="157"/>
      <c r="F260" s="11"/>
      <c r="G260" s="319" t="b">
        <f t="shared" si="22"/>
        <v>1</v>
      </c>
      <c r="H260" s="319" t="b">
        <f t="shared" si="23"/>
        <v>1</v>
      </c>
      <c r="I260" s="319" t="b">
        <f t="shared" si="19"/>
        <v>1</v>
      </c>
      <c r="J260" s="319" t="b">
        <f t="shared" si="18"/>
        <v>1</v>
      </c>
      <c r="K260" s="319">
        <f t="shared" si="20"/>
        <v>0</v>
      </c>
      <c r="L260" s="319">
        <f t="shared" si="21"/>
        <v>0</v>
      </c>
    </row>
    <row r="261" spans="1:12" ht="15.75" x14ac:dyDescent="0.25">
      <c r="A261" s="304"/>
      <c r="B261" s="88">
        <v>242</v>
      </c>
      <c r="C261" s="160"/>
      <c r="D261" s="157"/>
      <c r="E261" s="157"/>
      <c r="F261" s="11"/>
      <c r="G261" s="319" t="b">
        <f t="shared" si="22"/>
        <v>1</v>
      </c>
      <c r="H261" s="319" t="b">
        <f t="shared" si="23"/>
        <v>1</v>
      </c>
      <c r="I261" s="319" t="b">
        <f t="shared" si="19"/>
        <v>1</v>
      </c>
      <c r="J261" s="319" t="b">
        <f t="shared" si="18"/>
        <v>1</v>
      </c>
      <c r="K261" s="319">
        <f t="shared" si="20"/>
        <v>0</v>
      </c>
      <c r="L261" s="319">
        <f t="shared" si="21"/>
        <v>0</v>
      </c>
    </row>
    <row r="262" spans="1:12" ht="15.75" x14ac:dyDescent="0.25">
      <c r="A262" s="304"/>
      <c r="B262" s="88">
        <v>243</v>
      </c>
      <c r="C262" s="160"/>
      <c r="D262" s="157"/>
      <c r="E262" s="157"/>
      <c r="F262" s="11"/>
      <c r="G262" s="319" t="b">
        <f t="shared" si="22"/>
        <v>1</v>
      </c>
      <c r="H262" s="319" t="b">
        <f t="shared" si="23"/>
        <v>1</v>
      </c>
      <c r="I262" s="319" t="b">
        <f t="shared" si="19"/>
        <v>1</v>
      </c>
      <c r="J262" s="319" t="b">
        <f t="shared" si="18"/>
        <v>1</v>
      </c>
      <c r="K262" s="319">
        <f t="shared" si="20"/>
        <v>0</v>
      </c>
      <c r="L262" s="319">
        <f t="shared" si="21"/>
        <v>0</v>
      </c>
    </row>
    <row r="263" spans="1:12" ht="15.75" x14ac:dyDescent="0.25">
      <c r="A263" s="304"/>
      <c r="B263" s="88">
        <v>244</v>
      </c>
      <c r="C263" s="160"/>
      <c r="D263" s="157"/>
      <c r="E263" s="157"/>
      <c r="F263" s="11"/>
      <c r="G263" s="319" t="b">
        <f t="shared" si="22"/>
        <v>1</v>
      </c>
      <c r="H263" s="319" t="b">
        <f t="shared" si="23"/>
        <v>1</v>
      </c>
      <c r="I263" s="319" t="b">
        <f t="shared" si="19"/>
        <v>1</v>
      </c>
      <c r="J263" s="319" t="b">
        <f t="shared" si="18"/>
        <v>1</v>
      </c>
      <c r="K263" s="319">
        <f t="shared" si="20"/>
        <v>0</v>
      </c>
      <c r="L263" s="319">
        <f t="shared" si="21"/>
        <v>0</v>
      </c>
    </row>
    <row r="264" spans="1:12" ht="15.75" x14ac:dyDescent="0.25">
      <c r="A264" s="304"/>
      <c r="B264" s="88">
        <v>245</v>
      </c>
      <c r="C264" s="160"/>
      <c r="D264" s="157"/>
      <c r="E264" s="157"/>
      <c r="F264" s="11"/>
      <c r="G264" s="319" t="b">
        <f t="shared" si="22"/>
        <v>1</v>
      </c>
      <c r="H264" s="319" t="b">
        <f t="shared" si="23"/>
        <v>1</v>
      </c>
      <c r="I264" s="319" t="b">
        <f t="shared" si="19"/>
        <v>1</v>
      </c>
      <c r="J264" s="319" t="b">
        <f t="shared" si="18"/>
        <v>1</v>
      </c>
      <c r="K264" s="319">
        <f t="shared" si="20"/>
        <v>0</v>
      </c>
      <c r="L264" s="319">
        <f t="shared" si="21"/>
        <v>0</v>
      </c>
    </row>
    <row r="265" spans="1:12" ht="15.75" x14ac:dyDescent="0.25">
      <c r="A265" s="304"/>
      <c r="B265" s="88">
        <v>246</v>
      </c>
      <c r="C265" s="160"/>
      <c r="D265" s="157"/>
      <c r="E265" s="157"/>
      <c r="F265" s="11"/>
      <c r="G265" s="319" t="b">
        <f t="shared" si="22"/>
        <v>1</v>
      </c>
      <c r="H265" s="319" t="b">
        <f t="shared" si="23"/>
        <v>1</v>
      </c>
      <c r="I265" s="319" t="b">
        <f t="shared" si="19"/>
        <v>1</v>
      </c>
      <c r="J265" s="319" t="b">
        <f t="shared" si="18"/>
        <v>1</v>
      </c>
      <c r="K265" s="319">
        <f t="shared" si="20"/>
        <v>0</v>
      </c>
      <c r="L265" s="319">
        <f t="shared" si="21"/>
        <v>0</v>
      </c>
    </row>
    <row r="266" spans="1:12" ht="15.75" x14ac:dyDescent="0.25">
      <c r="A266" s="304"/>
      <c r="B266" s="88">
        <v>247</v>
      </c>
      <c r="C266" s="160"/>
      <c r="D266" s="157"/>
      <c r="E266" s="157"/>
      <c r="F266" s="11"/>
      <c r="G266" s="319" t="b">
        <f t="shared" si="22"/>
        <v>1</v>
      </c>
      <c r="H266" s="319" t="b">
        <f t="shared" si="23"/>
        <v>1</v>
      </c>
      <c r="I266" s="319" t="b">
        <f t="shared" si="19"/>
        <v>1</v>
      </c>
      <c r="J266" s="319" t="b">
        <f t="shared" si="18"/>
        <v>1</v>
      </c>
      <c r="K266" s="319">
        <f t="shared" si="20"/>
        <v>0</v>
      </c>
      <c r="L266" s="319">
        <f t="shared" si="21"/>
        <v>0</v>
      </c>
    </row>
    <row r="267" spans="1:12" ht="15.75" x14ac:dyDescent="0.25">
      <c r="A267" s="304"/>
      <c r="B267" s="88">
        <v>248</v>
      </c>
      <c r="C267" s="160"/>
      <c r="D267" s="157"/>
      <c r="E267" s="157"/>
      <c r="F267" s="11"/>
      <c r="G267" s="319" t="b">
        <f t="shared" si="22"/>
        <v>1</v>
      </c>
      <c r="H267" s="319" t="b">
        <f t="shared" si="23"/>
        <v>1</v>
      </c>
      <c r="I267" s="319" t="b">
        <f t="shared" si="19"/>
        <v>1</v>
      </c>
      <c r="J267" s="319" t="b">
        <f t="shared" si="18"/>
        <v>1</v>
      </c>
      <c r="K267" s="319">
        <f t="shared" si="20"/>
        <v>0</v>
      </c>
      <c r="L267" s="319">
        <f t="shared" si="21"/>
        <v>0</v>
      </c>
    </row>
    <row r="268" spans="1:12" ht="15.75" x14ac:dyDescent="0.25">
      <c r="A268" s="304"/>
      <c r="B268" s="88">
        <v>249</v>
      </c>
      <c r="C268" s="160"/>
      <c r="D268" s="157"/>
      <c r="E268" s="157"/>
      <c r="F268" s="11"/>
      <c r="G268" s="319" t="b">
        <f t="shared" si="22"/>
        <v>1</v>
      </c>
      <c r="H268" s="319" t="b">
        <f t="shared" si="23"/>
        <v>1</v>
      </c>
      <c r="I268" s="319" t="b">
        <f t="shared" si="19"/>
        <v>1</v>
      </c>
      <c r="J268" s="319" t="b">
        <f t="shared" si="18"/>
        <v>1</v>
      </c>
      <c r="K268" s="319">
        <f t="shared" si="20"/>
        <v>0</v>
      </c>
      <c r="L268" s="319">
        <f t="shared" si="21"/>
        <v>0</v>
      </c>
    </row>
    <row r="269" spans="1:12" ht="16.5" thickBot="1" x14ac:dyDescent="0.3">
      <c r="A269" s="304"/>
      <c r="B269" s="89">
        <v>250</v>
      </c>
      <c r="C269" s="161"/>
      <c r="D269" s="158"/>
      <c r="E269" s="158"/>
      <c r="F269" s="11"/>
      <c r="G269" s="319" t="b">
        <f t="shared" si="22"/>
        <v>1</v>
      </c>
      <c r="H269" s="319" t="b">
        <f t="shared" si="23"/>
        <v>1</v>
      </c>
      <c r="I269" s="319" t="b">
        <f t="shared" si="19"/>
        <v>1</v>
      </c>
      <c r="J269" s="319" t="b">
        <f t="shared" si="18"/>
        <v>1</v>
      </c>
      <c r="K269" s="319">
        <f t="shared" si="20"/>
        <v>0</v>
      </c>
      <c r="L269" s="319">
        <f t="shared" si="21"/>
        <v>0</v>
      </c>
    </row>
    <row r="270" spans="1:12" ht="15.75" x14ac:dyDescent="0.25">
      <c r="A270" s="304"/>
      <c r="B270" s="305"/>
      <c r="C270" s="305"/>
      <c r="D270" s="306"/>
      <c r="E270" s="306"/>
      <c r="F270" s="11"/>
    </row>
    <row r="271" spans="1:12" ht="15.75" thickBot="1" x14ac:dyDescent="0.3">
      <c r="A271" s="307"/>
      <c r="B271" s="308"/>
      <c r="C271" s="308"/>
      <c r="D271" s="217" t="s">
        <v>450</v>
      </c>
      <c r="E271" s="217" t="s">
        <v>449</v>
      </c>
      <c r="F271" s="11"/>
    </row>
    <row r="272" spans="1:12" ht="15.75" x14ac:dyDescent="0.25">
      <c r="A272" s="175"/>
      <c r="B272" s="176"/>
      <c r="C272" s="176"/>
      <c r="D272" s="401" t="s">
        <v>400</v>
      </c>
      <c r="E272" s="402"/>
      <c r="F272" s="11"/>
    </row>
    <row r="273" spans="1:6" ht="15.75" x14ac:dyDescent="0.25">
      <c r="A273" s="175"/>
      <c r="B273" s="176"/>
      <c r="C273" s="176"/>
      <c r="D273" s="403" t="s">
        <v>399</v>
      </c>
      <c r="E273" s="404"/>
      <c r="F273" s="11"/>
    </row>
    <row r="274" spans="1:6" ht="15.75" x14ac:dyDescent="0.25">
      <c r="A274" s="175"/>
      <c r="B274" s="176"/>
      <c r="C274" s="176"/>
      <c r="D274" s="230"/>
      <c r="E274" s="231"/>
      <c r="F274" s="11"/>
    </row>
    <row r="275" spans="1:6" ht="15.75" x14ac:dyDescent="0.25">
      <c r="A275" s="175"/>
      <c r="B275" s="176"/>
      <c r="C275" s="176"/>
      <c r="D275" s="405" t="s">
        <v>394</v>
      </c>
      <c r="E275" s="406"/>
      <c r="F275" s="11"/>
    </row>
    <row r="276" spans="1:6" ht="15.75" x14ac:dyDescent="0.25">
      <c r="A276" s="175"/>
      <c r="B276" s="176"/>
      <c r="C276" s="176"/>
      <c r="D276" s="309">
        <f>K19</f>
        <v>0</v>
      </c>
      <c r="E276" s="310">
        <f>L19</f>
        <v>0</v>
      </c>
      <c r="F276" s="11"/>
    </row>
    <row r="277" spans="1:6" ht="15.75" x14ac:dyDescent="0.25">
      <c r="A277" s="175"/>
      <c r="B277" s="176"/>
      <c r="C277" s="176"/>
      <c r="D277" s="228"/>
      <c r="E277" s="229"/>
      <c r="F277" s="11"/>
    </row>
    <row r="278" spans="1:6" ht="15.75" x14ac:dyDescent="0.25">
      <c r="A278" s="175"/>
      <c r="B278" s="176"/>
      <c r="C278" s="176"/>
      <c r="D278" s="405" t="s">
        <v>395</v>
      </c>
      <c r="E278" s="406"/>
      <c r="F278" s="11"/>
    </row>
    <row r="279" spans="1:6" ht="15.75" x14ac:dyDescent="0.25">
      <c r="A279" s="175"/>
      <c r="B279" s="176"/>
      <c r="C279" s="176"/>
      <c r="D279" s="309">
        <f>D19-D276</f>
        <v>0</v>
      </c>
      <c r="E279" s="310">
        <f>E19-E276</f>
        <v>0</v>
      </c>
      <c r="F279" s="11"/>
    </row>
    <row r="280" spans="1:6" ht="16.5" thickBot="1" x14ac:dyDescent="0.3">
      <c r="A280" s="175"/>
      <c r="B280" s="176"/>
      <c r="C280" s="176"/>
      <c r="D280" s="311"/>
      <c r="E280" s="312"/>
      <c r="F280" s="11"/>
    </row>
    <row r="281" spans="1:6" ht="15.75" x14ac:dyDescent="0.25">
      <c r="A281" s="175"/>
      <c r="B281" s="175"/>
      <c r="C281" s="175"/>
      <c r="D281" s="308"/>
      <c r="E281" s="11"/>
      <c r="F281" s="11"/>
    </row>
  </sheetData>
  <sheetProtection algorithmName="SHA-512" hashValue="XJW8FBJGdq5NKArmKrltd7Dj1eN9ZhIM/7zjwtb6NblfsW+w3cDJZBD11esP6stBeZ3mg6TopNuCgXFFiDzQ0A==" saltValue="FG1AmD45z52M9XhEhiSehg==" spinCount="100000" sheet="1" objects="1" scenarios="1"/>
  <mergeCells count="13">
    <mergeCell ref="D278:E278"/>
    <mergeCell ref="E17:E18"/>
    <mergeCell ref="B8:E8"/>
    <mergeCell ref="B10:E10"/>
    <mergeCell ref="B6:E6"/>
    <mergeCell ref="K17:L17"/>
    <mergeCell ref="D272:E272"/>
    <mergeCell ref="D273:E273"/>
    <mergeCell ref="D275:E275"/>
    <mergeCell ref="B4:C4"/>
    <mergeCell ref="B16:B18"/>
    <mergeCell ref="C16:C18"/>
    <mergeCell ref="D17:D18"/>
  </mergeCells>
  <conditionalFormatting sqref="C13">
    <cfRule type="cellIs" dxfId="44" priority="1" operator="equal">
      <formula>TRUE</formula>
    </cfRule>
    <cfRule type="cellIs" dxfId="43" priority="2" operator="equal">
      <formula>FALSE</formula>
    </cfRule>
  </conditionalFormatting>
  <dataValidations count="2">
    <dataValidation type="whole" operator="greaterThanOrEqual" allowBlank="1" showInputMessage="1" showErrorMessage="1" sqref="D20:E270 D279:E279 D276:E276" xr:uid="{00000000-0002-0000-0200-000000000000}">
      <formula1>0</formula1>
    </dataValidation>
    <dataValidation type="list" allowBlank="1" showInputMessage="1" showErrorMessage="1" sqref="C20:C269" xr:uid="{00000000-0002-0000-0200-000001000000}">
      <formula1>countries</formula1>
    </dataValidation>
  </dataValidations>
  <pageMargins left="0.70866141732283472" right="0.70866141732283472" top="0.74803149606299213" bottom="0.74803149606299213" header="0.31496062992125984" footer="0.31496062992125984"/>
  <pageSetup scale="71" fitToHeight="0" orientation="portrait" r:id="rId1"/>
  <ignoredErrors>
    <ignoredError sqref="D276:E276 D279:E27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98"/>
  <sheetViews>
    <sheetView zoomScaleNormal="100" workbookViewId="0"/>
  </sheetViews>
  <sheetFormatPr defaultRowHeight="15.75" x14ac:dyDescent="0.25"/>
  <cols>
    <col min="1" max="1" width="3.42578125" style="322" customWidth="1"/>
    <col min="2" max="2" width="6.7109375" style="322" customWidth="1"/>
    <col min="3" max="3" width="39.85546875" style="325" customWidth="1"/>
    <col min="4" max="4" width="8.7109375" style="322" customWidth="1"/>
    <col min="5" max="5" width="39.85546875" style="325" customWidth="1"/>
    <col min="6" max="6" width="6.7109375" style="325" customWidth="1"/>
    <col min="7" max="7" width="3.42578125" style="322" customWidth="1"/>
    <col min="8" max="16384" width="9.140625" style="322"/>
  </cols>
  <sheetData>
    <row r="1" spans="1:7" x14ac:dyDescent="0.25">
      <c r="A1" s="94"/>
      <c r="B1" s="27"/>
      <c r="C1" s="12"/>
      <c r="D1" s="27"/>
      <c r="E1" s="12"/>
      <c r="F1" s="232"/>
      <c r="G1" s="90"/>
    </row>
    <row r="2" spans="1:7" ht="18.75" x14ac:dyDescent="0.25">
      <c r="A2" s="94"/>
      <c r="B2" s="78" t="str">
        <f>Instructions!B2</f>
        <v>Form QST-ASP</v>
      </c>
      <c r="C2" s="12"/>
      <c r="D2" s="27"/>
      <c r="E2" s="12"/>
      <c r="F2" s="232"/>
      <c r="G2" s="90"/>
    </row>
    <row r="3" spans="1:7" s="321" customFormat="1" ht="18.75" customHeight="1" x14ac:dyDescent="0.25">
      <c r="A3" s="94"/>
      <c r="B3" s="27"/>
      <c r="C3" s="27"/>
      <c r="D3" s="27"/>
      <c r="E3" s="27"/>
      <c r="F3" s="94"/>
      <c r="G3" s="90"/>
    </row>
    <row r="4" spans="1:7" s="321" customFormat="1" ht="18.75" customHeight="1" x14ac:dyDescent="0.25">
      <c r="A4" s="94"/>
      <c r="B4" s="407">
        <f>'General Information'!D22</f>
        <v>0</v>
      </c>
      <c r="C4" s="407"/>
      <c r="D4" s="343"/>
      <c r="E4" s="343"/>
      <c r="F4" s="94"/>
      <c r="G4" s="90"/>
    </row>
    <row r="5" spans="1:7" s="321" customFormat="1" ht="18.75" customHeight="1" x14ac:dyDescent="0.25">
      <c r="A5" s="94"/>
      <c r="B5" s="27"/>
      <c r="C5" s="27"/>
      <c r="D5" s="27"/>
      <c r="E5" s="27"/>
      <c r="F5" s="94"/>
      <c r="G5" s="90"/>
    </row>
    <row r="6" spans="1:7" s="321" customFormat="1" ht="18.75" customHeight="1" x14ac:dyDescent="0.25">
      <c r="A6" s="71"/>
      <c r="B6" s="386" t="s">
        <v>501</v>
      </c>
      <c r="C6" s="386"/>
      <c r="D6" s="386"/>
      <c r="E6" s="386"/>
      <c r="F6" s="386"/>
      <c r="G6" s="72"/>
    </row>
    <row r="7" spans="1:7" s="323" customFormat="1" x14ac:dyDescent="0.25">
      <c r="A7" s="95"/>
      <c r="B7" s="13"/>
      <c r="C7" s="13"/>
      <c r="D7" s="13"/>
      <c r="E7" s="13"/>
      <c r="F7" s="100"/>
      <c r="G7" s="91"/>
    </row>
    <row r="8" spans="1:7" s="323" customFormat="1" ht="66.75" customHeight="1" x14ac:dyDescent="0.25">
      <c r="A8" s="95"/>
      <c r="B8" s="429" t="s">
        <v>520</v>
      </c>
      <c r="C8" s="429"/>
      <c r="D8" s="429"/>
      <c r="E8" s="429"/>
      <c r="F8" s="429"/>
      <c r="G8" s="91"/>
    </row>
    <row r="9" spans="1:7" s="323" customFormat="1" x14ac:dyDescent="0.25">
      <c r="A9" s="95"/>
      <c r="B9" s="372"/>
      <c r="C9" s="372"/>
      <c r="D9" s="372"/>
      <c r="E9" s="372"/>
      <c r="F9" s="372"/>
      <c r="G9" s="91"/>
    </row>
    <row r="10" spans="1:7" s="323" customFormat="1" x14ac:dyDescent="0.25">
      <c r="A10" s="95"/>
      <c r="B10" s="217"/>
      <c r="C10" s="217" t="s">
        <v>448</v>
      </c>
      <c r="D10" s="217"/>
      <c r="E10" s="217" t="s">
        <v>449</v>
      </c>
      <c r="F10" s="372"/>
      <c r="G10" s="91"/>
    </row>
    <row r="11" spans="1:7" s="323" customFormat="1" x14ac:dyDescent="0.25">
      <c r="A11" s="95"/>
      <c r="B11" s="427">
        <v>1</v>
      </c>
      <c r="C11" s="420" t="s">
        <v>288</v>
      </c>
      <c r="D11" s="420"/>
      <c r="E11" s="420"/>
      <c r="F11" s="206"/>
      <c r="G11" s="371"/>
    </row>
    <row r="12" spans="1:7" s="323" customFormat="1" x14ac:dyDescent="0.25">
      <c r="A12" s="95"/>
      <c r="B12" s="428"/>
      <c r="C12" s="421"/>
      <c r="D12" s="421"/>
      <c r="E12" s="421"/>
      <c r="F12" s="204"/>
      <c r="G12" s="371"/>
    </row>
    <row r="13" spans="1:7" s="323" customFormat="1" x14ac:dyDescent="0.25">
      <c r="A13" s="95"/>
      <c r="B13" s="106"/>
      <c r="C13" s="379">
        <f>'Section A'!D19</f>
        <v>0</v>
      </c>
      <c r="D13" s="107"/>
      <c r="E13" s="380">
        <f>'Section A'!E19</f>
        <v>0</v>
      </c>
      <c r="F13" s="235"/>
      <c r="G13" s="91"/>
    </row>
    <row r="14" spans="1:7" s="323" customFormat="1" ht="36.75" customHeight="1" x14ac:dyDescent="0.25">
      <c r="A14" s="95"/>
      <c r="B14" s="119"/>
      <c r="C14" s="426" t="s">
        <v>459</v>
      </c>
      <c r="D14" s="426"/>
      <c r="E14" s="426"/>
      <c r="F14" s="205"/>
      <c r="G14" s="296"/>
    </row>
    <row r="15" spans="1:7" s="323" customFormat="1" ht="7.5" customHeight="1" x14ac:dyDescent="0.25">
      <c r="A15" s="95"/>
      <c r="B15" s="108"/>
      <c r="C15" s="115"/>
      <c r="D15" s="115"/>
      <c r="E15" s="115"/>
      <c r="F15" s="116"/>
      <c r="G15" s="296"/>
    </row>
    <row r="16" spans="1:7" s="323" customFormat="1" x14ac:dyDescent="0.25">
      <c r="A16" s="95"/>
      <c r="B16" s="99"/>
      <c r="C16" s="97"/>
      <c r="D16" s="98"/>
      <c r="E16" s="97"/>
      <c r="F16" s="97"/>
      <c r="G16" s="92"/>
    </row>
    <row r="17" spans="1:7" s="323" customFormat="1" x14ac:dyDescent="0.25">
      <c r="A17" s="95"/>
      <c r="B17" s="418">
        <v>2</v>
      </c>
      <c r="C17" s="430" t="s">
        <v>339</v>
      </c>
      <c r="D17" s="430"/>
      <c r="E17" s="430"/>
      <c r="F17" s="208"/>
      <c r="G17" s="371"/>
    </row>
    <row r="18" spans="1:7" s="323" customFormat="1" x14ac:dyDescent="0.25">
      <c r="A18" s="95"/>
      <c r="B18" s="419"/>
      <c r="C18" s="431"/>
      <c r="D18" s="431"/>
      <c r="E18" s="431"/>
      <c r="F18" s="236"/>
      <c r="G18" s="371"/>
    </row>
    <row r="19" spans="1:7" s="323" customFormat="1" x14ac:dyDescent="0.25">
      <c r="A19" s="95"/>
      <c r="B19" s="109"/>
      <c r="C19" s="99"/>
      <c r="D19" s="99"/>
      <c r="E19" s="99"/>
      <c r="F19" s="110"/>
      <c r="G19" s="92"/>
    </row>
    <row r="20" spans="1:7" s="323" customFormat="1" x14ac:dyDescent="0.25">
      <c r="A20" s="95"/>
      <c r="B20" s="111" t="s">
        <v>7</v>
      </c>
      <c r="C20" s="431" t="s">
        <v>340</v>
      </c>
      <c r="D20" s="431"/>
      <c r="E20" s="431"/>
      <c r="F20" s="110"/>
      <c r="G20" s="296"/>
    </row>
    <row r="21" spans="1:7" s="323" customFormat="1" x14ac:dyDescent="0.25">
      <c r="A21" s="95"/>
      <c r="B21" s="111"/>
      <c r="C21" s="162"/>
      <c r="D21" s="107"/>
      <c r="E21" s="234"/>
      <c r="F21" s="313"/>
      <c r="G21" s="296"/>
    </row>
    <row r="22" spans="1:7" s="323" customFormat="1" ht="49.5" customHeight="1" x14ac:dyDescent="0.25">
      <c r="A22" s="95"/>
      <c r="B22" s="113"/>
      <c r="C22" s="426" t="s">
        <v>527</v>
      </c>
      <c r="D22" s="426"/>
      <c r="E22" s="426"/>
      <c r="F22" s="205"/>
      <c r="G22" s="296"/>
    </row>
    <row r="23" spans="1:7" s="323" customFormat="1" x14ac:dyDescent="0.25">
      <c r="A23" s="95"/>
      <c r="B23" s="114"/>
      <c r="C23" s="99"/>
      <c r="D23" s="99"/>
      <c r="E23" s="99"/>
      <c r="F23" s="110"/>
      <c r="G23" s="92"/>
    </row>
    <row r="24" spans="1:7" s="323" customFormat="1" x14ac:dyDescent="0.25">
      <c r="A24" s="95"/>
      <c r="B24" s="111" t="s">
        <v>8</v>
      </c>
      <c r="C24" s="431" t="s">
        <v>341</v>
      </c>
      <c r="D24" s="431"/>
      <c r="E24" s="431"/>
      <c r="F24" s="110"/>
      <c r="G24" s="296"/>
    </row>
    <row r="25" spans="1:7" s="323" customFormat="1" x14ac:dyDescent="0.25">
      <c r="A25" s="95"/>
      <c r="B25" s="111"/>
      <c r="C25" s="162"/>
      <c r="D25" s="107"/>
      <c r="E25" s="234"/>
      <c r="F25" s="313"/>
      <c r="G25" s="296"/>
    </row>
    <row r="26" spans="1:7" s="323" customFormat="1" ht="36.75" customHeight="1" x14ac:dyDescent="0.25">
      <c r="A26" s="95"/>
      <c r="B26" s="113"/>
      <c r="C26" s="426" t="s">
        <v>342</v>
      </c>
      <c r="D26" s="426"/>
      <c r="E26" s="426"/>
      <c r="F26" s="205"/>
      <c r="G26" s="296"/>
    </row>
    <row r="27" spans="1:7" s="323" customFormat="1" x14ac:dyDescent="0.25">
      <c r="A27" s="95"/>
      <c r="B27" s="114"/>
      <c r="C27" s="99"/>
      <c r="D27" s="99"/>
      <c r="E27" s="99"/>
      <c r="F27" s="110"/>
      <c r="G27" s="92"/>
    </row>
    <row r="28" spans="1:7" s="323" customFormat="1" x14ac:dyDescent="0.25">
      <c r="A28" s="95"/>
      <c r="B28" s="111" t="s">
        <v>343</v>
      </c>
      <c r="C28" s="421" t="s">
        <v>344</v>
      </c>
      <c r="D28" s="421"/>
      <c r="E28" s="421"/>
      <c r="F28" s="237"/>
      <c r="G28" s="296"/>
    </row>
    <row r="29" spans="1:7" s="323" customFormat="1" x14ac:dyDescent="0.25">
      <c r="A29" s="95"/>
      <c r="B29" s="111"/>
      <c r="C29" s="162"/>
      <c r="D29" s="112"/>
      <c r="E29" s="234"/>
      <c r="F29" s="313"/>
      <c r="G29" s="296"/>
    </row>
    <row r="30" spans="1:7" s="323" customFormat="1" ht="48" customHeight="1" x14ac:dyDescent="0.25">
      <c r="A30" s="95"/>
      <c r="B30" s="119"/>
      <c r="C30" s="426" t="s">
        <v>528</v>
      </c>
      <c r="D30" s="426"/>
      <c r="E30" s="426"/>
      <c r="F30" s="205"/>
      <c r="G30" s="296"/>
    </row>
    <row r="31" spans="1:7" s="323" customFormat="1" ht="7.5" customHeight="1" x14ac:dyDescent="0.25">
      <c r="A31" s="95"/>
      <c r="B31" s="108"/>
      <c r="C31" s="115"/>
      <c r="D31" s="115"/>
      <c r="E31" s="115"/>
      <c r="F31" s="116"/>
      <c r="G31" s="296"/>
    </row>
    <row r="32" spans="1:7" s="323" customFormat="1" x14ac:dyDescent="0.25">
      <c r="A32" s="95"/>
      <c r="B32" s="100"/>
      <c r="C32" s="101"/>
      <c r="D32" s="100"/>
      <c r="E32" s="101"/>
      <c r="F32" s="101"/>
      <c r="G32" s="91"/>
    </row>
    <row r="33" spans="1:7" s="323" customFormat="1" ht="15.75" customHeight="1" x14ac:dyDescent="0.25">
      <c r="A33" s="95"/>
      <c r="B33" s="418">
        <v>3</v>
      </c>
      <c r="C33" s="420" t="s">
        <v>345</v>
      </c>
      <c r="D33" s="420"/>
      <c r="E33" s="420"/>
      <c r="F33" s="206"/>
      <c r="G33" s="371"/>
    </row>
    <row r="34" spans="1:7" s="323" customFormat="1" x14ac:dyDescent="0.25">
      <c r="A34" s="95"/>
      <c r="B34" s="419"/>
      <c r="C34" s="421"/>
      <c r="D34" s="421"/>
      <c r="E34" s="421"/>
      <c r="F34" s="204"/>
      <c r="G34" s="371"/>
    </row>
    <row r="35" spans="1:7" s="323" customFormat="1" x14ac:dyDescent="0.25">
      <c r="A35" s="95"/>
      <c r="B35" s="109"/>
      <c r="C35" s="99"/>
      <c r="D35" s="99"/>
      <c r="E35" s="99"/>
      <c r="F35" s="110"/>
      <c r="G35" s="92"/>
    </row>
    <row r="36" spans="1:7" s="323" customFormat="1" x14ac:dyDescent="0.25">
      <c r="A36" s="95"/>
      <c r="B36" s="111" t="s">
        <v>346</v>
      </c>
      <c r="C36" s="421" t="s">
        <v>347</v>
      </c>
      <c r="D36" s="421"/>
      <c r="E36" s="421"/>
      <c r="F36" s="204"/>
      <c r="G36" s="371"/>
    </row>
    <row r="37" spans="1:7" s="323" customFormat="1" x14ac:dyDescent="0.25">
      <c r="A37" s="95"/>
      <c r="B37" s="106"/>
      <c r="C37" s="162"/>
      <c r="D37" s="107"/>
      <c r="E37" s="162"/>
      <c r="F37" s="313"/>
      <c r="G37" s="91"/>
    </row>
    <row r="38" spans="1:7" s="323" customFormat="1" ht="78" customHeight="1" x14ac:dyDescent="0.25">
      <c r="A38" s="95"/>
      <c r="B38" s="113"/>
      <c r="C38" s="422" t="s">
        <v>529</v>
      </c>
      <c r="D38" s="422"/>
      <c r="E38" s="422"/>
      <c r="F38" s="207"/>
      <c r="G38" s="93"/>
    </row>
    <row r="39" spans="1:7" s="323" customFormat="1" x14ac:dyDescent="0.25">
      <c r="A39" s="95"/>
      <c r="B39" s="114"/>
      <c r="C39" s="99"/>
      <c r="D39" s="99"/>
      <c r="E39" s="99"/>
      <c r="F39" s="110"/>
      <c r="G39" s="92"/>
    </row>
    <row r="40" spans="1:7" s="323" customFormat="1" ht="15.75" customHeight="1" x14ac:dyDescent="0.25">
      <c r="A40" s="95"/>
      <c r="B40" s="111" t="s">
        <v>348</v>
      </c>
      <c r="C40" s="421" t="s">
        <v>401</v>
      </c>
      <c r="D40" s="421"/>
      <c r="E40" s="421"/>
      <c r="F40" s="204"/>
      <c r="G40" s="92"/>
    </row>
    <row r="41" spans="1:7" s="323" customFormat="1" x14ac:dyDescent="0.25">
      <c r="A41" s="95"/>
      <c r="B41" s="106"/>
      <c r="C41" s="162"/>
      <c r="D41" s="107"/>
      <c r="E41" s="162"/>
      <c r="F41" s="313"/>
      <c r="G41" s="92"/>
    </row>
    <row r="42" spans="1:7" s="323" customFormat="1" ht="51.75" customHeight="1" x14ac:dyDescent="0.25">
      <c r="A42" s="95"/>
      <c r="B42" s="113"/>
      <c r="C42" s="422" t="s">
        <v>530</v>
      </c>
      <c r="D42" s="422"/>
      <c r="E42" s="422"/>
      <c r="F42" s="207"/>
      <c r="G42" s="92"/>
    </row>
    <row r="43" spans="1:7" s="323" customFormat="1" x14ac:dyDescent="0.25">
      <c r="A43" s="95"/>
      <c r="B43" s="114"/>
      <c r="C43" s="99"/>
      <c r="D43" s="99"/>
      <c r="E43" s="99"/>
      <c r="F43" s="110"/>
      <c r="G43" s="92"/>
    </row>
    <row r="44" spans="1:7" s="323" customFormat="1" ht="15.75" customHeight="1" x14ac:dyDescent="0.25">
      <c r="A44" s="95"/>
      <c r="B44" s="111" t="s">
        <v>349</v>
      </c>
      <c r="C44" s="421" t="s">
        <v>350</v>
      </c>
      <c r="D44" s="421"/>
      <c r="E44" s="421"/>
      <c r="F44" s="204"/>
      <c r="G44" s="92"/>
    </row>
    <row r="45" spans="1:7" s="323" customFormat="1" x14ac:dyDescent="0.25">
      <c r="A45" s="95"/>
      <c r="B45" s="106"/>
      <c r="C45" s="162"/>
      <c r="D45" s="107"/>
      <c r="E45" s="162"/>
      <c r="F45" s="313"/>
      <c r="G45" s="92"/>
    </row>
    <row r="46" spans="1:7" s="323" customFormat="1" ht="67.5" customHeight="1" x14ac:dyDescent="0.25">
      <c r="A46" s="95"/>
      <c r="B46" s="113"/>
      <c r="C46" s="422" t="s">
        <v>531</v>
      </c>
      <c r="D46" s="422"/>
      <c r="E46" s="422"/>
      <c r="F46" s="207"/>
      <c r="G46" s="92"/>
    </row>
    <row r="47" spans="1:7" s="323" customFormat="1" x14ac:dyDescent="0.25">
      <c r="A47" s="95"/>
      <c r="B47" s="114"/>
      <c r="C47" s="99"/>
      <c r="D47" s="99"/>
      <c r="E47" s="99"/>
      <c r="F47" s="110"/>
      <c r="G47" s="92"/>
    </row>
    <row r="48" spans="1:7" s="323" customFormat="1" x14ac:dyDescent="0.25">
      <c r="A48" s="95"/>
      <c r="B48" s="111" t="s">
        <v>351</v>
      </c>
      <c r="C48" s="421" t="s">
        <v>352</v>
      </c>
      <c r="D48" s="421"/>
      <c r="E48" s="421"/>
      <c r="F48" s="204"/>
      <c r="G48" s="371"/>
    </row>
    <row r="49" spans="1:7" s="323" customFormat="1" x14ac:dyDescent="0.25">
      <c r="A49" s="95"/>
      <c r="B49" s="106"/>
      <c r="C49" s="163"/>
      <c r="D49" s="107"/>
      <c r="E49" s="163"/>
      <c r="F49" s="314"/>
      <c r="G49" s="91"/>
    </row>
    <row r="50" spans="1:7" s="323" customFormat="1" ht="70.5" customHeight="1" x14ac:dyDescent="0.25">
      <c r="A50" s="95"/>
      <c r="B50" s="119"/>
      <c r="C50" s="422" t="s">
        <v>532</v>
      </c>
      <c r="D50" s="422"/>
      <c r="E50" s="422"/>
      <c r="F50" s="210"/>
      <c r="G50" s="296"/>
    </row>
    <row r="51" spans="1:7" s="323" customFormat="1" ht="7.5" customHeight="1" x14ac:dyDescent="0.25">
      <c r="A51" s="95"/>
      <c r="B51" s="108"/>
      <c r="C51" s="115"/>
      <c r="D51" s="115"/>
      <c r="E51" s="115"/>
      <c r="F51" s="116"/>
      <c r="G51" s="92"/>
    </row>
    <row r="52" spans="1:7" s="323" customFormat="1" x14ac:dyDescent="0.25">
      <c r="A52" s="95"/>
      <c r="B52" s="95"/>
      <c r="C52" s="296"/>
      <c r="D52" s="296"/>
      <c r="E52" s="296"/>
      <c r="F52" s="296"/>
      <c r="G52" s="92"/>
    </row>
    <row r="53" spans="1:7" s="323" customFormat="1" x14ac:dyDescent="0.25">
      <c r="A53" s="95"/>
      <c r="B53" s="418">
        <v>4</v>
      </c>
      <c r="C53" s="420" t="s">
        <v>353</v>
      </c>
      <c r="D53" s="420"/>
      <c r="E53" s="420"/>
      <c r="F53" s="206"/>
      <c r="G53" s="92"/>
    </row>
    <row r="54" spans="1:7" s="323" customFormat="1" x14ac:dyDescent="0.25">
      <c r="A54" s="95"/>
      <c r="B54" s="419"/>
      <c r="C54" s="421"/>
      <c r="D54" s="421"/>
      <c r="E54" s="421"/>
      <c r="F54" s="204"/>
      <c r="G54" s="92"/>
    </row>
    <row r="55" spans="1:7" s="323" customFormat="1" x14ac:dyDescent="0.25">
      <c r="A55" s="95"/>
      <c r="B55" s="113"/>
      <c r="C55" s="296"/>
      <c r="D55" s="296"/>
      <c r="E55" s="296"/>
      <c r="F55" s="205"/>
      <c r="G55" s="92"/>
    </row>
    <row r="56" spans="1:7" s="323" customFormat="1" x14ac:dyDescent="0.25">
      <c r="A56" s="95"/>
      <c r="B56" s="111" t="s">
        <v>354</v>
      </c>
      <c r="C56" s="421" t="s">
        <v>355</v>
      </c>
      <c r="D56" s="421"/>
      <c r="E56" s="421"/>
      <c r="F56" s="204"/>
      <c r="G56" s="371"/>
    </row>
    <row r="57" spans="1:7" s="323" customFormat="1" x14ac:dyDescent="0.25">
      <c r="A57" s="95"/>
      <c r="B57" s="106"/>
      <c r="C57" s="162"/>
      <c r="D57" s="107"/>
      <c r="E57" s="162"/>
      <c r="F57" s="313"/>
      <c r="G57" s="91"/>
    </row>
    <row r="58" spans="1:7" s="323" customFormat="1" ht="25.5" customHeight="1" x14ac:dyDescent="0.25">
      <c r="A58" s="95"/>
      <c r="B58" s="113"/>
      <c r="C58" s="426" t="s">
        <v>356</v>
      </c>
      <c r="D58" s="426"/>
      <c r="E58" s="426"/>
      <c r="F58" s="205"/>
      <c r="G58" s="296"/>
    </row>
    <row r="59" spans="1:7" s="323" customFormat="1" x14ac:dyDescent="0.25">
      <c r="A59" s="95"/>
      <c r="B59" s="113"/>
      <c r="C59" s="296"/>
      <c r="D59" s="296"/>
      <c r="E59" s="296"/>
      <c r="F59" s="205"/>
      <c r="G59" s="92"/>
    </row>
    <row r="60" spans="1:7" s="323" customFormat="1" ht="15.75" customHeight="1" x14ac:dyDescent="0.25">
      <c r="A60" s="95"/>
      <c r="B60" s="111" t="s">
        <v>357</v>
      </c>
      <c r="C60" s="421" t="s">
        <v>358</v>
      </c>
      <c r="D60" s="421"/>
      <c r="E60" s="421"/>
      <c r="F60" s="204"/>
      <c r="G60" s="371"/>
    </row>
    <row r="61" spans="1:7" s="323" customFormat="1" x14ac:dyDescent="0.25">
      <c r="A61" s="95"/>
      <c r="B61" s="106"/>
      <c r="C61" s="162"/>
      <c r="D61" s="107"/>
      <c r="E61" s="162"/>
      <c r="F61" s="313"/>
      <c r="G61" s="91"/>
    </row>
    <row r="62" spans="1:7" s="323" customFormat="1" ht="53.25" customHeight="1" x14ac:dyDescent="0.25">
      <c r="A62" s="95"/>
      <c r="B62" s="119"/>
      <c r="C62" s="426" t="s">
        <v>359</v>
      </c>
      <c r="D62" s="426"/>
      <c r="E62" s="426"/>
      <c r="F62" s="205"/>
      <c r="G62" s="296"/>
    </row>
    <row r="63" spans="1:7" s="323" customFormat="1" ht="7.5" customHeight="1" x14ac:dyDescent="0.25">
      <c r="A63" s="95"/>
      <c r="B63" s="108"/>
      <c r="C63" s="115"/>
      <c r="D63" s="115"/>
      <c r="E63" s="115"/>
      <c r="F63" s="116"/>
      <c r="G63" s="92"/>
    </row>
    <row r="64" spans="1:7" s="323" customFormat="1" x14ac:dyDescent="0.25">
      <c r="A64" s="95"/>
      <c r="B64" s="95"/>
      <c r="C64" s="296"/>
      <c r="D64" s="296"/>
      <c r="E64" s="296"/>
      <c r="F64" s="296"/>
      <c r="G64" s="92"/>
    </row>
    <row r="65" spans="1:7" s="323" customFormat="1" x14ac:dyDescent="0.25">
      <c r="A65" s="95"/>
      <c r="B65" s="418">
        <v>5</v>
      </c>
      <c r="C65" s="420" t="s">
        <v>360</v>
      </c>
      <c r="D65" s="420"/>
      <c r="E65" s="420"/>
      <c r="F65" s="206"/>
      <c r="G65" s="371"/>
    </row>
    <row r="66" spans="1:7" s="323" customFormat="1" ht="12" customHeight="1" x14ac:dyDescent="0.25">
      <c r="A66" s="95"/>
      <c r="B66" s="419"/>
      <c r="C66" s="421"/>
      <c r="D66" s="421"/>
      <c r="E66" s="421"/>
      <c r="F66" s="204"/>
      <c r="G66" s="371"/>
    </row>
    <row r="67" spans="1:7" s="323" customFormat="1" ht="12.75" customHeight="1" x14ac:dyDescent="0.25">
      <c r="A67" s="95"/>
      <c r="B67" s="114"/>
      <c r="C67" s="99"/>
      <c r="D67" s="99"/>
      <c r="E67" s="99"/>
      <c r="F67" s="110"/>
      <c r="G67" s="92"/>
    </row>
    <row r="68" spans="1:7" s="323" customFormat="1" ht="35.25" customHeight="1" x14ac:dyDescent="0.25">
      <c r="A68" s="95"/>
      <c r="B68" s="111" t="s">
        <v>361</v>
      </c>
      <c r="C68" s="421" t="s">
        <v>362</v>
      </c>
      <c r="D68" s="421"/>
      <c r="E68" s="421"/>
      <c r="F68" s="204"/>
      <c r="G68" s="371"/>
    </row>
    <row r="69" spans="1:7" s="323" customFormat="1" x14ac:dyDescent="0.25">
      <c r="A69" s="95"/>
      <c r="B69" s="106"/>
      <c r="C69" s="162"/>
      <c r="D69" s="107"/>
      <c r="E69" s="162"/>
      <c r="F69" s="313"/>
      <c r="G69" s="91"/>
    </row>
    <row r="70" spans="1:7" s="323" customFormat="1" ht="36" customHeight="1" x14ac:dyDescent="0.25">
      <c r="A70" s="95"/>
      <c r="B70" s="113"/>
      <c r="C70" s="426" t="s">
        <v>533</v>
      </c>
      <c r="D70" s="426"/>
      <c r="E70" s="426"/>
      <c r="F70" s="205"/>
      <c r="G70" s="296"/>
    </row>
    <row r="71" spans="1:7" s="324" customFormat="1" ht="15.75" customHeight="1" x14ac:dyDescent="0.25">
      <c r="A71" s="96"/>
      <c r="B71" s="114"/>
      <c r="C71" s="99"/>
      <c r="D71" s="99"/>
      <c r="E71" s="99"/>
      <c r="F71" s="110"/>
      <c r="G71" s="92"/>
    </row>
    <row r="72" spans="1:7" s="324" customFormat="1" ht="22.5" customHeight="1" x14ac:dyDescent="0.25">
      <c r="A72" s="96"/>
      <c r="B72" s="111" t="s">
        <v>363</v>
      </c>
      <c r="C72" s="421" t="s">
        <v>364</v>
      </c>
      <c r="D72" s="421"/>
      <c r="E72" s="421"/>
      <c r="F72" s="204"/>
      <c r="G72" s="371"/>
    </row>
    <row r="73" spans="1:7" s="324" customFormat="1" x14ac:dyDescent="0.25">
      <c r="A73" s="96"/>
      <c r="B73" s="106"/>
      <c r="C73" s="162"/>
      <c r="D73" s="107"/>
      <c r="E73" s="162"/>
      <c r="F73" s="313"/>
      <c r="G73" s="91"/>
    </row>
    <row r="74" spans="1:7" s="324" customFormat="1" ht="33" customHeight="1" x14ac:dyDescent="0.25">
      <c r="A74" s="96"/>
      <c r="B74" s="119"/>
      <c r="C74" s="426" t="s">
        <v>365</v>
      </c>
      <c r="D74" s="426"/>
      <c r="E74" s="426"/>
      <c r="F74" s="205"/>
      <c r="G74" s="296"/>
    </row>
    <row r="75" spans="1:7" s="324" customFormat="1" ht="7.5" customHeight="1" x14ac:dyDescent="0.25">
      <c r="A75" s="96"/>
      <c r="B75" s="108"/>
      <c r="C75" s="115"/>
      <c r="D75" s="115"/>
      <c r="E75" s="115"/>
      <c r="F75" s="116"/>
      <c r="G75" s="296"/>
    </row>
    <row r="76" spans="1:7" s="324" customFormat="1" x14ac:dyDescent="0.25">
      <c r="A76" s="96"/>
      <c r="B76" s="95"/>
      <c r="C76" s="296"/>
      <c r="D76" s="296"/>
      <c r="E76" s="296"/>
      <c r="F76" s="296"/>
      <c r="G76" s="296"/>
    </row>
    <row r="77" spans="1:7" s="324" customFormat="1" ht="15.75" customHeight="1" x14ac:dyDescent="0.25">
      <c r="A77" s="96"/>
      <c r="B77" s="418">
        <v>6</v>
      </c>
      <c r="C77" s="423" t="s">
        <v>366</v>
      </c>
      <c r="D77" s="423"/>
      <c r="E77" s="423"/>
      <c r="F77" s="206"/>
      <c r="G77" s="296"/>
    </row>
    <row r="78" spans="1:7" s="324" customFormat="1" x14ac:dyDescent="0.25">
      <c r="A78" s="96"/>
      <c r="B78" s="419"/>
      <c r="C78" s="424"/>
      <c r="D78" s="424"/>
      <c r="E78" s="424"/>
      <c r="F78" s="204"/>
      <c r="G78" s="296"/>
    </row>
    <row r="79" spans="1:7" s="324" customFormat="1" x14ac:dyDescent="0.25">
      <c r="A79" s="96"/>
      <c r="B79" s="106"/>
      <c r="C79" s="163"/>
      <c r="D79" s="107"/>
      <c r="E79" s="163"/>
      <c r="F79" s="314"/>
      <c r="G79" s="296"/>
    </row>
    <row r="80" spans="1:7" s="324" customFormat="1" ht="37.5" customHeight="1" x14ac:dyDescent="0.25">
      <c r="A80" s="96"/>
      <c r="B80" s="119"/>
      <c r="C80" s="422" t="s">
        <v>367</v>
      </c>
      <c r="D80" s="422"/>
      <c r="E80" s="422"/>
      <c r="F80" s="210"/>
      <c r="G80" s="296"/>
    </row>
    <row r="81" spans="1:7" s="324" customFormat="1" ht="7.5" customHeight="1" x14ac:dyDescent="0.25">
      <c r="A81" s="96"/>
      <c r="B81" s="108"/>
      <c r="C81" s="117"/>
      <c r="D81" s="117"/>
      <c r="E81" s="117"/>
      <c r="F81" s="118"/>
      <c r="G81" s="296"/>
    </row>
    <row r="82" spans="1:7" s="324" customFormat="1" x14ac:dyDescent="0.25">
      <c r="A82" s="96"/>
      <c r="B82" s="102"/>
      <c r="C82" s="98"/>
      <c r="D82" s="98"/>
      <c r="E82" s="98"/>
      <c r="F82" s="98"/>
      <c r="G82" s="296"/>
    </row>
    <row r="83" spans="1:7" s="324" customFormat="1" ht="20.25" customHeight="1" x14ac:dyDescent="0.25">
      <c r="A83" s="96"/>
      <c r="B83" s="418">
        <v>7</v>
      </c>
      <c r="C83" s="423" t="s">
        <v>368</v>
      </c>
      <c r="D83" s="423"/>
      <c r="E83" s="423"/>
      <c r="F83" s="206"/>
      <c r="G83" s="296"/>
    </row>
    <row r="84" spans="1:7" s="324" customFormat="1" ht="20.25" customHeight="1" x14ac:dyDescent="0.25">
      <c r="A84" s="96"/>
      <c r="B84" s="419"/>
      <c r="C84" s="424"/>
      <c r="D84" s="424"/>
      <c r="E84" s="424"/>
      <c r="F84" s="204"/>
      <c r="G84" s="296"/>
    </row>
    <row r="85" spans="1:7" s="324" customFormat="1" x14ac:dyDescent="0.25">
      <c r="A85" s="96"/>
      <c r="B85" s="106"/>
      <c r="C85" s="163"/>
      <c r="D85" s="107"/>
      <c r="E85" s="163"/>
      <c r="F85" s="314"/>
      <c r="G85" s="296"/>
    </row>
    <row r="86" spans="1:7" s="324" customFormat="1" ht="51.75" customHeight="1" x14ac:dyDescent="0.25">
      <c r="A86" s="96"/>
      <c r="B86" s="113"/>
      <c r="C86" s="422" t="s">
        <v>369</v>
      </c>
      <c r="D86" s="422"/>
      <c r="E86" s="422"/>
      <c r="F86" s="210"/>
      <c r="G86" s="296"/>
    </row>
    <row r="87" spans="1:7" s="324" customFormat="1" ht="15.75" customHeight="1" x14ac:dyDescent="0.25">
      <c r="A87" s="96"/>
      <c r="B87" s="113"/>
      <c r="C87" s="425" t="s">
        <v>544</v>
      </c>
      <c r="D87" s="425"/>
      <c r="E87" s="425"/>
      <c r="F87" s="209"/>
      <c r="G87" s="296"/>
    </row>
    <row r="88" spans="1:7" s="324" customFormat="1" ht="7.5" customHeight="1" x14ac:dyDescent="0.25">
      <c r="A88" s="96"/>
      <c r="B88" s="108"/>
      <c r="C88" s="115"/>
      <c r="D88" s="115"/>
      <c r="E88" s="115"/>
      <c r="F88" s="116"/>
      <c r="G88" s="296"/>
    </row>
    <row r="89" spans="1:7" x14ac:dyDescent="0.25">
      <c r="A89" s="90"/>
      <c r="B89" s="103"/>
      <c r="C89" s="104"/>
      <c r="D89" s="103"/>
      <c r="E89" s="233"/>
      <c r="F89" s="233"/>
      <c r="G89" s="233"/>
    </row>
    <row r="90" spans="1:7" x14ac:dyDescent="0.25">
      <c r="A90" s="90"/>
      <c r="B90" s="418">
        <v>8</v>
      </c>
      <c r="C90" s="420" t="s">
        <v>518</v>
      </c>
      <c r="D90" s="420"/>
      <c r="E90" s="420"/>
      <c r="F90" s="206"/>
      <c r="G90" s="233"/>
    </row>
    <row r="91" spans="1:7" x14ac:dyDescent="0.25">
      <c r="A91" s="90"/>
      <c r="B91" s="419"/>
      <c r="C91" s="421"/>
      <c r="D91" s="421"/>
      <c r="E91" s="421"/>
      <c r="F91" s="204"/>
      <c r="G91" s="233"/>
    </row>
    <row r="92" spans="1:7" x14ac:dyDescent="0.25">
      <c r="A92" s="90"/>
      <c r="B92" s="106"/>
      <c r="C92" s="163"/>
      <c r="D92" s="107"/>
      <c r="E92" s="163"/>
      <c r="F92" s="314"/>
      <c r="G92" s="233"/>
    </row>
    <row r="93" spans="1:7" ht="69" customHeight="1" x14ac:dyDescent="0.25">
      <c r="A93" s="90"/>
      <c r="B93" s="113"/>
      <c r="C93" s="422" t="s">
        <v>539</v>
      </c>
      <c r="D93" s="422"/>
      <c r="E93" s="422"/>
      <c r="F93" s="210"/>
      <c r="G93" s="233"/>
    </row>
    <row r="94" spans="1:7" s="324" customFormat="1" ht="7.5" customHeight="1" x14ac:dyDescent="0.25">
      <c r="A94" s="96"/>
      <c r="B94" s="108"/>
      <c r="C94" s="115"/>
      <c r="D94" s="115"/>
      <c r="E94" s="115"/>
      <c r="F94" s="116"/>
      <c r="G94" s="296"/>
    </row>
    <row r="95" spans="1:7" x14ac:dyDescent="0.25">
      <c r="A95" s="90"/>
      <c r="B95" s="103"/>
      <c r="C95" s="104"/>
      <c r="D95" s="103"/>
      <c r="E95" s="233"/>
      <c r="F95" s="233"/>
      <c r="G95" s="233"/>
    </row>
    <row r="96" spans="1:7" s="324" customFormat="1" x14ac:dyDescent="0.25">
      <c r="A96" s="96"/>
      <c r="B96" s="95"/>
      <c r="C96" s="105" t="s">
        <v>29</v>
      </c>
      <c r="D96" s="296"/>
      <c r="E96" s="233"/>
      <c r="F96" s="233"/>
      <c r="G96" s="233"/>
    </row>
    <row r="97" spans="1:7" s="324" customFormat="1" x14ac:dyDescent="0.25">
      <c r="A97" s="96"/>
      <c r="B97" s="16"/>
      <c r="C97" s="50" t="b">
        <f>IF(OR(ISBLANK(C13),ISBLANK(C21),ISBLANK(C25),ISBLANK(C29),ISBLANK(C37),ISBLANK(C41),ISBLANK(C45),ISBLANK(C49),ISBLANK(C57),ISBLANK(C61),ISBLANK(C69),ISBLANK(C73),ISBLANK(C79),ISBLANK(C85),ISBLANK(C92),ISBLANK(E13),ISBLANK(E21),ISBLANK(E25),ISBLANK(E29),ISBLANK(E37),ISBLANK(E41),ISBLANK(E45),ISBLANK(E49),ISBLANK(E57),ISBLANK(E61),ISBLANK(E69),ISBLANK(E73),ISBLANK(E79),ISBLANK(E85),ISBLANK(E92)),FALSE,TRUE)</f>
        <v>0</v>
      </c>
      <c r="D97" s="296"/>
      <c r="E97" s="233"/>
      <c r="F97" s="233"/>
      <c r="G97" s="233"/>
    </row>
    <row r="98" spans="1:7" s="323" customFormat="1" x14ac:dyDescent="0.25">
      <c r="A98" s="95"/>
      <c r="B98" s="17"/>
      <c r="C98" s="14"/>
      <c r="D98" s="296"/>
      <c r="E98" s="233"/>
      <c r="F98" s="233"/>
      <c r="G98" s="233"/>
    </row>
  </sheetData>
  <sheetProtection algorithmName="SHA-512" hashValue="mryGcw8d02iElH67IFEz/QysWIusVkcI4OKSOgdOmu9Gf3emAx3EGX6HKe/djn9myOari7ye2l101a0O70XweQ==" saltValue="AePqgSYZXzcNSzPaoLoIaw==" spinCount="100000" sheet="1" objects="1" scenarios="1"/>
  <mergeCells count="46">
    <mergeCell ref="B4:C4"/>
    <mergeCell ref="C56:E56"/>
    <mergeCell ref="C58:E58"/>
    <mergeCell ref="C60:E60"/>
    <mergeCell ref="C62:E62"/>
    <mergeCell ref="C30:E30"/>
    <mergeCell ref="C38:E38"/>
    <mergeCell ref="C42:E42"/>
    <mergeCell ref="C33:E34"/>
    <mergeCell ref="C11:E12"/>
    <mergeCell ref="C17:E18"/>
    <mergeCell ref="C20:E20"/>
    <mergeCell ref="C24:E24"/>
    <mergeCell ref="C28:E28"/>
    <mergeCell ref="C36:E36"/>
    <mergeCell ref="C40:E40"/>
    <mergeCell ref="C68:E68"/>
    <mergeCell ref="C65:E66"/>
    <mergeCell ref="C44:E44"/>
    <mergeCell ref="C46:E46"/>
    <mergeCell ref="C48:E48"/>
    <mergeCell ref="C50:E50"/>
    <mergeCell ref="C53:E54"/>
    <mergeCell ref="B6:F6"/>
    <mergeCell ref="B8:F8"/>
    <mergeCell ref="C14:E14"/>
    <mergeCell ref="C22:E22"/>
    <mergeCell ref="C26:E26"/>
    <mergeCell ref="B33:B34"/>
    <mergeCell ref="B11:B12"/>
    <mergeCell ref="B77:B78"/>
    <mergeCell ref="B17:B18"/>
    <mergeCell ref="B53:B54"/>
    <mergeCell ref="B65:B66"/>
    <mergeCell ref="C70:E70"/>
    <mergeCell ref="C72:E72"/>
    <mergeCell ref="C74:E74"/>
    <mergeCell ref="C77:E78"/>
    <mergeCell ref="C80:E80"/>
    <mergeCell ref="B90:B91"/>
    <mergeCell ref="C90:E91"/>
    <mergeCell ref="C93:E93"/>
    <mergeCell ref="C83:E84"/>
    <mergeCell ref="C86:E86"/>
    <mergeCell ref="C87:E87"/>
    <mergeCell ref="B83:B84"/>
  </mergeCells>
  <conditionalFormatting sqref="C97">
    <cfRule type="cellIs" dxfId="42" priority="7" operator="equal">
      <formula>TRUE</formula>
    </cfRule>
    <cfRule type="cellIs" dxfId="41" priority="8" operator="equal">
      <formula>FALSE</formula>
    </cfRule>
  </conditionalFormatting>
  <dataValidations count="2">
    <dataValidation type="whole" operator="greaterThanOrEqual" allowBlank="1" showInputMessage="1" showErrorMessage="1" sqref="C13 C37 C57 C61 C49 C69 C73 C79 C85 C21:F21 C25:F25 C45 C41 C29:F29 E13:F13 E37:F37 E57:F57 E61:F61 E49:F49 E69:F69 E73:F73 E79:F79 E85:F85 E45:F45 E41:F41 C92 E92" xr:uid="{00000000-0002-0000-0300-000000000000}">
      <formula1>0</formula1>
    </dataValidation>
    <dataValidation type="whole" operator="greaterThanOrEqual" allowBlank="1" showInputMessage="1" showErrorMessage="1" promptTitle="Data input" prompt="Insert non-negative integer value" sqref="G28:G29 G24:G25 G20:G21" xr:uid="{00000000-0002-0000-0300-000001000000}">
      <formula1>0</formula1>
    </dataValidation>
  </dataValidations>
  <hyperlinks>
    <hyperlink ref="C87:E87" r:id="rId1" display="Cyprus Securities and Exchange Commission | Sanctions/Restrictive Measures (cysec.gov.cy)" xr:uid="{CB1411D2-FCD9-4079-9978-F3CA5B23F2B0}"/>
  </hyperlinks>
  <pageMargins left="0.7" right="0.7" top="0.75" bottom="0.75" header="0.3" footer="0.3"/>
  <pageSetup scale="83" fitToHeight="0" orientation="portrait" r:id="rId2"/>
  <rowBreaks count="2" manualBreakCount="2">
    <brk id="32" max="4" man="1"/>
    <brk id="64" max="4"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1"/>
  <sheetViews>
    <sheetView showGridLines="0" zoomScaleNormal="100" zoomScaleSheetLayoutView="100" workbookViewId="0"/>
  </sheetViews>
  <sheetFormatPr defaultRowHeight="15.75" x14ac:dyDescent="0.25"/>
  <cols>
    <col min="1" max="1" width="3.5703125" style="327" customWidth="1"/>
    <col min="2" max="2" width="4.7109375" style="327" customWidth="1"/>
    <col min="3" max="3" width="5.85546875" style="327" customWidth="1"/>
    <col min="4" max="4" width="90" style="328" customWidth="1"/>
    <col min="5" max="6" width="20.5703125" style="327" customWidth="1"/>
    <col min="7" max="8" width="4.7109375" style="327" customWidth="1"/>
    <col min="9" max="16384" width="9.140625" style="327"/>
  </cols>
  <sheetData>
    <row r="1" spans="1:10" s="321" customFormat="1" ht="21" customHeight="1" x14ac:dyDescent="0.25">
      <c r="A1" s="25"/>
      <c r="B1" s="25"/>
      <c r="C1" s="25"/>
      <c r="D1" s="18"/>
      <c r="E1" s="18"/>
      <c r="F1" s="19"/>
      <c r="G1" s="19"/>
      <c r="H1" s="19"/>
    </row>
    <row r="2" spans="1:10" s="321" customFormat="1" ht="15.75" customHeight="1" x14ac:dyDescent="0.25">
      <c r="A2" s="25"/>
      <c r="B2" s="78" t="str">
        <f>Instructions!B2</f>
        <v>Form QST-ASP</v>
      </c>
      <c r="C2" s="18"/>
      <c r="D2" s="18"/>
      <c r="E2" s="18"/>
      <c r="F2" s="19"/>
      <c r="G2" s="19"/>
      <c r="H2" s="19"/>
    </row>
    <row r="3" spans="1:10" s="321" customFormat="1" ht="15.75" customHeight="1" x14ac:dyDescent="0.25">
      <c r="A3" s="25"/>
      <c r="B3" s="18"/>
      <c r="C3" s="18"/>
      <c r="D3" s="18"/>
      <c r="E3" s="18"/>
      <c r="F3" s="19"/>
      <c r="G3" s="19"/>
      <c r="H3" s="19"/>
    </row>
    <row r="4" spans="1:10" s="321" customFormat="1" ht="18.75" x14ac:dyDescent="0.25">
      <c r="A4" s="25"/>
      <c r="B4" s="407">
        <f>'General Information'!D22</f>
        <v>0</v>
      </c>
      <c r="C4" s="407"/>
      <c r="D4" s="407"/>
      <c r="E4" s="344"/>
      <c r="F4" s="19"/>
      <c r="G4" s="19"/>
      <c r="H4" s="19"/>
    </row>
    <row r="5" spans="1:10" s="321" customFormat="1" ht="18.75" customHeight="1" x14ac:dyDescent="0.25">
      <c r="A5" s="25"/>
      <c r="B5" s="32"/>
      <c r="C5" s="32"/>
      <c r="D5" s="32"/>
      <c r="E5" s="434"/>
      <c r="F5" s="434"/>
      <c r="G5" s="375"/>
      <c r="H5" s="19"/>
    </row>
    <row r="6" spans="1:10" s="321" customFormat="1" ht="18.75" customHeight="1" x14ac:dyDescent="0.25">
      <c r="A6" s="25"/>
      <c r="B6" s="386" t="s">
        <v>425</v>
      </c>
      <c r="C6" s="386"/>
      <c r="D6" s="386"/>
      <c r="E6" s="386"/>
      <c r="F6" s="386"/>
      <c r="G6" s="369"/>
      <c r="H6" s="19"/>
    </row>
    <row r="7" spans="1:10" s="321" customFormat="1" ht="18.75" customHeight="1" x14ac:dyDescent="0.25">
      <c r="A7" s="25"/>
      <c r="B7" s="32"/>
      <c r="C7" s="32"/>
      <c r="D7" s="32"/>
      <c r="E7" s="434"/>
      <c r="F7" s="434"/>
      <c r="G7" s="375"/>
      <c r="H7" s="19"/>
    </row>
    <row r="8" spans="1:10" s="326" customFormat="1" ht="50.25" customHeight="1" x14ac:dyDescent="0.25">
      <c r="A8" s="201"/>
      <c r="B8" s="440" t="s">
        <v>519</v>
      </c>
      <c r="C8" s="440"/>
      <c r="D8" s="440"/>
      <c r="E8" s="440"/>
      <c r="F8" s="440"/>
      <c r="G8" s="301"/>
      <c r="H8" s="33"/>
    </row>
    <row r="9" spans="1:10" s="321" customFormat="1" x14ac:dyDescent="0.25">
      <c r="A9" s="25"/>
      <c r="B9" s="242"/>
      <c r="C9" s="242"/>
      <c r="D9" s="242"/>
      <c r="E9" s="242"/>
      <c r="F9" s="239"/>
      <c r="G9" s="239"/>
      <c r="H9" s="19"/>
    </row>
    <row r="10" spans="1:10" s="321" customFormat="1" x14ac:dyDescent="0.25">
      <c r="A10" s="25"/>
      <c r="B10" s="435" t="s">
        <v>9</v>
      </c>
      <c r="C10" s="437" t="s">
        <v>289</v>
      </c>
      <c r="D10" s="437"/>
      <c r="E10" s="437"/>
      <c r="F10" s="376"/>
      <c r="G10" s="251"/>
      <c r="H10" s="19"/>
    </row>
    <row r="11" spans="1:10" s="321" customFormat="1" x14ac:dyDescent="0.25">
      <c r="A11" s="25"/>
      <c r="B11" s="436"/>
      <c r="C11" s="438"/>
      <c r="D11" s="438"/>
      <c r="E11" s="438"/>
      <c r="F11" s="299"/>
      <c r="G11" s="252"/>
      <c r="H11" s="19"/>
    </row>
    <row r="12" spans="1:10" s="321" customFormat="1" ht="33" customHeight="1" x14ac:dyDescent="0.25">
      <c r="A12" s="25"/>
      <c r="B12" s="298"/>
      <c r="C12" s="432" t="s">
        <v>502</v>
      </c>
      <c r="D12" s="432"/>
      <c r="E12" s="240"/>
      <c r="F12" s="240"/>
      <c r="G12" s="253"/>
      <c r="H12" s="19"/>
    </row>
    <row r="13" spans="1:10" s="321" customFormat="1" ht="21" customHeight="1" x14ac:dyDescent="0.25">
      <c r="A13" s="25"/>
      <c r="B13" s="298"/>
      <c r="C13" s="243"/>
      <c r="D13" s="374"/>
      <c r="E13" s="244" t="s">
        <v>432</v>
      </c>
      <c r="F13" s="240"/>
      <c r="G13" s="253"/>
      <c r="H13" s="19"/>
    </row>
    <row r="14" spans="1:10" s="321" customFormat="1" ht="53.25" customHeight="1" x14ac:dyDescent="0.25">
      <c r="A14" s="25"/>
      <c r="B14" s="254"/>
      <c r="C14" s="299" t="s">
        <v>10</v>
      </c>
      <c r="D14" s="374" t="s">
        <v>287</v>
      </c>
      <c r="E14" s="164"/>
      <c r="F14" s="240"/>
      <c r="G14" s="253"/>
      <c r="H14" s="19"/>
      <c r="J14" s="321" t="b">
        <f>IF(ISNUMBER(MATCH(E14,yn,0)),TRUE,FALSE)</f>
        <v>0</v>
      </c>
    </row>
    <row r="15" spans="1:10" s="321" customFormat="1" ht="12.75" customHeight="1" x14ac:dyDescent="0.25">
      <c r="A15" s="25"/>
      <c r="B15" s="254"/>
      <c r="C15" s="299"/>
      <c r="D15" s="374"/>
      <c r="E15" s="374"/>
      <c r="F15" s="240"/>
      <c r="G15" s="253"/>
      <c r="H15" s="19"/>
    </row>
    <row r="16" spans="1:10" s="321" customFormat="1" ht="66.75" customHeight="1" x14ac:dyDescent="0.25">
      <c r="A16" s="25"/>
      <c r="B16" s="254"/>
      <c r="C16" s="245" t="s">
        <v>11</v>
      </c>
      <c r="D16" s="227" t="s">
        <v>12</v>
      </c>
      <c r="E16" s="240"/>
      <c r="F16" s="240"/>
      <c r="G16" s="253"/>
      <c r="H16" s="19"/>
    </row>
    <row r="17" spans="1:10" s="321" customFormat="1" ht="32.1" customHeight="1" x14ac:dyDescent="0.25">
      <c r="A17" s="25"/>
      <c r="B17" s="254"/>
      <c r="C17" s="240"/>
      <c r="D17" s="227" t="s">
        <v>13</v>
      </c>
      <c r="E17" s="165"/>
      <c r="F17" s="240"/>
      <c r="G17" s="253"/>
      <c r="H17" s="19"/>
      <c r="J17" s="321" t="b">
        <f>IF(ISNUMBER(MATCH(E17,yn,0)),TRUE,FALSE)</f>
        <v>0</v>
      </c>
    </row>
    <row r="18" spans="1:10" s="321" customFormat="1" x14ac:dyDescent="0.25">
      <c r="A18" s="25"/>
      <c r="B18" s="254"/>
      <c r="C18" s="240"/>
      <c r="D18" s="227"/>
      <c r="E18" s="240"/>
      <c r="F18" s="240"/>
      <c r="G18" s="253"/>
      <c r="H18" s="19"/>
    </row>
    <row r="19" spans="1:10" s="321" customFormat="1" ht="32.1" customHeight="1" x14ac:dyDescent="0.25">
      <c r="A19" s="25"/>
      <c r="B19" s="254"/>
      <c r="C19" s="240"/>
      <c r="D19" s="227" t="s">
        <v>14</v>
      </c>
      <c r="E19" s="165"/>
      <c r="F19" s="240"/>
      <c r="G19" s="253"/>
      <c r="H19" s="19"/>
      <c r="I19" s="327"/>
      <c r="J19" s="321" t="b">
        <f>IF(ISNUMBER(MATCH(E19,yn,0)),TRUE,FALSE)</f>
        <v>0</v>
      </c>
    </row>
    <row r="20" spans="1:10" s="321" customFormat="1" x14ac:dyDescent="0.25">
      <c r="A20" s="25"/>
      <c r="B20" s="254"/>
      <c r="C20" s="240"/>
      <c r="D20" s="227"/>
      <c r="E20" s="240"/>
      <c r="F20" s="240"/>
      <c r="G20" s="253"/>
      <c r="H20" s="19"/>
    </row>
    <row r="21" spans="1:10" s="321" customFormat="1" ht="32.1" customHeight="1" x14ac:dyDescent="0.25">
      <c r="A21" s="25"/>
      <c r="B21" s="254"/>
      <c r="C21" s="240"/>
      <c r="D21" s="227" t="s">
        <v>283</v>
      </c>
      <c r="E21" s="165"/>
      <c r="F21" s="240"/>
      <c r="G21" s="253"/>
      <c r="H21" s="19"/>
      <c r="J21" s="321" t="b">
        <f>IF(ISNUMBER(MATCH(E21,yn,0)),TRUE,FALSE)</f>
        <v>0</v>
      </c>
    </row>
    <row r="22" spans="1:10" s="321" customFormat="1" x14ac:dyDescent="0.25">
      <c r="A22" s="25"/>
      <c r="B22" s="254"/>
      <c r="C22" s="240"/>
      <c r="D22" s="227"/>
      <c r="E22" s="240"/>
      <c r="F22" s="240"/>
      <c r="G22" s="253"/>
      <c r="H22" s="19"/>
    </row>
    <row r="23" spans="1:10" s="321" customFormat="1" ht="32.1" customHeight="1" x14ac:dyDescent="0.25">
      <c r="A23" s="25"/>
      <c r="B23" s="254"/>
      <c r="C23" s="240"/>
      <c r="D23" s="227" t="s">
        <v>284</v>
      </c>
      <c r="E23" s="165"/>
      <c r="F23" s="240"/>
      <c r="G23" s="253"/>
      <c r="H23" s="19"/>
      <c r="J23" s="321" t="b">
        <f>IF(ISNUMBER(MATCH(E23,yn,0)),TRUE,FALSE)</f>
        <v>0</v>
      </c>
    </row>
    <row r="24" spans="1:10" s="321" customFormat="1" x14ac:dyDescent="0.25">
      <c r="A24" s="25"/>
      <c r="B24" s="254"/>
      <c r="C24" s="240"/>
      <c r="D24" s="227"/>
      <c r="E24" s="240"/>
      <c r="F24" s="240"/>
      <c r="G24" s="253"/>
      <c r="H24" s="19"/>
    </row>
    <row r="25" spans="1:10" s="321" customFormat="1" ht="32.1" customHeight="1" x14ac:dyDescent="0.25">
      <c r="A25" s="25"/>
      <c r="B25" s="254"/>
      <c r="C25" s="240"/>
      <c r="D25" s="227" t="s">
        <v>285</v>
      </c>
      <c r="E25" s="165"/>
      <c r="F25" s="240"/>
      <c r="G25" s="253"/>
      <c r="H25" s="19"/>
      <c r="J25" s="321" t="b">
        <f>IF(ISNUMBER(MATCH(E25,yn,0)),TRUE,FALSE)</f>
        <v>0</v>
      </c>
    </row>
    <row r="26" spans="1:10" s="321" customFormat="1" x14ac:dyDescent="0.25">
      <c r="A26" s="25"/>
      <c r="B26" s="254"/>
      <c r="C26" s="240"/>
      <c r="D26" s="227"/>
      <c r="E26" s="240"/>
      <c r="F26" s="240"/>
      <c r="G26" s="253"/>
      <c r="H26" s="19"/>
    </row>
    <row r="27" spans="1:10" s="321" customFormat="1" ht="32.1" customHeight="1" x14ac:dyDescent="0.25">
      <c r="A27" s="25"/>
      <c r="B27" s="254"/>
      <c r="C27" s="240"/>
      <c r="D27" s="227" t="s">
        <v>286</v>
      </c>
      <c r="E27" s="165"/>
      <c r="F27" s="240"/>
      <c r="G27" s="253"/>
      <c r="H27" s="19"/>
      <c r="J27" s="321" t="b">
        <f>IF(ISNUMBER(MATCH(E27,yn,0)),TRUE,FALSE)</f>
        <v>0</v>
      </c>
    </row>
    <row r="28" spans="1:10" s="321" customFormat="1" x14ac:dyDescent="0.25">
      <c r="A28" s="25"/>
      <c r="B28" s="254"/>
      <c r="C28" s="240"/>
      <c r="D28" s="227"/>
      <c r="E28" s="240"/>
      <c r="F28" s="240"/>
      <c r="G28" s="253"/>
      <c r="H28" s="19"/>
    </row>
    <row r="29" spans="1:10" s="321" customFormat="1" ht="32.1" customHeight="1" x14ac:dyDescent="0.25">
      <c r="A29" s="25"/>
      <c r="B29" s="254"/>
      <c r="C29" s="240"/>
      <c r="D29" s="227" t="s">
        <v>15</v>
      </c>
      <c r="E29" s="165"/>
      <c r="F29" s="240"/>
      <c r="G29" s="253"/>
      <c r="H29" s="19"/>
      <c r="J29" s="321" t="b">
        <f>IF(ISNUMBER(MATCH(E29,yn,0)),TRUE,FALSE)</f>
        <v>0</v>
      </c>
    </row>
    <row r="30" spans="1:10" s="321" customFormat="1" x14ac:dyDescent="0.25">
      <c r="A30" s="25"/>
      <c r="B30" s="254"/>
      <c r="C30" s="240"/>
      <c r="D30" s="227"/>
      <c r="E30" s="240"/>
      <c r="F30" s="240"/>
      <c r="G30" s="253"/>
      <c r="H30" s="19"/>
    </row>
    <row r="31" spans="1:10" s="321" customFormat="1" ht="78.75" x14ac:dyDescent="0.25">
      <c r="A31" s="25"/>
      <c r="B31" s="254"/>
      <c r="C31" s="240"/>
      <c r="D31" s="227" t="s">
        <v>310</v>
      </c>
      <c r="E31" s="165"/>
      <c r="F31" s="240"/>
      <c r="G31" s="253"/>
      <c r="H31" s="19"/>
      <c r="J31" s="321" t="b">
        <f>IF(ISNUMBER(MATCH(E31,yn,0)),TRUE,FALSE)</f>
        <v>0</v>
      </c>
    </row>
    <row r="32" spans="1:10" s="321" customFormat="1" ht="15" x14ac:dyDescent="0.25">
      <c r="A32" s="25"/>
      <c r="B32" s="254"/>
      <c r="C32" s="240"/>
      <c r="D32" s="238"/>
      <c r="E32" s="241"/>
      <c r="F32" s="241"/>
      <c r="G32" s="255"/>
      <c r="H32" s="19"/>
    </row>
    <row r="33" spans="1:10" s="321" customFormat="1" ht="47.25" x14ac:dyDescent="0.25">
      <c r="A33" s="25"/>
      <c r="B33" s="254"/>
      <c r="C33" s="299" t="s">
        <v>512</v>
      </c>
      <c r="D33" s="377" t="s">
        <v>513</v>
      </c>
      <c r="E33" s="165"/>
      <c r="F33" s="241"/>
      <c r="G33" s="255"/>
      <c r="H33" s="19"/>
      <c r="J33" s="321" t="b">
        <f>IF(ISNUMBER(MATCH(E33,yn,0)),TRUE,FALSE)</f>
        <v>0</v>
      </c>
    </row>
    <row r="34" spans="1:10" s="321" customFormat="1" x14ac:dyDescent="0.25">
      <c r="A34" s="25"/>
      <c r="B34" s="298"/>
      <c r="C34" s="439"/>
      <c r="D34" s="439"/>
      <c r="E34" s="240"/>
      <c r="F34" s="241"/>
      <c r="G34" s="253"/>
      <c r="H34" s="19"/>
    </row>
    <row r="35" spans="1:10" s="321" customFormat="1" ht="78" customHeight="1" x14ac:dyDescent="0.25">
      <c r="A35" s="25"/>
      <c r="B35" s="298" t="s">
        <v>16</v>
      </c>
      <c r="C35" s="439" t="s">
        <v>515</v>
      </c>
      <c r="D35" s="439"/>
      <c r="E35" s="366" t="s">
        <v>451</v>
      </c>
      <c r="F35" s="244" t="s">
        <v>452</v>
      </c>
      <c r="G35" s="253"/>
      <c r="H35" s="19"/>
    </row>
    <row r="36" spans="1:10" s="321" customFormat="1" ht="66" customHeight="1" x14ac:dyDescent="0.25">
      <c r="A36" s="25"/>
      <c r="B36" s="298"/>
      <c r="C36" s="226" t="s">
        <v>28</v>
      </c>
      <c r="D36" s="246" t="s">
        <v>408</v>
      </c>
      <c r="E36" s="338"/>
      <c r="F36" s="338"/>
      <c r="G36" s="253"/>
      <c r="H36" s="19"/>
    </row>
    <row r="37" spans="1:10" s="321" customFormat="1" ht="18.75" customHeight="1" x14ac:dyDescent="0.25">
      <c r="A37" s="25"/>
      <c r="B37" s="298"/>
      <c r="C37" s="300"/>
      <c r="D37" s="300"/>
      <c r="E37" s="339"/>
      <c r="F37" s="339"/>
      <c r="G37" s="253"/>
      <c r="H37" s="19"/>
    </row>
    <row r="38" spans="1:10" s="321" customFormat="1" ht="40.5" customHeight="1" x14ac:dyDescent="0.25">
      <c r="A38" s="25"/>
      <c r="B38" s="298"/>
      <c r="C38" s="247" t="s">
        <v>335</v>
      </c>
      <c r="D38" s="248" t="s">
        <v>405</v>
      </c>
      <c r="E38" s="166"/>
      <c r="F38" s="166"/>
      <c r="G38" s="253"/>
      <c r="H38" s="19"/>
    </row>
    <row r="39" spans="1:10" s="321" customFormat="1" x14ac:dyDescent="0.25">
      <c r="A39" s="25"/>
      <c r="B39" s="298"/>
      <c r="C39" s="373"/>
      <c r="D39" s="248"/>
      <c r="E39" s="339"/>
      <c r="F39" s="339"/>
      <c r="G39" s="253"/>
      <c r="H39" s="19"/>
    </row>
    <row r="40" spans="1:10" s="321" customFormat="1" ht="42" customHeight="1" x14ac:dyDescent="0.25">
      <c r="A40" s="25"/>
      <c r="B40" s="298"/>
      <c r="C40" s="226" t="s">
        <v>407</v>
      </c>
      <c r="D40" s="246" t="s">
        <v>406</v>
      </c>
      <c r="E40" s="338"/>
      <c r="F40" s="338"/>
      <c r="G40" s="253"/>
      <c r="H40" s="19"/>
    </row>
    <row r="41" spans="1:10" s="321" customFormat="1" ht="15" x14ac:dyDescent="0.25">
      <c r="A41" s="25"/>
      <c r="B41" s="254"/>
      <c r="C41" s="240"/>
      <c r="D41" s="238"/>
      <c r="E41" s="241"/>
      <c r="F41" s="241"/>
      <c r="G41" s="255"/>
      <c r="H41" s="19"/>
    </row>
    <row r="42" spans="1:10" s="321" customFormat="1" ht="63" x14ac:dyDescent="0.25">
      <c r="A42" s="25"/>
      <c r="B42" s="298"/>
      <c r="C42" s="247" t="s">
        <v>514</v>
      </c>
      <c r="D42" s="378" t="s">
        <v>517</v>
      </c>
      <c r="E42" s="166"/>
      <c r="F42" s="166"/>
      <c r="G42" s="253"/>
      <c r="H42" s="19"/>
    </row>
    <row r="43" spans="1:10" s="321" customFormat="1" ht="49.5" customHeight="1" x14ac:dyDescent="0.25">
      <c r="A43" s="25"/>
      <c r="B43" s="368" t="s">
        <v>402</v>
      </c>
      <c r="C43" s="433" t="s">
        <v>17</v>
      </c>
      <c r="D43" s="433"/>
      <c r="E43" s="367" t="s">
        <v>432</v>
      </c>
      <c r="F43" s="96"/>
      <c r="G43" s="256"/>
      <c r="H43" s="19"/>
    </row>
    <row r="44" spans="1:10" s="321" customFormat="1" ht="48" customHeight="1" x14ac:dyDescent="0.25">
      <c r="A44" s="25"/>
      <c r="B44" s="111"/>
      <c r="C44" s="250" t="s">
        <v>403</v>
      </c>
      <c r="D44" s="227" t="s">
        <v>398</v>
      </c>
      <c r="E44" s="166"/>
      <c r="F44" s="96"/>
      <c r="G44" s="256"/>
      <c r="H44" s="19"/>
    </row>
    <row r="45" spans="1:10" s="321" customFormat="1" ht="22.5" customHeight="1" x14ac:dyDescent="0.25">
      <c r="A45" s="25"/>
      <c r="B45" s="111"/>
      <c r="C45" s="25"/>
      <c r="D45" s="25"/>
      <c r="E45" s="96"/>
      <c r="F45" s="96"/>
      <c r="G45" s="256"/>
      <c r="H45" s="19"/>
    </row>
    <row r="46" spans="1:10" s="321" customFormat="1" ht="48" customHeight="1" x14ac:dyDescent="0.25">
      <c r="A46" s="25"/>
      <c r="B46" s="111"/>
      <c r="C46" s="247" t="s">
        <v>404</v>
      </c>
      <c r="D46" s="246" t="s">
        <v>336</v>
      </c>
      <c r="E46" s="166"/>
      <c r="F46" s="96"/>
      <c r="G46" s="256"/>
      <c r="H46" s="19"/>
    </row>
    <row r="47" spans="1:10" s="321" customFormat="1" x14ac:dyDescent="0.25">
      <c r="A47" s="25"/>
      <c r="B47" s="257"/>
      <c r="C47" s="258"/>
      <c r="D47" s="259"/>
      <c r="E47" s="260"/>
      <c r="F47" s="260"/>
      <c r="G47" s="261"/>
      <c r="H47" s="19"/>
    </row>
    <row r="48" spans="1:10" s="321" customFormat="1" x14ac:dyDescent="0.25">
      <c r="A48" s="25"/>
      <c r="B48" s="17"/>
      <c r="C48" s="174"/>
      <c r="D48" s="21"/>
      <c r="E48" s="19"/>
      <c r="F48" s="240"/>
      <c r="G48" s="19"/>
      <c r="H48" s="19"/>
    </row>
    <row r="49" spans="1:8" s="321" customFormat="1" x14ac:dyDescent="0.25">
      <c r="A49" s="25"/>
      <c r="B49" s="17"/>
      <c r="C49" s="174"/>
      <c r="D49" s="15" t="s">
        <v>29</v>
      </c>
      <c r="E49" s="19"/>
      <c r="F49" s="19"/>
      <c r="G49" s="19"/>
      <c r="H49" s="19"/>
    </row>
    <row r="50" spans="1:8" s="321" customFormat="1" x14ac:dyDescent="0.25">
      <c r="A50" s="25"/>
      <c r="B50" s="17"/>
      <c r="C50" s="174"/>
      <c r="D50" s="58" t="b">
        <f>IF(OR(ISBLANK(E14),ISBLANK(E17),ISBLANK(E19),ISBLANK(E21),ISBLANK(E23),ISBLANK(E25),ISBLANK(E27),ISBLANK(E29),ISBLANK(E31),ISBLANK(E33),ISBLANK(E36),ISBLANK(E38),ISBLANK(E40),ISBLANK(E42),ISBLANK(E44),ISBLANK(E46),ISBLANK(F36),ISBLANK(F38),ISBLANK(F40),ISBLANK(F42),J14=FALSE,J17=FALSE,J19=FALSE,J21=FALSE,J23=FALSE,J25=FALSE,J27=FALSE,J29=FALSE,J31=FALSE,J33=FALSE),FALSE,TRUE)</f>
        <v>0</v>
      </c>
      <c r="E50" s="19"/>
      <c r="F50" s="19"/>
      <c r="G50" s="19"/>
      <c r="H50" s="19"/>
    </row>
    <row r="51" spans="1:8" s="321" customFormat="1" x14ac:dyDescent="0.25">
      <c r="A51" s="25"/>
      <c r="B51" s="19"/>
      <c r="C51" s="19"/>
      <c r="D51" s="20"/>
      <c r="E51" s="19"/>
      <c r="F51" s="19"/>
      <c r="G51" s="19"/>
      <c r="H51" s="19"/>
    </row>
  </sheetData>
  <sheetProtection algorithmName="SHA-512" hashValue="DWtNmNaXtDxt8gb2NEc0dTJwLbDbtnnZ6jwQiKYPQk/Qjb0prjkw3uA+KbZZeURGReW/eaPeczJiM3YK0h1j9g==" saltValue="hNoZc1bIh4vmATXjCF9sBA==" spinCount="100000" sheet="1" objects="1" scenarios="1"/>
  <mergeCells count="11">
    <mergeCell ref="B4:D4"/>
    <mergeCell ref="C12:D12"/>
    <mergeCell ref="C43:D43"/>
    <mergeCell ref="E5:F5"/>
    <mergeCell ref="B10:B11"/>
    <mergeCell ref="C10:E11"/>
    <mergeCell ref="B6:F6"/>
    <mergeCell ref="C34:D34"/>
    <mergeCell ref="B8:F8"/>
    <mergeCell ref="E7:F7"/>
    <mergeCell ref="C35:D35"/>
  </mergeCells>
  <conditionalFormatting sqref="D50">
    <cfRule type="cellIs" dxfId="40" priority="1" operator="equal">
      <formula>TRUE</formula>
    </cfRule>
    <cfRule type="cellIs" dxfId="39" priority="2" operator="equal">
      <formula>FALSE</formula>
    </cfRule>
  </conditionalFormatting>
  <dataValidations xWindow="828" yWindow="817" count="3">
    <dataValidation type="list" allowBlank="1" showInputMessage="1" showErrorMessage="1" sqref="E14 E17 E19 E21 E23 E25 E27 E29 E31 E33" xr:uid="{00000000-0002-0000-0400-000000000000}">
      <formula1>yn</formula1>
    </dataValidation>
    <dataValidation type="whole" operator="greaterThanOrEqual" allowBlank="1" showInputMessage="1" showErrorMessage="1" promptTitle="Input data" prompt="Insert non-negative integer value" sqref="E44:E46" xr:uid="{00000000-0002-0000-0400-000001000000}">
      <formula1>0</formula1>
    </dataValidation>
    <dataValidation type="whole" operator="greaterThanOrEqual" allowBlank="1" showInputMessage="1" showErrorMessage="1" sqref="E38:G38 E40:G40 E36:G36 E42:F42" xr:uid="{00000000-0002-0000-0400-000002000000}">
      <formula1>0</formula1>
    </dataValidation>
  </dataValidations>
  <pageMargins left="0.70000000000000007" right="0.70000000000000007" top="0.75" bottom="0.75" header="0.30000000000000004" footer="0.30000000000000004"/>
  <pageSetup scale="58" fitToHeight="0" orientation="portrait" r:id="rId1"/>
  <rowBreaks count="1" manualBreakCount="1">
    <brk id="3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2"/>
  <sheetViews>
    <sheetView zoomScaleNormal="100" workbookViewId="0"/>
  </sheetViews>
  <sheetFormatPr defaultColWidth="9.140625" defaultRowHeight="15" x14ac:dyDescent="0.25"/>
  <cols>
    <col min="1" max="1" width="3.140625" style="321" customWidth="1"/>
    <col min="2" max="2" width="7" style="321" customWidth="1"/>
    <col min="3" max="3" width="61.85546875" style="321" customWidth="1"/>
    <col min="4" max="4" width="17.7109375" style="321" customWidth="1"/>
    <col min="5" max="5" width="2.7109375" style="321" customWidth="1"/>
    <col min="6" max="6" width="2.85546875" style="321" customWidth="1"/>
    <col min="7" max="10" width="7.85546875" style="321" customWidth="1"/>
    <col min="11" max="16384" width="9.140625" style="321"/>
  </cols>
  <sheetData>
    <row r="1" spans="1:7" ht="21" x14ac:dyDescent="0.25">
      <c r="A1" s="48"/>
      <c r="B1" s="190"/>
      <c r="C1" s="190"/>
      <c r="D1" s="190"/>
      <c r="E1" s="190"/>
      <c r="F1" s="352"/>
    </row>
    <row r="2" spans="1:7" ht="18.75" x14ac:dyDescent="0.25">
      <c r="A2" s="48"/>
      <c r="B2" s="78" t="str">
        <f>Instructions!B2</f>
        <v>Form QST-ASP</v>
      </c>
      <c r="C2" s="48"/>
      <c r="D2" s="48"/>
      <c r="E2" s="48"/>
      <c r="F2" s="79"/>
    </row>
    <row r="3" spans="1:7" x14ac:dyDescent="0.25">
      <c r="A3" s="48"/>
      <c r="B3" s="48"/>
      <c r="C3" s="48"/>
      <c r="D3" s="48"/>
      <c r="E3" s="48"/>
      <c r="F3" s="79"/>
    </row>
    <row r="4" spans="1:7" ht="18.75" x14ac:dyDescent="0.25">
      <c r="A4" s="48"/>
      <c r="B4" s="407">
        <f>'General Information'!D22</f>
        <v>0</v>
      </c>
      <c r="C4" s="407"/>
      <c r="D4" s="345"/>
      <c r="E4" s="196"/>
      <c r="F4" s="353"/>
    </row>
    <row r="5" spans="1:7" ht="18.75" x14ac:dyDescent="0.25">
      <c r="A5" s="48"/>
      <c r="B5" s="48"/>
      <c r="C5" s="48"/>
      <c r="D5" s="196"/>
      <c r="E5" s="196"/>
      <c r="F5" s="353"/>
    </row>
    <row r="6" spans="1:7" ht="18.75" customHeight="1" x14ac:dyDescent="0.25">
      <c r="A6" s="48"/>
      <c r="B6" s="386" t="s">
        <v>423</v>
      </c>
      <c r="C6" s="386"/>
      <c r="D6" s="386"/>
      <c r="E6" s="71"/>
      <c r="F6" s="354"/>
    </row>
    <row r="7" spans="1:7" s="329" customFormat="1" ht="15.75" x14ac:dyDescent="0.25">
      <c r="A7" s="197"/>
      <c r="B7" s="197"/>
      <c r="C7" s="198"/>
      <c r="D7" s="198"/>
      <c r="E7" s="198"/>
      <c r="F7" s="355"/>
    </row>
    <row r="8" spans="1:7" s="329" customFormat="1" ht="102.75" customHeight="1" x14ac:dyDescent="0.25">
      <c r="A8" s="197"/>
      <c r="B8" s="444" t="s">
        <v>534</v>
      </c>
      <c r="C8" s="444"/>
      <c r="D8" s="444"/>
      <c r="E8" s="244"/>
      <c r="F8" s="354"/>
    </row>
    <row r="9" spans="1:7" s="329" customFormat="1" ht="15.75" x14ac:dyDescent="0.25">
      <c r="A9" s="197"/>
      <c r="B9" s="197"/>
      <c r="C9" s="198"/>
      <c r="D9" s="198"/>
      <c r="E9" s="198"/>
      <c r="F9" s="355"/>
    </row>
    <row r="10" spans="1:7" s="329" customFormat="1" ht="15.75" x14ac:dyDescent="0.25">
      <c r="A10" s="197"/>
      <c r="B10" s="197"/>
      <c r="C10" s="244" t="s">
        <v>443</v>
      </c>
      <c r="D10" s="244"/>
      <c r="E10" s="244"/>
      <c r="F10" s="356"/>
    </row>
    <row r="11" spans="1:7" s="329" customFormat="1" ht="15.75" x14ac:dyDescent="0.25">
      <c r="A11" s="197"/>
      <c r="B11" s="445" t="s">
        <v>453</v>
      </c>
      <c r="C11" s="446"/>
      <c r="D11" s="349">
        <f>'General Information'!D17</f>
        <v>0</v>
      </c>
      <c r="E11" s="341"/>
    </row>
    <row r="12" spans="1:7" s="329" customFormat="1" ht="8.25" customHeight="1" x14ac:dyDescent="0.25">
      <c r="A12" s="197"/>
      <c r="B12" s="447"/>
      <c r="C12" s="448"/>
      <c r="D12" s="350" t="s">
        <v>504</v>
      </c>
      <c r="E12" s="341"/>
    </row>
    <row r="13" spans="1:7" s="329" customFormat="1" ht="15.75" x14ac:dyDescent="0.25">
      <c r="A13" s="197"/>
      <c r="B13" s="449"/>
      <c r="C13" s="450"/>
      <c r="D13" s="351">
        <f>'General Information'!D18</f>
        <v>0</v>
      </c>
      <c r="E13" s="348"/>
    </row>
    <row r="14" spans="1:7" s="329" customFormat="1" ht="33" customHeight="1" x14ac:dyDescent="0.25">
      <c r="A14" s="197"/>
      <c r="B14" s="199" t="s">
        <v>415</v>
      </c>
      <c r="C14" s="347" t="s">
        <v>509</v>
      </c>
      <c r="D14" s="346"/>
      <c r="E14" s="364"/>
      <c r="G14" s="329" t="b">
        <f>IF(ISNUMBER(MATCH(D14,yn,0)),TRUE,FALSE)</f>
        <v>0</v>
      </c>
    </row>
    <row r="15" spans="1:7" s="329" customFormat="1" ht="33" customHeight="1" x14ac:dyDescent="0.25">
      <c r="A15" s="197"/>
      <c r="B15" s="199" t="s">
        <v>416</v>
      </c>
      <c r="C15" s="213" t="s">
        <v>427</v>
      </c>
      <c r="D15" s="215"/>
      <c r="E15" s="365"/>
    </row>
    <row r="16" spans="1:7" s="329" customFormat="1" ht="33" customHeight="1" x14ac:dyDescent="0.25">
      <c r="A16" s="197"/>
      <c r="B16" s="199" t="s">
        <v>417</v>
      </c>
      <c r="C16" s="213" t="s">
        <v>418</v>
      </c>
      <c r="D16" s="215"/>
      <c r="E16" s="365"/>
    </row>
    <row r="17" spans="1:7" s="329" customFormat="1" ht="33" customHeight="1" x14ac:dyDescent="0.25">
      <c r="A17" s="197"/>
      <c r="B17" s="199" t="s">
        <v>419</v>
      </c>
      <c r="C17" s="214" t="s">
        <v>420</v>
      </c>
      <c r="D17" s="215"/>
      <c r="E17" s="365"/>
    </row>
    <row r="18" spans="1:7" s="329" customFormat="1" ht="33" customHeight="1" x14ac:dyDescent="0.25">
      <c r="A18" s="197"/>
      <c r="B18" s="199" t="s">
        <v>421</v>
      </c>
      <c r="C18" s="213" t="s">
        <v>422</v>
      </c>
      <c r="D18" s="215"/>
      <c r="E18" s="365"/>
    </row>
    <row r="19" spans="1:7" s="329" customFormat="1" ht="15.75" x14ac:dyDescent="0.25">
      <c r="A19" s="197"/>
      <c r="B19" s="197"/>
      <c r="C19" s="198"/>
      <c r="D19" s="198"/>
      <c r="E19" s="198"/>
    </row>
    <row r="20" spans="1:7" s="329" customFormat="1" ht="15.75" x14ac:dyDescent="0.25">
      <c r="A20" s="197"/>
      <c r="B20" s="197"/>
      <c r="C20" s="244" t="s">
        <v>444</v>
      </c>
      <c r="D20" s="244"/>
      <c r="E20" s="340"/>
    </row>
    <row r="21" spans="1:7" s="329" customFormat="1" ht="15.75" x14ac:dyDescent="0.25">
      <c r="A21" s="197"/>
      <c r="B21" s="441" t="s">
        <v>454</v>
      </c>
      <c r="C21" s="441"/>
      <c r="D21" s="349">
        <f>'General Information'!D17</f>
        <v>0</v>
      </c>
      <c r="E21" s="341"/>
    </row>
    <row r="22" spans="1:7" s="329" customFormat="1" ht="8.25" customHeight="1" x14ac:dyDescent="0.25">
      <c r="A22" s="197"/>
      <c r="B22" s="441"/>
      <c r="C22" s="441"/>
      <c r="D22" s="350" t="s">
        <v>504</v>
      </c>
      <c r="E22" s="341"/>
    </row>
    <row r="23" spans="1:7" s="329" customFormat="1" ht="15.75" x14ac:dyDescent="0.25">
      <c r="A23" s="197"/>
      <c r="B23" s="441"/>
      <c r="C23" s="441"/>
      <c r="D23" s="351">
        <f>'General Information'!D18</f>
        <v>0</v>
      </c>
      <c r="E23" s="348"/>
    </row>
    <row r="24" spans="1:7" s="329" customFormat="1" ht="33" customHeight="1" x14ac:dyDescent="0.25">
      <c r="A24" s="197"/>
      <c r="B24" s="199" t="s">
        <v>415</v>
      </c>
      <c r="C24" s="293" t="s">
        <v>510</v>
      </c>
      <c r="D24" s="346"/>
      <c r="E24" s="364"/>
      <c r="G24" s="329" t="b">
        <f>IF(ISNUMBER(MATCH(D24,yn,0)),TRUE,FALSE)</f>
        <v>0</v>
      </c>
    </row>
    <row r="25" spans="1:7" s="329" customFormat="1" ht="33" customHeight="1" x14ac:dyDescent="0.25">
      <c r="A25" s="197"/>
      <c r="B25" s="199" t="s">
        <v>416</v>
      </c>
      <c r="C25" s="213" t="s">
        <v>427</v>
      </c>
      <c r="D25" s="215"/>
      <c r="E25" s="365"/>
    </row>
    <row r="26" spans="1:7" s="329" customFormat="1" ht="33" customHeight="1" x14ac:dyDescent="0.25">
      <c r="A26" s="197"/>
      <c r="B26" s="199" t="s">
        <v>417</v>
      </c>
      <c r="C26" s="213" t="s">
        <v>418</v>
      </c>
      <c r="D26" s="215"/>
      <c r="E26" s="365"/>
    </row>
    <row r="27" spans="1:7" s="329" customFormat="1" ht="33" customHeight="1" x14ac:dyDescent="0.25">
      <c r="A27" s="197"/>
      <c r="B27" s="199" t="s">
        <v>419</v>
      </c>
      <c r="C27" s="214" t="s">
        <v>420</v>
      </c>
      <c r="D27" s="215"/>
      <c r="E27" s="365"/>
    </row>
    <row r="28" spans="1:7" s="329" customFormat="1" ht="33" customHeight="1" x14ac:dyDescent="0.25">
      <c r="A28" s="197"/>
      <c r="B28" s="199" t="s">
        <v>421</v>
      </c>
      <c r="C28" s="213" t="s">
        <v>422</v>
      </c>
      <c r="D28" s="215"/>
      <c r="E28" s="365"/>
    </row>
    <row r="29" spans="1:7" s="329" customFormat="1" ht="15.75" x14ac:dyDescent="0.25">
      <c r="A29" s="197"/>
      <c r="B29" s="197"/>
      <c r="C29" s="198"/>
      <c r="D29" s="198"/>
      <c r="E29" s="198"/>
    </row>
    <row r="30" spans="1:7" s="329" customFormat="1" ht="15.75" x14ac:dyDescent="0.25">
      <c r="A30" s="197"/>
      <c r="B30" s="443" t="s">
        <v>29</v>
      </c>
      <c r="C30" s="443"/>
      <c r="D30" s="198"/>
      <c r="E30" s="198"/>
      <c r="F30" s="357"/>
    </row>
    <row r="31" spans="1:7" s="329" customFormat="1" ht="15.75" x14ac:dyDescent="0.25">
      <c r="A31" s="197"/>
      <c r="B31" s="442" t="b">
        <f>IF(OR(ISBLANK(D14),ISBLANK(D15),ISBLANK(D16),ISBLANK(D17),ISBLANK(D18),ISBLANK(D24),ISBLANK(D25),ISBLANK(D26),ISBLANK(D27),ISBLANK(D28),G14=FALSE,G24=FALSE),FALSE,TRUE)</f>
        <v>0</v>
      </c>
      <c r="C31" s="442"/>
      <c r="D31" s="198"/>
      <c r="E31" s="198"/>
      <c r="F31" s="355"/>
    </row>
    <row r="32" spans="1:7" s="329" customFormat="1" ht="15.75" x14ac:dyDescent="0.25">
      <c r="A32" s="197"/>
      <c r="B32" s="197"/>
      <c r="C32" s="197"/>
      <c r="D32" s="197"/>
      <c r="E32" s="197"/>
      <c r="F32" s="358"/>
    </row>
  </sheetData>
  <sheetProtection algorithmName="SHA-512" hashValue="WeDeO5t8HSSAKUk7mfmFOZ1lu1sh6nTHqqGlVplljCOvWF9QHZgm8chtqr/BYrLgjXwdDdxgl97P/4EiontTCg==" saltValue="YV1T35Gv4laNml8zjbHqTg==" spinCount="100000" sheet="1" objects="1" scenarios="1"/>
  <mergeCells count="7">
    <mergeCell ref="B4:C4"/>
    <mergeCell ref="B21:C23"/>
    <mergeCell ref="B31:C31"/>
    <mergeCell ref="B30:C30"/>
    <mergeCell ref="B8:D8"/>
    <mergeCell ref="B6:D6"/>
    <mergeCell ref="B11:C13"/>
  </mergeCells>
  <conditionalFormatting sqref="B31">
    <cfRule type="cellIs" dxfId="38" priority="1" operator="equal">
      <formula>TRUE</formula>
    </cfRule>
    <cfRule type="cellIs" dxfId="37" priority="2" operator="equal">
      <formula>FALSE</formula>
    </cfRule>
  </conditionalFormatting>
  <dataValidations count="2">
    <dataValidation type="whole" operator="greaterThanOrEqual" allowBlank="1" showInputMessage="1" showErrorMessage="1" sqref="F15:F18 D15:D18 F25:F28 D25:D28" xr:uid="{00000000-0002-0000-0500-000000000000}">
      <formula1>0</formula1>
    </dataValidation>
    <dataValidation type="list" allowBlank="1" showInputMessage="1" showErrorMessage="1" sqref="D14 D24" xr:uid="{00000000-0002-0000-0500-000001000000}">
      <formula1>yn</formula1>
    </dataValidation>
  </dataValidations>
  <pageMargins left="0.7" right="0.7" top="0.75" bottom="0.75" header="0.3" footer="0.3"/>
  <pageSetup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2"/>
  <sheetViews>
    <sheetView zoomScaleNormal="100" workbookViewId="0"/>
  </sheetViews>
  <sheetFormatPr defaultRowHeight="15" x14ac:dyDescent="0.25"/>
  <cols>
    <col min="1" max="1" width="3.85546875" style="330" customWidth="1"/>
    <col min="2" max="2" width="6.85546875" style="330" customWidth="1"/>
    <col min="3" max="3" width="37.42578125" style="330" customWidth="1"/>
    <col min="4" max="4" width="13.140625" style="330" customWidth="1"/>
    <col min="5" max="5" width="37.42578125" style="330" customWidth="1"/>
    <col min="6" max="6" width="6.85546875" style="330" customWidth="1"/>
    <col min="7" max="7" width="3.85546875" style="330" customWidth="1"/>
    <col min="8" max="16384" width="9.140625" style="330"/>
  </cols>
  <sheetData>
    <row r="1" spans="1:7" x14ac:dyDescent="0.25">
      <c r="A1" s="1"/>
      <c r="B1" s="1"/>
      <c r="C1" s="1"/>
      <c r="D1" s="1"/>
      <c r="E1" s="1"/>
      <c r="F1" s="155"/>
      <c r="G1" s="1"/>
    </row>
    <row r="2" spans="1:7" ht="18.75" x14ac:dyDescent="0.3">
      <c r="A2" s="67"/>
      <c r="B2" s="78" t="str">
        <f>Instructions!B2</f>
        <v>Form QST-ASP</v>
      </c>
      <c r="C2" s="1"/>
      <c r="D2" s="1"/>
      <c r="E2" s="1"/>
      <c r="F2" s="155"/>
      <c r="G2" s="1"/>
    </row>
    <row r="3" spans="1:7" ht="18.75" x14ac:dyDescent="0.3">
      <c r="A3" s="67"/>
      <c r="B3" s="1"/>
      <c r="C3" s="1"/>
      <c r="D3" s="1"/>
      <c r="E3" s="1"/>
      <c r="F3" s="155"/>
      <c r="G3" s="1"/>
    </row>
    <row r="4" spans="1:7" s="319" customFormat="1" ht="18.75" customHeight="1" x14ac:dyDescent="0.25">
      <c r="A4" s="1"/>
      <c r="B4" s="407">
        <f>'General Information'!D22</f>
        <v>0</v>
      </c>
      <c r="C4" s="407"/>
      <c r="D4" s="342"/>
      <c r="E4" s="342"/>
      <c r="F4" s="155"/>
      <c r="G4" s="1"/>
    </row>
    <row r="5" spans="1:7" s="319" customFormat="1" ht="18.75" customHeight="1" x14ac:dyDescent="0.25">
      <c r="A5" s="1"/>
      <c r="B5" s="1"/>
      <c r="C5" s="1"/>
      <c r="D5" s="1"/>
      <c r="E5" s="1"/>
      <c r="F5" s="155"/>
      <c r="G5" s="1"/>
    </row>
    <row r="6" spans="1:7" s="319" customFormat="1" ht="18.75" customHeight="1" x14ac:dyDescent="0.25">
      <c r="A6" s="1"/>
      <c r="B6" s="386" t="s">
        <v>426</v>
      </c>
      <c r="C6" s="386"/>
      <c r="D6" s="386"/>
      <c r="E6" s="386"/>
      <c r="F6" s="386"/>
      <c r="G6" s="1"/>
    </row>
    <row r="7" spans="1:7" s="319" customFormat="1" ht="15.75" x14ac:dyDescent="0.25">
      <c r="A7" s="1"/>
      <c r="B7" s="440"/>
      <c r="C7" s="440"/>
      <c r="D7" s="440"/>
      <c r="E7" s="301"/>
      <c r="F7" s="263"/>
      <c r="G7" s="202"/>
    </row>
    <row r="8" spans="1:7" s="319" customFormat="1" ht="15.75" x14ac:dyDescent="0.25">
      <c r="A8" s="1"/>
      <c r="B8" s="453" t="s">
        <v>429</v>
      </c>
      <c r="C8" s="453"/>
      <c r="D8" s="453"/>
      <c r="E8" s="453"/>
      <c r="F8" s="453"/>
      <c r="G8" s="202"/>
    </row>
    <row r="9" spans="1:7" s="319" customFormat="1" x14ac:dyDescent="0.25">
      <c r="A9" s="1"/>
      <c r="B9" s="1"/>
      <c r="C9" s="217"/>
      <c r="D9" s="217"/>
      <c r="E9" s="217"/>
      <c r="F9" s="23"/>
      <c r="G9" s="1"/>
    </row>
    <row r="10" spans="1:7" s="319" customFormat="1" ht="18" customHeight="1" x14ac:dyDescent="0.25">
      <c r="A10" s="1"/>
      <c r="B10" s="297">
        <v>1</v>
      </c>
      <c r="C10" s="423" t="s">
        <v>503</v>
      </c>
      <c r="D10" s="423"/>
      <c r="E10" s="423"/>
      <c r="F10" s="206"/>
      <c r="G10" s="1"/>
    </row>
    <row r="11" spans="1:7" s="319" customFormat="1" ht="18" customHeight="1" x14ac:dyDescent="0.25">
      <c r="A11" s="1"/>
      <c r="B11" s="298"/>
      <c r="C11" s="217" t="s">
        <v>448</v>
      </c>
      <c r="D11" s="217"/>
      <c r="E11" s="217" t="s">
        <v>449</v>
      </c>
      <c r="F11" s="204"/>
      <c r="G11" s="1"/>
    </row>
    <row r="12" spans="1:7" s="319" customFormat="1" ht="15.75" x14ac:dyDescent="0.25">
      <c r="A12" s="1"/>
      <c r="B12" s="128"/>
      <c r="C12" s="267"/>
      <c r="D12" s="262"/>
      <c r="E12" s="267"/>
      <c r="F12" s="315"/>
      <c r="G12" s="1"/>
    </row>
    <row r="13" spans="1:7" s="319" customFormat="1" ht="88.5" customHeight="1" x14ac:dyDescent="0.25">
      <c r="A13" s="1"/>
      <c r="B13" s="129"/>
      <c r="C13" s="451" t="s">
        <v>521</v>
      </c>
      <c r="D13" s="451"/>
      <c r="E13" s="451"/>
      <c r="F13" s="116"/>
      <c r="G13" s="68"/>
    </row>
    <row r="14" spans="1:7" s="319" customFormat="1" ht="15.75" x14ac:dyDescent="0.25">
      <c r="A14" s="1"/>
      <c r="B14" s="243"/>
      <c r="C14" s="300"/>
      <c r="D14" s="70"/>
      <c r="E14" s="300"/>
      <c r="F14" s="296"/>
      <c r="G14" s="1"/>
    </row>
    <row r="15" spans="1:7" s="319" customFormat="1" ht="18" customHeight="1" x14ac:dyDescent="0.25">
      <c r="A15" s="1"/>
      <c r="B15" s="297">
        <v>2</v>
      </c>
      <c r="C15" s="423" t="s">
        <v>337</v>
      </c>
      <c r="D15" s="423"/>
      <c r="E15" s="423"/>
      <c r="F15" s="206"/>
      <c r="G15" s="1"/>
    </row>
    <row r="16" spans="1:7" s="319" customFormat="1" ht="15.75" x14ac:dyDescent="0.25">
      <c r="A16" s="1"/>
      <c r="B16" s="128"/>
      <c r="C16" s="267"/>
      <c r="D16" s="262"/>
      <c r="E16" s="262"/>
      <c r="F16" s="315"/>
      <c r="G16" s="1"/>
    </row>
    <row r="17" spans="1:7" s="319" customFormat="1" ht="36.75" customHeight="1" x14ac:dyDescent="0.25">
      <c r="A17" s="1"/>
      <c r="B17" s="129"/>
      <c r="C17" s="451" t="s">
        <v>338</v>
      </c>
      <c r="D17" s="451"/>
      <c r="E17" s="451"/>
      <c r="F17" s="116"/>
      <c r="G17" s="1"/>
    </row>
    <row r="18" spans="1:7" s="319" customFormat="1" ht="15.75" x14ac:dyDescent="0.25">
      <c r="A18" s="1"/>
      <c r="B18" s="269"/>
      <c r="C18" s="300"/>
      <c r="D18" s="70"/>
      <c r="E18" s="300"/>
      <c r="F18" s="296"/>
      <c r="G18" s="1"/>
    </row>
    <row r="19" spans="1:7" s="319" customFormat="1" ht="18" customHeight="1" x14ac:dyDescent="0.25">
      <c r="A19" s="1"/>
      <c r="B19" s="188">
        <v>3</v>
      </c>
      <c r="C19" s="452" t="s">
        <v>370</v>
      </c>
      <c r="D19" s="423"/>
      <c r="E19" s="423"/>
      <c r="F19" s="206"/>
      <c r="G19" s="1"/>
    </row>
    <row r="20" spans="1:7" s="319" customFormat="1" ht="15.75" customHeight="1" x14ac:dyDescent="0.25">
      <c r="A20" s="1"/>
      <c r="B20" s="298"/>
      <c r="C20" s="70"/>
      <c r="D20" s="70"/>
      <c r="E20" s="70"/>
      <c r="F20" s="266"/>
      <c r="G20" s="1"/>
    </row>
    <row r="21" spans="1:7" s="319" customFormat="1" ht="18" customHeight="1" x14ac:dyDescent="0.25">
      <c r="A21" s="1"/>
      <c r="B21" s="298" t="s">
        <v>346</v>
      </c>
      <c r="C21" s="424" t="s">
        <v>374</v>
      </c>
      <c r="D21" s="424"/>
      <c r="E21" s="424"/>
      <c r="F21" s="204"/>
      <c r="G21" s="1"/>
    </row>
    <row r="22" spans="1:7" s="319" customFormat="1" ht="15.75" x14ac:dyDescent="0.25">
      <c r="A22" s="1"/>
      <c r="B22" s="298"/>
      <c r="C22" s="268"/>
      <c r="D22" s="70"/>
      <c r="E22" s="262"/>
      <c r="F22" s="316"/>
      <c r="G22" s="1"/>
    </row>
    <row r="23" spans="1:7" s="319" customFormat="1" ht="30" customHeight="1" x14ac:dyDescent="0.25">
      <c r="A23" s="1"/>
      <c r="B23" s="298"/>
      <c r="C23" s="439" t="s">
        <v>372</v>
      </c>
      <c r="D23" s="439"/>
      <c r="E23" s="439"/>
      <c r="F23" s="205"/>
      <c r="G23" s="1"/>
    </row>
    <row r="24" spans="1:7" s="319" customFormat="1" ht="15.75" x14ac:dyDescent="0.25">
      <c r="A24" s="1"/>
      <c r="B24" s="298"/>
      <c r="C24" s="70"/>
      <c r="D24" s="70"/>
      <c r="E24" s="70"/>
      <c r="F24" s="266"/>
      <c r="G24" s="1"/>
    </row>
    <row r="25" spans="1:7" s="319" customFormat="1" ht="18" customHeight="1" x14ac:dyDescent="0.25">
      <c r="A25" s="1"/>
      <c r="B25" s="298" t="s">
        <v>428</v>
      </c>
      <c r="C25" s="424" t="s">
        <v>375</v>
      </c>
      <c r="D25" s="424"/>
      <c r="E25" s="424"/>
      <c r="F25" s="204"/>
      <c r="G25" s="1"/>
    </row>
    <row r="26" spans="1:7" s="319" customFormat="1" ht="15.75" x14ac:dyDescent="0.25">
      <c r="A26" s="1"/>
      <c r="B26" s="298"/>
      <c r="C26" s="268"/>
      <c r="D26" s="70"/>
      <c r="E26" s="262"/>
      <c r="F26" s="316"/>
      <c r="G26" s="1"/>
    </row>
    <row r="27" spans="1:7" s="319" customFormat="1" ht="67.5" customHeight="1" x14ac:dyDescent="0.25">
      <c r="A27" s="1"/>
      <c r="B27" s="69"/>
      <c r="C27" s="451" t="s">
        <v>371</v>
      </c>
      <c r="D27" s="451"/>
      <c r="E27" s="451"/>
      <c r="F27" s="116"/>
      <c r="G27" s="1"/>
    </row>
    <row r="28" spans="1:7" s="319" customFormat="1" ht="15.75" x14ac:dyDescent="0.25">
      <c r="A28" s="155"/>
      <c r="B28" s="249"/>
      <c r="C28" s="296"/>
      <c r="D28" s="264"/>
      <c r="E28" s="296"/>
      <c r="F28" s="296"/>
      <c r="G28" s="155"/>
    </row>
    <row r="29" spans="1:7" s="319" customFormat="1" ht="15.75" x14ac:dyDescent="0.25">
      <c r="A29" s="155"/>
      <c r="B29" s="270"/>
      <c r="C29" s="265"/>
      <c r="D29" s="23"/>
      <c r="E29" s="23"/>
      <c r="F29" s="23"/>
      <c r="G29" s="23"/>
    </row>
    <row r="30" spans="1:7" s="319" customFormat="1" ht="15.75" x14ac:dyDescent="0.25">
      <c r="A30" s="155"/>
      <c r="B30" s="265"/>
      <c r="C30" s="49" t="s">
        <v>29</v>
      </c>
      <c r="D30" s="23"/>
      <c r="E30" s="23"/>
      <c r="F30" s="23"/>
      <c r="G30" s="23"/>
    </row>
    <row r="31" spans="1:7" s="319" customFormat="1" ht="15.75" x14ac:dyDescent="0.25">
      <c r="A31" s="155"/>
      <c r="B31" s="265"/>
      <c r="C31" s="225" t="b">
        <f>IF(OR(ISBLANK(C12),ISBLANK(C16),ISBLANK(C22),ISBLANK(C26),ISBLANK(E12)),FALSE,TRUE)</f>
        <v>0</v>
      </c>
      <c r="D31" s="23"/>
      <c r="E31" s="23"/>
      <c r="F31" s="23"/>
      <c r="G31" s="23"/>
    </row>
    <row r="32" spans="1:7" s="319" customFormat="1" ht="15.75" x14ac:dyDescent="0.25">
      <c r="A32" s="155"/>
      <c r="B32" s="265"/>
      <c r="C32" s="265"/>
      <c r="D32" s="23"/>
      <c r="E32" s="23"/>
      <c r="F32" s="23"/>
      <c r="G32" s="23"/>
    </row>
  </sheetData>
  <sheetProtection algorithmName="SHA-512" hashValue="h4NE4sATk+bwkuxsEKRBkpC87gdSODsBeR/y+OVaGWqKfEV+fkT42Cm4dc7gVAASe1QuzDW4j1MXQPmn0B5abQ==" saltValue="ueUKw/GgxnHCfX9n6Lcwzg==" spinCount="100000" sheet="1" objects="1" scenarios="1"/>
  <mergeCells count="13">
    <mergeCell ref="B4:C4"/>
    <mergeCell ref="C10:E10"/>
    <mergeCell ref="C13:E13"/>
    <mergeCell ref="C15:E15"/>
    <mergeCell ref="C17:E17"/>
    <mergeCell ref="B7:D7"/>
    <mergeCell ref="B6:F6"/>
    <mergeCell ref="B8:F8"/>
    <mergeCell ref="C21:E21"/>
    <mergeCell ref="C25:E25"/>
    <mergeCell ref="C23:E23"/>
    <mergeCell ref="C27:E27"/>
    <mergeCell ref="C19:E19"/>
  </mergeCells>
  <conditionalFormatting sqref="C31">
    <cfRule type="cellIs" dxfId="36" priority="3" operator="equal">
      <formula>TRUE</formula>
    </cfRule>
    <cfRule type="cellIs" dxfId="35" priority="4" operator="equal">
      <formula>FALSE</formula>
    </cfRule>
  </conditionalFormatting>
  <dataValidations count="1">
    <dataValidation type="whole" operator="greaterThanOrEqual" allowBlank="1" showInputMessage="1" showErrorMessage="1" sqref="C12 C16 E12:F12 E16:F16" xr:uid="{00000000-0002-0000-0600-000000000000}">
      <formula1>0</formula1>
    </dataValidation>
  </dataValidations>
  <pageMargins left="0.7" right="0.7" top="0.75" bottom="0.75" header="0.3" footer="0.3"/>
  <pageSetup scale="8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8"/>
  <sheetViews>
    <sheetView zoomScaleNormal="100" workbookViewId="0"/>
  </sheetViews>
  <sheetFormatPr defaultRowHeight="15.75" x14ac:dyDescent="0.25"/>
  <cols>
    <col min="1" max="1" width="4.140625" style="330" customWidth="1"/>
    <col min="2" max="2" width="6.85546875" style="330" customWidth="1"/>
    <col min="3" max="3" width="65.85546875" style="331" customWidth="1"/>
    <col min="4" max="4" width="14.85546875" style="330" customWidth="1"/>
    <col min="5" max="5" width="14.28515625" style="330" customWidth="1"/>
    <col min="6" max="6" width="8" style="330" customWidth="1"/>
    <col min="7" max="7" width="4.140625" style="330" customWidth="1"/>
    <col min="8" max="16384" width="9.140625" style="330"/>
  </cols>
  <sheetData>
    <row r="1" spans="1:7" s="319" customFormat="1" x14ac:dyDescent="0.25">
      <c r="A1" s="58"/>
      <c r="B1" s="58"/>
      <c r="C1" s="58"/>
      <c r="D1" s="58"/>
      <c r="E1" s="1"/>
      <c r="F1" s="1"/>
      <c r="G1" s="1"/>
    </row>
    <row r="2" spans="1:7" s="319" customFormat="1" ht="18.75" x14ac:dyDescent="0.25">
      <c r="A2" s="18"/>
      <c r="B2" s="78" t="str">
        <f>Instructions!B2</f>
        <v>Form QST-ASP</v>
      </c>
      <c r="C2" s="58"/>
      <c r="D2" s="58"/>
      <c r="E2" s="1"/>
      <c r="F2" s="1"/>
      <c r="G2" s="1"/>
    </row>
    <row r="3" spans="1:7" s="319" customFormat="1" ht="18.75" x14ac:dyDescent="0.25">
      <c r="A3" s="18"/>
      <c r="B3" s="58"/>
      <c r="C3" s="58"/>
      <c r="D3" s="58"/>
      <c r="E3" s="1"/>
      <c r="F3" s="1"/>
      <c r="G3" s="1"/>
    </row>
    <row r="4" spans="1:7" s="319" customFormat="1" ht="18.75" x14ac:dyDescent="0.25">
      <c r="A4" s="1"/>
      <c r="B4" s="407">
        <f>'General Information'!D22</f>
        <v>0</v>
      </c>
      <c r="C4" s="407"/>
      <c r="D4" s="342"/>
      <c r="E4" s="1"/>
      <c r="F4" s="1"/>
      <c r="G4" s="1"/>
    </row>
    <row r="5" spans="1:7" s="319" customFormat="1" ht="18.75" x14ac:dyDescent="0.25">
      <c r="A5" s="60"/>
      <c r="B5" s="60"/>
      <c r="C5" s="60"/>
      <c r="D5" s="60"/>
      <c r="E5" s="1"/>
      <c r="F5" s="73"/>
      <c r="G5" s="1"/>
    </row>
    <row r="6" spans="1:7" s="319" customFormat="1" ht="18.75" x14ac:dyDescent="0.25">
      <c r="A6" s="72"/>
      <c r="B6" s="386" t="s">
        <v>424</v>
      </c>
      <c r="C6" s="386"/>
      <c r="D6" s="386"/>
      <c r="E6" s="386"/>
      <c r="F6" s="386"/>
      <c r="G6" s="1"/>
    </row>
    <row r="7" spans="1:7" s="319" customFormat="1" ht="18.75" x14ac:dyDescent="0.25">
      <c r="A7" s="60"/>
      <c r="B7" s="459"/>
      <c r="C7" s="459"/>
      <c r="D7" s="459"/>
      <c r="E7" s="459"/>
      <c r="F7" s="459"/>
      <c r="G7" s="1"/>
    </row>
    <row r="8" spans="1:7" s="319" customFormat="1" ht="75" customHeight="1" x14ac:dyDescent="0.25">
      <c r="A8" s="60"/>
      <c r="B8" s="458" t="s">
        <v>541</v>
      </c>
      <c r="C8" s="458"/>
      <c r="D8" s="458"/>
      <c r="E8" s="458"/>
      <c r="F8" s="458"/>
      <c r="G8" s="1"/>
    </row>
    <row r="9" spans="1:7" s="319" customFormat="1" ht="18.75" customHeight="1" x14ac:dyDescent="0.25">
      <c r="A9" s="60"/>
      <c r="B9" s="60"/>
      <c r="C9" s="60"/>
      <c r="D9" s="217" t="s">
        <v>431</v>
      </c>
      <c r="E9" s="218" t="s">
        <v>432</v>
      </c>
      <c r="F9" s="17"/>
      <c r="G9" s="1"/>
    </row>
    <row r="10" spans="1:7" s="319" customFormat="1" ht="15" customHeight="1" x14ac:dyDescent="0.25">
      <c r="A10" s="1"/>
      <c r="B10" s="435">
        <v>1</v>
      </c>
      <c r="C10" s="437" t="s">
        <v>312</v>
      </c>
      <c r="D10" s="143"/>
      <c r="E10" s="143"/>
      <c r="F10" s="144"/>
      <c r="G10" s="1"/>
    </row>
    <row r="11" spans="1:7" s="319" customFormat="1" x14ac:dyDescent="0.25">
      <c r="A11" s="1"/>
      <c r="B11" s="454"/>
      <c r="C11" s="438"/>
      <c r="D11" s="131">
        <f>'General Information'!D17</f>
        <v>0</v>
      </c>
      <c r="E11" s="212">
        <v>45292</v>
      </c>
      <c r="F11" s="145"/>
      <c r="G11" s="1"/>
    </row>
    <row r="12" spans="1:7" s="319" customFormat="1" ht="7.5" customHeight="1" x14ac:dyDescent="0.25">
      <c r="A12" s="1"/>
      <c r="B12" s="146"/>
      <c r="C12" s="132"/>
      <c r="D12" s="132" t="s">
        <v>389</v>
      </c>
      <c r="E12" s="132" t="s">
        <v>389</v>
      </c>
      <c r="F12" s="145"/>
      <c r="G12" s="1"/>
    </row>
    <row r="13" spans="1:7" s="319" customFormat="1" x14ac:dyDescent="0.25">
      <c r="A13" s="1"/>
      <c r="B13" s="147"/>
      <c r="C13" s="134"/>
      <c r="D13" s="131">
        <f>'General Information'!D18</f>
        <v>0</v>
      </c>
      <c r="E13" s="131">
        <f>'General Information'!D18</f>
        <v>0</v>
      </c>
      <c r="F13" s="145"/>
      <c r="G13" s="1"/>
    </row>
    <row r="14" spans="1:7" s="319" customFormat="1" x14ac:dyDescent="0.25">
      <c r="A14" s="1"/>
      <c r="B14" s="147"/>
      <c r="C14" s="299" t="s">
        <v>313</v>
      </c>
      <c r="D14" s="167"/>
      <c r="E14" s="167"/>
      <c r="F14" s="148"/>
      <c r="G14" s="1"/>
    </row>
    <row r="15" spans="1:7" s="319" customFormat="1" ht="56.25" customHeight="1" x14ac:dyDescent="0.25">
      <c r="A15" s="1"/>
      <c r="B15" s="147"/>
      <c r="C15" s="382" t="s">
        <v>542</v>
      </c>
      <c r="D15" s="168"/>
      <c r="E15" s="168"/>
      <c r="F15" s="148"/>
      <c r="G15" s="1"/>
    </row>
    <row r="16" spans="1:7" s="319" customFormat="1" x14ac:dyDescent="0.25">
      <c r="A16" s="1"/>
      <c r="B16" s="147"/>
      <c r="C16" s="299" t="s">
        <v>314</v>
      </c>
      <c r="D16" s="167"/>
      <c r="E16" s="167"/>
      <c r="F16" s="148"/>
      <c r="G16" s="1"/>
    </row>
    <row r="17" spans="1:7" s="319" customFormat="1" ht="11.25" customHeight="1" x14ac:dyDescent="0.25">
      <c r="A17" s="1"/>
      <c r="B17" s="147"/>
      <c r="C17" s="136"/>
      <c r="D17" s="169"/>
      <c r="E17" s="169"/>
      <c r="F17" s="145"/>
      <c r="G17" s="1"/>
    </row>
    <row r="18" spans="1:7" s="319" customFormat="1" x14ac:dyDescent="0.25">
      <c r="A18" s="1"/>
      <c r="B18" s="147"/>
      <c r="C18" s="299" t="s">
        <v>315</v>
      </c>
      <c r="D18" s="170">
        <f>D14-D16</f>
        <v>0</v>
      </c>
      <c r="E18" s="170">
        <f>E14-E16</f>
        <v>0</v>
      </c>
      <c r="F18" s="145"/>
      <c r="G18" s="61"/>
    </row>
    <row r="19" spans="1:7" s="319" customFormat="1" x14ac:dyDescent="0.25">
      <c r="A19" s="1"/>
      <c r="B19" s="147"/>
      <c r="C19" s="299" t="s">
        <v>316</v>
      </c>
      <c r="D19" s="167"/>
      <c r="E19" s="167"/>
      <c r="F19" s="145"/>
      <c r="G19" s="61"/>
    </row>
    <row r="20" spans="1:7" s="319" customFormat="1" ht="66.75" customHeight="1" x14ac:dyDescent="0.25">
      <c r="A20" s="1"/>
      <c r="B20" s="147"/>
      <c r="C20" s="383" t="s">
        <v>543</v>
      </c>
      <c r="D20" s="169" t="s">
        <v>317</v>
      </c>
      <c r="E20" s="169" t="s">
        <v>317</v>
      </c>
      <c r="F20" s="145"/>
      <c r="G20" s="61"/>
    </row>
    <row r="21" spans="1:7" s="319" customFormat="1" x14ac:dyDescent="0.25">
      <c r="A21" s="1"/>
      <c r="B21" s="147"/>
      <c r="C21" s="299" t="s">
        <v>318</v>
      </c>
      <c r="D21" s="167"/>
      <c r="E21" s="167"/>
      <c r="F21" s="145"/>
      <c r="G21" s="62"/>
    </row>
    <row r="22" spans="1:7" s="319" customFormat="1" ht="25.5" x14ac:dyDescent="0.25">
      <c r="A22" s="1"/>
      <c r="B22" s="147"/>
      <c r="C22" s="136" t="s">
        <v>319</v>
      </c>
      <c r="D22" s="169"/>
      <c r="E22" s="169"/>
      <c r="F22" s="145"/>
      <c r="G22" s="1"/>
    </row>
    <row r="23" spans="1:7" s="319" customFormat="1" x14ac:dyDescent="0.25">
      <c r="A23" s="1"/>
      <c r="B23" s="147"/>
      <c r="C23" s="299" t="s">
        <v>20</v>
      </c>
      <c r="D23" s="170">
        <f>D18+D19-D21</f>
        <v>0</v>
      </c>
      <c r="E23" s="170">
        <f>E18+E19-E21</f>
        <v>0</v>
      </c>
      <c r="F23" s="145"/>
      <c r="G23" s="1"/>
    </row>
    <row r="24" spans="1:7" s="319" customFormat="1" ht="15" x14ac:dyDescent="0.25">
      <c r="A24" s="1"/>
      <c r="B24" s="147"/>
      <c r="C24" s="138" t="s">
        <v>522</v>
      </c>
      <c r="D24" s="169"/>
      <c r="E24" s="169"/>
      <c r="F24" s="145"/>
      <c r="G24" s="1"/>
    </row>
    <row r="25" spans="1:7" s="319" customFormat="1" x14ac:dyDescent="0.25">
      <c r="A25" s="1"/>
      <c r="B25" s="147"/>
      <c r="C25" s="299" t="s">
        <v>320</v>
      </c>
      <c r="D25" s="167"/>
      <c r="E25" s="167"/>
      <c r="F25" s="145"/>
      <c r="G25" s="1"/>
    </row>
    <row r="26" spans="1:7" s="319" customFormat="1" ht="16.5" customHeight="1" x14ac:dyDescent="0.25">
      <c r="A26" s="1"/>
      <c r="B26" s="147"/>
      <c r="C26" s="137" t="s">
        <v>523</v>
      </c>
      <c r="D26" s="169"/>
      <c r="E26" s="169"/>
      <c r="F26" s="145"/>
      <c r="G26" s="1"/>
    </row>
    <row r="27" spans="1:7" s="319" customFormat="1" x14ac:dyDescent="0.25">
      <c r="A27" s="1"/>
      <c r="B27" s="147"/>
      <c r="C27" s="299" t="s">
        <v>321</v>
      </c>
      <c r="D27" s="167"/>
      <c r="E27" s="167"/>
      <c r="F27" s="145"/>
      <c r="G27" s="1"/>
    </row>
    <row r="28" spans="1:7" s="319" customFormat="1" ht="15" x14ac:dyDescent="0.25">
      <c r="A28" s="1"/>
      <c r="B28" s="147"/>
      <c r="C28" s="137" t="s">
        <v>524</v>
      </c>
      <c r="D28" s="169"/>
      <c r="E28" s="169"/>
      <c r="F28" s="145"/>
      <c r="G28" s="1"/>
    </row>
    <row r="29" spans="1:7" s="319" customFormat="1" ht="28.5" x14ac:dyDescent="0.25">
      <c r="A29" s="1"/>
      <c r="B29" s="147"/>
      <c r="C29" s="299" t="s">
        <v>322</v>
      </c>
      <c r="D29" s="167"/>
      <c r="E29" s="167"/>
      <c r="F29" s="145"/>
      <c r="G29" s="1"/>
    </row>
    <row r="30" spans="1:7" s="319" customFormat="1" x14ac:dyDescent="0.25">
      <c r="A30" s="1"/>
      <c r="B30" s="147"/>
      <c r="C30" s="299" t="s">
        <v>323</v>
      </c>
      <c r="D30" s="170">
        <f>D23+D25-D27+D29</f>
        <v>0</v>
      </c>
      <c r="E30" s="170">
        <f>E23+E25-E27+E29</f>
        <v>0</v>
      </c>
      <c r="F30" s="145"/>
      <c r="G30" s="1"/>
    </row>
    <row r="31" spans="1:7" s="319" customFormat="1" x14ac:dyDescent="0.25">
      <c r="A31" s="1"/>
      <c r="B31" s="149"/>
      <c r="C31" s="150"/>
      <c r="D31" s="151"/>
      <c r="E31" s="151"/>
      <c r="F31" s="152"/>
      <c r="G31" s="1"/>
    </row>
    <row r="32" spans="1:7" s="319" customFormat="1" x14ac:dyDescent="0.25">
      <c r="A32" s="1"/>
      <c r="B32" s="1"/>
      <c r="C32" s="59"/>
      <c r="D32" s="1"/>
      <c r="E32" s="1"/>
      <c r="F32" s="1"/>
      <c r="G32" s="1"/>
    </row>
    <row r="33" spans="1:7" s="319" customFormat="1" ht="15" x14ac:dyDescent="0.25">
      <c r="A33" s="142"/>
      <c r="B33" s="435">
        <v>2</v>
      </c>
      <c r="C33" s="437" t="s">
        <v>21</v>
      </c>
      <c r="D33" s="437"/>
      <c r="E33" s="456"/>
      <c r="F33" s="144"/>
      <c r="G33" s="1"/>
    </row>
    <row r="34" spans="1:7" s="319" customFormat="1" ht="15" x14ac:dyDescent="0.25">
      <c r="A34" s="133"/>
      <c r="B34" s="454"/>
      <c r="C34" s="455"/>
      <c r="D34" s="455"/>
      <c r="E34" s="457"/>
      <c r="F34" s="145"/>
      <c r="G34" s="1"/>
    </row>
    <row r="35" spans="1:7" s="319" customFormat="1" x14ac:dyDescent="0.25">
      <c r="A35" s="133"/>
      <c r="B35" s="146"/>
      <c r="C35" s="136"/>
      <c r="D35" s="217" t="s">
        <v>431</v>
      </c>
      <c r="E35" s="140"/>
      <c r="F35" s="145"/>
      <c r="G35" s="1"/>
    </row>
    <row r="36" spans="1:7" s="319" customFormat="1" x14ac:dyDescent="0.25">
      <c r="A36" s="133"/>
      <c r="B36" s="147"/>
      <c r="C36" s="134"/>
      <c r="D36" s="141">
        <f>'General Information'!D18</f>
        <v>0</v>
      </c>
      <c r="E36" s="140"/>
      <c r="F36" s="145"/>
      <c r="G36" s="1"/>
    </row>
    <row r="37" spans="1:7" s="319" customFormat="1" x14ac:dyDescent="0.25">
      <c r="A37" s="133"/>
      <c r="B37" s="147"/>
      <c r="C37" s="299" t="s">
        <v>324</v>
      </c>
      <c r="D37" s="167"/>
      <c r="E37" s="140"/>
      <c r="F37" s="145"/>
      <c r="G37" s="1"/>
    </row>
    <row r="38" spans="1:7" s="319" customFormat="1" x14ac:dyDescent="0.25">
      <c r="A38" s="133"/>
      <c r="B38" s="147"/>
      <c r="C38" s="299" t="s">
        <v>325</v>
      </c>
      <c r="D38" s="167"/>
      <c r="E38" s="140"/>
      <c r="F38" s="145"/>
      <c r="G38" s="1"/>
    </row>
    <row r="39" spans="1:7" s="319" customFormat="1" x14ac:dyDescent="0.25">
      <c r="A39" s="133"/>
      <c r="B39" s="147"/>
      <c r="C39" s="299"/>
      <c r="D39" s="171"/>
      <c r="E39" s="140"/>
      <c r="F39" s="145"/>
      <c r="G39" s="1"/>
    </row>
    <row r="40" spans="1:7" s="319" customFormat="1" x14ac:dyDescent="0.25">
      <c r="A40" s="133"/>
      <c r="B40" s="147"/>
      <c r="C40" s="299" t="s">
        <v>22</v>
      </c>
      <c r="D40" s="170">
        <f>D37+D38</f>
        <v>0</v>
      </c>
      <c r="E40" s="140"/>
      <c r="F40" s="145"/>
      <c r="G40" s="1"/>
    </row>
    <row r="41" spans="1:7" s="319" customFormat="1" x14ac:dyDescent="0.25">
      <c r="A41" s="133"/>
      <c r="B41" s="147"/>
      <c r="C41" s="134"/>
      <c r="D41" s="172"/>
      <c r="E41" s="140"/>
      <c r="F41" s="145"/>
      <c r="G41" s="1"/>
    </row>
    <row r="42" spans="1:7" s="319" customFormat="1" x14ac:dyDescent="0.25">
      <c r="A42" s="133"/>
      <c r="B42" s="147"/>
      <c r="C42" s="299" t="s">
        <v>326</v>
      </c>
      <c r="D42" s="167"/>
      <c r="E42" s="140"/>
      <c r="F42" s="145"/>
      <c r="G42" s="1"/>
    </row>
    <row r="43" spans="1:7" s="319" customFormat="1" x14ac:dyDescent="0.25">
      <c r="A43" s="133"/>
      <c r="B43" s="147"/>
      <c r="C43" s="299" t="s">
        <v>327</v>
      </c>
      <c r="D43" s="167"/>
      <c r="E43" s="140"/>
      <c r="F43" s="145"/>
      <c r="G43" s="1"/>
    </row>
    <row r="44" spans="1:7" s="319" customFormat="1" x14ac:dyDescent="0.25">
      <c r="A44" s="133"/>
      <c r="B44" s="147"/>
      <c r="C44" s="299" t="s">
        <v>23</v>
      </c>
      <c r="D44" s="170">
        <f>D42+D43</f>
        <v>0</v>
      </c>
      <c r="E44" s="140"/>
      <c r="F44" s="145"/>
      <c r="G44" s="1"/>
    </row>
    <row r="45" spans="1:7" s="319" customFormat="1" x14ac:dyDescent="0.25">
      <c r="A45" s="133"/>
      <c r="B45" s="147"/>
      <c r="C45" s="299"/>
      <c r="D45" s="171"/>
      <c r="E45" s="140"/>
      <c r="F45" s="145"/>
      <c r="G45" s="1"/>
    </row>
    <row r="46" spans="1:7" s="319" customFormat="1" x14ac:dyDescent="0.25">
      <c r="A46" s="133"/>
      <c r="B46" s="147"/>
      <c r="C46" s="299" t="s">
        <v>328</v>
      </c>
      <c r="D46" s="167"/>
      <c r="E46" s="140"/>
      <c r="F46" s="145"/>
      <c r="G46" s="1"/>
    </row>
    <row r="47" spans="1:7" s="319" customFormat="1" x14ac:dyDescent="0.25">
      <c r="A47" s="133"/>
      <c r="B47" s="147"/>
      <c r="C47" s="299" t="s">
        <v>329</v>
      </c>
      <c r="D47" s="167"/>
      <c r="E47" s="140"/>
      <c r="F47" s="145"/>
      <c r="G47" s="1"/>
    </row>
    <row r="48" spans="1:7" s="319" customFormat="1" x14ac:dyDescent="0.25">
      <c r="A48" s="133"/>
      <c r="B48" s="147"/>
      <c r="C48" s="299" t="s">
        <v>330</v>
      </c>
      <c r="D48" s="167"/>
      <c r="E48" s="140"/>
      <c r="F48" s="145"/>
      <c r="G48" s="1"/>
    </row>
    <row r="49" spans="1:7" s="319" customFormat="1" x14ac:dyDescent="0.25">
      <c r="A49" s="133"/>
      <c r="B49" s="147"/>
      <c r="C49" s="299" t="s">
        <v>331</v>
      </c>
      <c r="D49" s="167"/>
      <c r="E49" s="140"/>
      <c r="F49" s="145"/>
      <c r="G49" s="1"/>
    </row>
    <row r="50" spans="1:7" s="319" customFormat="1" ht="25.5" x14ac:dyDescent="0.25">
      <c r="A50" s="133"/>
      <c r="B50" s="147"/>
      <c r="C50" s="135" t="s">
        <v>525</v>
      </c>
      <c r="D50" s="173"/>
      <c r="E50" s="140"/>
      <c r="F50" s="145"/>
      <c r="G50" s="1"/>
    </row>
    <row r="51" spans="1:7" s="319" customFormat="1" x14ac:dyDescent="0.25">
      <c r="A51" s="133"/>
      <c r="B51" s="147"/>
      <c r="C51" s="299" t="s">
        <v>24</v>
      </c>
      <c r="D51" s="170">
        <f>D46+D47+D48+D49</f>
        <v>0</v>
      </c>
      <c r="E51" s="140"/>
      <c r="F51" s="145"/>
      <c r="G51" s="1"/>
    </row>
    <row r="52" spans="1:7" s="319" customFormat="1" x14ac:dyDescent="0.25">
      <c r="A52" s="133"/>
      <c r="B52" s="147"/>
      <c r="C52" s="134"/>
      <c r="D52" s="172"/>
      <c r="E52" s="140"/>
      <c r="F52" s="145"/>
      <c r="G52" s="1"/>
    </row>
    <row r="53" spans="1:7" s="319" customFormat="1" x14ac:dyDescent="0.25">
      <c r="A53" s="133"/>
      <c r="B53" s="147"/>
      <c r="C53" s="299" t="s">
        <v>332</v>
      </c>
      <c r="D53" s="170">
        <f>D44+D51</f>
        <v>0</v>
      </c>
      <c r="E53" s="140"/>
      <c r="F53" s="145"/>
      <c r="G53" s="1"/>
    </row>
    <row r="54" spans="1:7" s="319" customFormat="1" x14ac:dyDescent="0.25">
      <c r="A54" s="139"/>
      <c r="B54" s="149"/>
      <c r="C54" s="150"/>
      <c r="D54" s="151"/>
      <c r="E54" s="153"/>
      <c r="F54" s="152"/>
      <c r="G54" s="1"/>
    </row>
    <row r="55" spans="1:7" s="319" customFormat="1" x14ac:dyDescent="0.25">
      <c r="A55" s="1"/>
      <c r="B55" s="1"/>
      <c r="C55" s="59"/>
      <c r="D55" s="1"/>
      <c r="E55" s="1"/>
      <c r="F55" s="1"/>
      <c r="G55" s="1"/>
    </row>
    <row r="56" spans="1:7" s="319" customFormat="1" ht="15" customHeight="1" x14ac:dyDescent="0.25">
      <c r="A56" s="1"/>
      <c r="B56" s="299"/>
      <c r="C56" s="74" t="s">
        <v>29</v>
      </c>
      <c r="D56" s="130"/>
      <c r="E56" s="299"/>
      <c r="F56" s="63"/>
      <c r="G56" s="1"/>
    </row>
    <row r="57" spans="1:7" s="319" customFormat="1" x14ac:dyDescent="0.25">
      <c r="A57" s="1"/>
      <c r="B57" s="64"/>
      <c r="C57" s="50" t="b">
        <f>IF(OR(ISBLANK(D14),ISBLANK(E14),ISBLANK(D16),ISBLANK(E16),ISBLANK(D18),ISBLANK(E18),ISBLANK(D19),ISBLANK(E19),ISBLANK(D21),ISBLANK(E21),ISBLANK(D23),ISBLANK(E23),ISBLANK(D25),ISBLANK(E25),ISBLANK(D27),ISBLANK(E27),ISBLANK(D29),ISBLANK(E29),ISBLANK(D30),ISBLANK(E30),ISBLANK(D37),ISBLANK(D38),ISBLANK(D40),ISBLANK(D42),ISBLANK(D43),ISBLANK(D44),ISBLANK(D46),ISBLANK(D47),ISBLANK(D48),ISBLANK(D49),ISBLANK(D51),ISBLANK(D53)),FALSE,TRUE)</f>
        <v>0</v>
      </c>
      <c r="D57" s="130"/>
      <c r="E57" s="130"/>
      <c r="F57" s="63"/>
      <c r="G57" s="1"/>
    </row>
    <row r="58" spans="1:7" s="319" customFormat="1" x14ac:dyDescent="0.25">
      <c r="A58" s="1"/>
      <c r="B58" s="65"/>
      <c r="C58" s="66"/>
      <c r="D58" s="66"/>
      <c r="E58" s="63"/>
      <c r="F58" s="63"/>
      <c r="G58" s="1"/>
    </row>
  </sheetData>
  <sheetProtection algorithmName="SHA-512" hashValue="BqNxWc+DwRG3LIaDeKOXNJpf/MKTVbiyWWpuu+XaCA5EFucr++t2EFBxixBPFZbDmZ4LID8cj+wY0CL1PkWZ9w==" saltValue="QGdEaZFFYQO4/H8CfeUNmg==" spinCount="100000" sheet="1" objects="1" scenarios="1"/>
  <mergeCells count="9">
    <mergeCell ref="B33:B34"/>
    <mergeCell ref="C33:D34"/>
    <mergeCell ref="E33:E34"/>
    <mergeCell ref="B4:C4"/>
    <mergeCell ref="B6:F6"/>
    <mergeCell ref="B8:F8"/>
    <mergeCell ref="B10:B11"/>
    <mergeCell ref="C10:C11"/>
    <mergeCell ref="B7:F7"/>
  </mergeCells>
  <conditionalFormatting sqref="C57">
    <cfRule type="cellIs" dxfId="34" priority="1" operator="equal">
      <formula>TRUE</formula>
    </cfRule>
    <cfRule type="cellIs" dxfId="33" priority="2" operator="equal">
      <formula>FALSE</formula>
    </cfRule>
  </conditionalFormatting>
  <dataValidations count="5">
    <dataValidation operator="greaterThanOrEqual" allowBlank="1" showInputMessage="1" showErrorMessage="1" sqref="D48:E49" xr:uid="{00000000-0002-0000-0700-000000000000}"/>
    <dataValidation type="whole" operator="greaterThanOrEqual" allowBlank="1" showInputMessage="1" showErrorMessage="1" sqref="D46:E47 D42:E43 D37:E38" xr:uid="{00000000-0002-0000-0700-000001000000}">
      <formula1>0</formula1>
    </dataValidation>
    <dataValidation type="whole" operator="greaterThanOrEqual" allowBlank="1" showInputMessage="1" showErrorMessage="1" promptTitle="Input data" prompt="Insert non-negative integer value" sqref="D16:E16 D21:E21 D27:E27 D25:E25" xr:uid="{00000000-0002-0000-0700-000002000000}">
      <formula1>0</formula1>
    </dataValidation>
    <dataValidation type="whole" allowBlank="1" showInputMessage="1" showErrorMessage="1" promptTitle="Input data" prompt="Insert integer value" sqref="D14:E14" xr:uid="{CDFB5B6F-A03C-43E3-BA96-FD0AA7899E4A}">
      <formula1>-9.99999999999999E+37</formula1>
      <formula2>9.99999999999999E+39</formula2>
    </dataValidation>
    <dataValidation type="whole" allowBlank="1" showInputMessage="1" showErrorMessage="1" promptTitle="Input data" prompt="Insert integer value" sqref="D19:E19" xr:uid="{6BE3CF56-8321-49F2-A6FD-2AF32E0E7592}">
      <formula1>-9.99999999999999E+33</formula1>
      <formula2>9.99999999999999E+37</formula2>
    </dataValidation>
  </dataValidations>
  <pageMargins left="0.7" right="0.7" top="0.75" bottom="0.75" header="0.3" footer="0.3"/>
  <pageSetup scale="76" fitToHeight="0" orientation="portrait" r:id="rId1"/>
  <rowBreaks count="1" manualBreakCount="1">
    <brk id="3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09"/>
  <sheetViews>
    <sheetView showGridLines="0" zoomScaleNormal="100" zoomScaleSheetLayoutView="100" workbookViewId="0"/>
  </sheetViews>
  <sheetFormatPr defaultColWidth="9.140625" defaultRowHeight="15" x14ac:dyDescent="0.25"/>
  <cols>
    <col min="1" max="1" width="2.140625" style="334" customWidth="1"/>
    <col min="2" max="2" width="6" style="335" customWidth="1"/>
    <col min="3" max="3" width="100.28515625" style="336" customWidth="1"/>
    <col min="4" max="4" width="2.28515625" style="336" customWidth="1"/>
    <col min="5" max="5" width="16.28515625" style="334" customWidth="1"/>
    <col min="6" max="6" width="2.140625" style="337" customWidth="1"/>
    <col min="7" max="16384" width="9.140625" style="334"/>
  </cols>
  <sheetData>
    <row r="1" spans="1:6" ht="15" customHeight="1" x14ac:dyDescent="0.25">
      <c r="A1" s="28"/>
      <c r="B1" s="186"/>
      <c r="C1" s="178"/>
      <c r="D1" s="178"/>
      <c r="E1" s="28"/>
      <c r="F1" s="19"/>
    </row>
    <row r="2" spans="1:6" ht="15" customHeight="1" x14ac:dyDescent="0.25">
      <c r="A2" s="28"/>
      <c r="B2" s="78" t="str">
        <f>Instructions!B2</f>
        <v>Form QST-ASP</v>
      </c>
      <c r="C2" s="28"/>
      <c r="D2" s="77"/>
      <c r="E2" s="28"/>
      <c r="F2" s="19"/>
    </row>
    <row r="3" spans="1:6" ht="15" customHeight="1" x14ac:dyDescent="0.25">
      <c r="A3" s="28"/>
      <c r="B3" s="186"/>
      <c r="C3" s="179"/>
      <c r="D3" s="179"/>
      <c r="E3" s="28"/>
      <c r="F3" s="19"/>
    </row>
    <row r="4" spans="1:6" ht="15" customHeight="1" x14ac:dyDescent="0.25">
      <c r="A4" s="28"/>
      <c r="B4" s="186"/>
      <c r="C4" s="178"/>
      <c r="D4" s="178"/>
      <c r="E4" s="28"/>
      <c r="F4" s="19"/>
    </row>
    <row r="5" spans="1:6" ht="15" customHeight="1" x14ac:dyDescent="0.25">
      <c r="A5" s="28"/>
      <c r="B5" s="186"/>
      <c r="C5" s="178"/>
      <c r="D5" s="178"/>
      <c r="E5" s="28"/>
      <c r="F5" s="19"/>
    </row>
    <row r="6" spans="1:6" ht="18.75" x14ac:dyDescent="0.25">
      <c r="A6" s="28"/>
      <c r="B6" s="386" t="s">
        <v>30</v>
      </c>
      <c r="C6" s="386"/>
      <c r="D6" s="386"/>
      <c r="E6" s="386"/>
      <c r="F6" s="19"/>
    </row>
    <row r="7" spans="1:6" ht="9" customHeight="1" x14ac:dyDescent="0.25">
      <c r="A7" s="28"/>
      <c r="B7" s="7"/>
      <c r="C7" s="177"/>
      <c r="D7" s="177"/>
      <c r="E7" s="28"/>
      <c r="F7" s="19"/>
    </row>
    <row r="8" spans="1:6" ht="15.75" customHeight="1" x14ac:dyDescent="0.25">
      <c r="A8" s="28"/>
      <c r="B8" s="460" t="s">
        <v>497</v>
      </c>
      <c r="C8" s="460"/>
      <c r="D8" s="177"/>
      <c r="E8" s="28"/>
      <c r="F8" s="19"/>
    </row>
    <row r="9" spans="1:6" ht="9" customHeight="1" x14ac:dyDescent="0.25">
      <c r="A9" s="28"/>
      <c r="B9" s="7"/>
      <c r="C9" s="177"/>
      <c r="D9" s="177"/>
      <c r="E9" s="28"/>
      <c r="F9" s="19"/>
    </row>
    <row r="10" spans="1:6" ht="18.75" x14ac:dyDescent="0.25">
      <c r="A10" s="28"/>
      <c r="B10" s="187"/>
      <c r="C10" s="180" t="s">
        <v>377</v>
      </c>
      <c r="D10" s="180"/>
      <c r="E10" s="28"/>
      <c r="F10" s="19"/>
    </row>
    <row r="11" spans="1:6" ht="9" customHeight="1" x14ac:dyDescent="0.25">
      <c r="A11" s="28"/>
      <c r="B11" s="7"/>
      <c r="C11" s="177"/>
      <c r="D11" s="177"/>
      <c r="E11" s="28"/>
      <c r="F11" s="19"/>
    </row>
    <row r="12" spans="1:6" ht="32.1" customHeight="1" x14ac:dyDescent="0.25">
      <c r="A12" s="28"/>
      <c r="B12" s="6">
        <v>1</v>
      </c>
      <c r="C12" s="275" t="s">
        <v>460</v>
      </c>
      <c r="D12" s="276"/>
      <c r="E12" s="277" t="b">
        <f>'Section B'!C21+'Section B'!C25+'Section B'!C29='Section B'!C13</f>
        <v>1</v>
      </c>
      <c r="F12" s="19"/>
    </row>
    <row r="13" spans="1:6" ht="9" customHeight="1" x14ac:dyDescent="0.25">
      <c r="A13" s="28"/>
      <c r="B13" s="6"/>
      <c r="C13" s="275"/>
      <c r="D13" s="276"/>
      <c r="E13" s="276"/>
      <c r="F13" s="19"/>
    </row>
    <row r="14" spans="1:6" ht="32.1" customHeight="1" x14ac:dyDescent="0.25">
      <c r="A14" s="28"/>
      <c r="B14" s="6">
        <v>2</v>
      </c>
      <c r="C14" s="203" t="s">
        <v>476</v>
      </c>
      <c r="D14" s="276"/>
      <c r="E14" s="277" t="b">
        <f>'Section B'!E21+'Section B'!E25+'Section B'!E29='Section B'!E13</f>
        <v>1</v>
      </c>
      <c r="F14" s="19"/>
    </row>
    <row r="15" spans="1:6" ht="9" customHeight="1" x14ac:dyDescent="0.25">
      <c r="A15" s="28"/>
      <c r="B15" s="6"/>
      <c r="C15" s="278"/>
      <c r="D15" s="279"/>
      <c r="E15" s="280"/>
      <c r="F15" s="19"/>
    </row>
    <row r="16" spans="1:6" ht="32.1" customHeight="1" x14ac:dyDescent="0.25">
      <c r="A16" s="28"/>
      <c r="B16" s="8">
        <v>3</v>
      </c>
      <c r="C16" s="275" t="s">
        <v>461</v>
      </c>
      <c r="D16" s="276"/>
      <c r="E16" s="277" t="b">
        <f>'Section B'!C21&lt;='Section B'!C13</f>
        <v>1</v>
      </c>
      <c r="F16" s="19"/>
    </row>
    <row r="17" spans="1:6" ht="9" customHeight="1" x14ac:dyDescent="0.25">
      <c r="A17" s="28"/>
      <c r="B17" s="6"/>
      <c r="C17" s="275"/>
      <c r="D17" s="276"/>
      <c r="E17" s="276"/>
      <c r="F17" s="19"/>
    </row>
    <row r="18" spans="1:6" ht="32.1" customHeight="1" x14ac:dyDescent="0.25">
      <c r="A18" s="28"/>
      <c r="B18" s="8">
        <v>4</v>
      </c>
      <c r="C18" s="203" t="s">
        <v>477</v>
      </c>
      <c r="D18" s="276"/>
      <c r="E18" s="277" t="b">
        <f>'Section B'!E21&lt;='Section B'!E13</f>
        <v>1</v>
      </c>
      <c r="F18" s="19"/>
    </row>
    <row r="19" spans="1:6" ht="9" customHeight="1" x14ac:dyDescent="0.25">
      <c r="A19" s="28"/>
      <c r="B19" s="6"/>
      <c r="C19" s="278"/>
      <c r="D19" s="279"/>
      <c r="E19" s="280"/>
      <c r="F19" s="19"/>
    </row>
    <row r="20" spans="1:6" ht="32.1" customHeight="1" x14ac:dyDescent="0.25">
      <c r="A20" s="28"/>
      <c r="B20" s="8">
        <v>5</v>
      </c>
      <c r="C20" s="275" t="s">
        <v>462</v>
      </c>
      <c r="D20" s="276"/>
      <c r="E20" s="277" t="b">
        <f>'Section B'!C25&lt;='Section B'!C13</f>
        <v>1</v>
      </c>
      <c r="F20" s="29"/>
    </row>
    <row r="21" spans="1:6" ht="9" customHeight="1" x14ac:dyDescent="0.25">
      <c r="A21" s="28"/>
      <c r="B21" s="6"/>
      <c r="C21" s="275"/>
      <c r="D21" s="276"/>
      <c r="E21" s="276"/>
      <c r="F21" s="19"/>
    </row>
    <row r="22" spans="1:6" ht="32.1" customHeight="1" x14ac:dyDescent="0.25">
      <c r="A22" s="28"/>
      <c r="B22" s="8">
        <v>6</v>
      </c>
      <c r="C22" s="203" t="s">
        <v>478</v>
      </c>
      <c r="D22" s="276"/>
      <c r="E22" s="277" t="b">
        <f>'Section B'!E25&lt;='Section B'!E13</f>
        <v>1</v>
      </c>
      <c r="F22" s="29"/>
    </row>
    <row r="23" spans="1:6" ht="9" customHeight="1" x14ac:dyDescent="0.25">
      <c r="A23" s="28"/>
      <c r="B23" s="8"/>
      <c r="C23" s="275"/>
      <c r="D23" s="276"/>
      <c r="E23" s="281"/>
      <c r="F23" s="29"/>
    </row>
    <row r="24" spans="1:6" ht="32.1" customHeight="1" x14ac:dyDescent="0.25">
      <c r="A24" s="28"/>
      <c r="B24" s="8">
        <v>7</v>
      </c>
      <c r="C24" s="275" t="s">
        <v>463</v>
      </c>
      <c r="D24" s="276"/>
      <c r="E24" s="277" t="b">
        <f>'Section B'!C29&lt;='Section B'!C13</f>
        <v>1</v>
      </c>
      <c r="F24" s="29"/>
    </row>
    <row r="25" spans="1:6" ht="9" customHeight="1" x14ac:dyDescent="0.25">
      <c r="A25" s="28"/>
      <c r="B25" s="6"/>
      <c r="C25" s="275"/>
      <c r="D25" s="276"/>
      <c r="E25" s="276"/>
      <c r="F25" s="19"/>
    </row>
    <row r="26" spans="1:6" ht="32.1" customHeight="1" x14ac:dyDescent="0.25">
      <c r="A26" s="28"/>
      <c r="B26" s="8">
        <v>8</v>
      </c>
      <c r="C26" s="203" t="s">
        <v>479</v>
      </c>
      <c r="D26" s="276"/>
      <c r="E26" s="277" t="b">
        <f>'Section B'!E29&lt;='Section B'!E13</f>
        <v>1</v>
      </c>
      <c r="F26" s="29"/>
    </row>
    <row r="27" spans="1:6" ht="9" customHeight="1" x14ac:dyDescent="0.25">
      <c r="A27" s="28"/>
      <c r="B27" s="8"/>
      <c r="C27" s="275"/>
      <c r="D27" s="276"/>
      <c r="E27" s="281"/>
      <c r="F27" s="29"/>
    </row>
    <row r="28" spans="1:6" ht="32.1" customHeight="1" x14ac:dyDescent="0.25">
      <c r="A28" s="28"/>
      <c r="B28" s="8">
        <v>9</v>
      </c>
      <c r="C28" s="275" t="s">
        <v>464</v>
      </c>
      <c r="D28" s="276"/>
      <c r="E28" s="277" t="b">
        <f>'Section B'!C37&lt;='Section B'!C21</f>
        <v>1</v>
      </c>
      <c r="F28" s="29"/>
    </row>
    <row r="29" spans="1:6" ht="9" customHeight="1" x14ac:dyDescent="0.25">
      <c r="A29" s="28"/>
      <c r="B29" s="6"/>
      <c r="C29" s="275"/>
      <c r="D29" s="276"/>
      <c r="E29" s="276"/>
      <c r="F29" s="19"/>
    </row>
    <row r="30" spans="1:6" ht="32.1" customHeight="1" x14ac:dyDescent="0.25">
      <c r="A30" s="28"/>
      <c r="B30" s="8">
        <v>10</v>
      </c>
      <c r="C30" s="203" t="s">
        <v>480</v>
      </c>
      <c r="D30" s="276"/>
      <c r="E30" s="277" t="b">
        <f>'Section B'!E37&lt;='Section B'!E21</f>
        <v>1</v>
      </c>
      <c r="F30" s="29"/>
    </row>
    <row r="31" spans="1:6" ht="9" customHeight="1" x14ac:dyDescent="0.25">
      <c r="A31" s="28"/>
      <c r="B31" s="8"/>
      <c r="C31" s="275"/>
      <c r="D31" s="276"/>
      <c r="E31" s="281"/>
      <c r="F31" s="29"/>
    </row>
    <row r="32" spans="1:6" ht="32.1" customHeight="1" x14ac:dyDescent="0.25">
      <c r="A32" s="28"/>
      <c r="B32" s="8">
        <v>11</v>
      </c>
      <c r="C32" s="275" t="s">
        <v>465</v>
      </c>
      <c r="D32" s="276"/>
      <c r="E32" s="277" t="b">
        <f>'Section B'!C41&lt;='Section B'!C21</f>
        <v>1</v>
      </c>
      <c r="F32" s="29"/>
    </row>
    <row r="33" spans="1:6" ht="9" customHeight="1" x14ac:dyDescent="0.25">
      <c r="A33" s="28"/>
      <c r="B33" s="6"/>
      <c r="C33" s="275"/>
      <c r="D33" s="276"/>
      <c r="E33" s="276"/>
      <c r="F33" s="19"/>
    </row>
    <row r="34" spans="1:6" ht="32.1" customHeight="1" x14ac:dyDescent="0.25">
      <c r="A34" s="28"/>
      <c r="B34" s="8">
        <v>12</v>
      </c>
      <c r="C34" s="203" t="s">
        <v>481</v>
      </c>
      <c r="D34" s="276"/>
      <c r="E34" s="277" t="b">
        <f>'Section B'!E41&lt;='Section B'!E21</f>
        <v>1</v>
      </c>
      <c r="F34" s="29"/>
    </row>
    <row r="35" spans="1:6" ht="9" customHeight="1" x14ac:dyDescent="0.25">
      <c r="A35" s="28"/>
      <c r="B35" s="8"/>
      <c r="C35" s="275"/>
      <c r="D35" s="276"/>
      <c r="E35" s="281"/>
      <c r="F35" s="29"/>
    </row>
    <row r="36" spans="1:6" ht="32.1" customHeight="1" x14ac:dyDescent="0.25">
      <c r="A36" s="28"/>
      <c r="B36" s="8">
        <v>13</v>
      </c>
      <c r="C36" s="275" t="s">
        <v>466</v>
      </c>
      <c r="D36" s="276"/>
      <c r="E36" s="277" t="b">
        <f>'Section B'!C45&lt;='Section B'!C21</f>
        <v>1</v>
      </c>
      <c r="F36" s="29"/>
    </row>
    <row r="37" spans="1:6" ht="9" customHeight="1" x14ac:dyDescent="0.25">
      <c r="A37" s="28"/>
      <c r="B37" s="6"/>
      <c r="C37" s="275"/>
      <c r="D37" s="276"/>
      <c r="E37" s="276"/>
      <c r="F37" s="19"/>
    </row>
    <row r="38" spans="1:6" ht="32.1" customHeight="1" x14ac:dyDescent="0.25">
      <c r="A38" s="28"/>
      <c r="B38" s="8">
        <v>14</v>
      </c>
      <c r="C38" s="203" t="s">
        <v>482</v>
      </c>
      <c r="D38" s="276"/>
      <c r="E38" s="277" t="b">
        <f>'Section B'!E45&lt;='Section B'!E21</f>
        <v>1</v>
      </c>
      <c r="F38" s="29"/>
    </row>
    <row r="39" spans="1:6" ht="9" customHeight="1" x14ac:dyDescent="0.25">
      <c r="A39" s="28"/>
      <c r="B39" s="8"/>
      <c r="C39" s="275"/>
      <c r="D39" s="276"/>
      <c r="E39" s="281"/>
      <c r="F39" s="29"/>
    </row>
    <row r="40" spans="1:6" ht="32.1" customHeight="1" x14ac:dyDescent="0.25">
      <c r="A40" s="28"/>
      <c r="B40" s="8">
        <v>15</v>
      </c>
      <c r="C40" s="275" t="s">
        <v>467</v>
      </c>
      <c r="D40" s="276"/>
      <c r="E40" s="277" t="b">
        <f>'Section B'!C49&lt;='Section B'!C21</f>
        <v>1</v>
      </c>
      <c r="F40" s="29"/>
    </row>
    <row r="41" spans="1:6" ht="9" customHeight="1" x14ac:dyDescent="0.25">
      <c r="A41" s="28"/>
      <c r="B41" s="6"/>
      <c r="C41" s="275"/>
      <c r="D41" s="276"/>
      <c r="E41" s="276"/>
      <c r="F41" s="19"/>
    </row>
    <row r="42" spans="1:6" ht="32.1" customHeight="1" x14ac:dyDescent="0.25">
      <c r="A42" s="28"/>
      <c r="B42" s="8">
        <v>16</v>
      </c>
      <c r="C42" s="203" t="s">
        <v>483</v>
      </c>
      <c r="D42" s="276"/>
      <c r="E42" s="277" t="b">
        <f>'Section B'!E49&lt;='Section B'!E21</f>
        <v>1</v>
      </c>
      <c r="F42" s="29"/>
    </row>
    <row r="43" spans="1:6" ht="9" customHeight="1" x14ac:dyDescent="0.25">
      <c r="A43" s="28"/>
      <c r="B43" s="8"/>
      <c r="C43" s="275"/>
      <c r="D43" s="276"/>
      <c r="E43" s="281"/>
      <c r="F43" s="29"/>
    </row>
    <row r="44" spans="1:6" ht="32.1" customHeight="1" x14ac:dyDescent="0.25">
      <c r="A44" s="28"/>
      <c r="B44" s="8">
        <v>17</v>
      </c>
      <c r="C44" s="282" t="s">
        <v>468</v>
      </c>
      <c r="D44" s="283"/>
      <c r="E44" s="277" t="b">
        <f>IF('Section B'!C21=0,IF(AND('Section B'!C37=0,'Section B'!C41=0,'Section B'!C45=0,'Section B'!C49=0),TRUE,FALSE),TRUE)</f>
        <v>1</v>
      </c>
      <c r="F44" s="29"/>
    </row>
    <row r="45" spans="1:6" ht="9" customHeight="1" x14ac:dyDescent="0.25">
      <c r="A45" s="28"/>
      <c r="B45" s="6"/>
      <c r="C45" s="275"/>
      <c r="D45" s="276"/>
      <c r="E45" s="276"/>
      <c r="F45" s="19"/>
    </row>
    <row r="46" spans="1:6" ht="32.1" customHeight="1" x14ac:dyDescent="0.25">
      <c r="A46" s="28"/>
      <c r="B46" s="8">
        <v>18</v>
      </c>
      <c r="C46" s="292" t="s">
        <v>484</v>
      </c>
      <c r="D46" s="283"/>
      <c r="E46" s="277" t="b">
        <f>IF('Section B'!E21=0,IF(AND('Section B'!E37=0,'Section B'!E41=0,'Section B'!E45=0,'Section B'!E49=0),TRUE,FALSE),TRUE)</f>
        <v>1</v>
      </c>
      <c r="F46" s="29"/>
    </row>
    <row r="47" spans="1:6" ht="9" customHeight="1" x14ac:dyDescent="0.25">
      <c r="A47" s="28"/>
      <c r="B47" s="8"/>
      <c r="C47" s="282"/>
      <c r="D47" s="283"/>
      <c r="E47" s="281"/>
      <c r="F47" s="29"/>
    </row>
    <row r="48" spans="1:6" ht="32.1" customHeight="1" x14ac:dyDescent="0.25">
      <c r="A48" s="28"/>
      <c r="B48" s="8">
        <v>19</v>
      </c>
      <c r="C48" s="282" t="s">
        <v>469</v>
      </c>
      <c r="D48" s="283"/>
      <c r="E48" s="277" t="b">
        <f>'Section B'!C37+'Section B'!C41+'Section B'!C45+'Section B'!C49&gt;='Section B'!C21</f>
        <v>1</v>
      </c>
      <c r="F48" s="29"/>
    </row>
    <row r="49" spans="1:6" ht="9" customHeight="1" x14ac:dyDescent="0.25">
      <c r="A49" s="28"/>
      <c r="B49" s="6"/>
      <c r="C49" s="275"/>
      <c r="D49" s="276"/>
      <c r="E49" s="276"/>
      <c r="F49" s="19"/>
    </row>
    <row r="50" spans="1:6" ht="32.1" customHeight="1" x14ac:dyDescent="0.25">
      <c r="A50" s="28"/>
      <c r="B50" s="8">
        <v>20</v>
      </c>
      <c r="C50" s="292" t="s">
        <v>485</v>
      </c>
      <c r="D50" s="283"/>
      <c r="E50" s="277" t="b">
        <f>'Section B'!E37+'Section B'!E41+'Section B'!E45+'Section B'!E49&gt;='Section B'!E21</f>
        <v>1</v>
      </c>
      <c r="F50" s="29"/>
    </row>
    <row r="51" spans="1:6" ht="9" customHeight="1" x14ac:dyDescent="0.25">
      <c r="A51" s="28"/>
      <c r="B51" s="8"/>
      <c r="C51" s="282"/>
      <c r="D51" s="283"/>
      <c r="E51" s="281"/>
      <c r="F51" s="29"/>
    </row>
    <row r="52" spans="1:6" ht="32.1" customHeight="1" x14ac:dyDescent="0.25">
      <c r="A52" s="28"/>
      <c r="B52" s="8">
        <v>21</v>
      </c>
      <c r="C52" s="203" t="s">
        <v>471</v>
      </c>
      <c r="D52" s="276"/>
      <c r="E52" s="277" t="b">
        <f>'Section B'!C57&lt;='Section B'!C13</f>
        <v>1</v>
      </c>
      <c r="F52" s="29"/>
    </row>
    <row r="53" spans="1:6" ht="9" customHeight="1" x14ac:dyDescent="0.25">
      <c r="A53" s="28"/>
      <c r="B53" s="6"/>
      <c r="C53" s="275"/>
      <c r="D53" s="276"/>
      <c r="E53" s="276"/>
      <c r="F53" s="19"/>
    </row>
    <row r="54" spans="1:6" ht="32.1" customHeight="1" x14ac:dyDescent="0.25">
      <c r="A54" s="28"/>
      <c r="B54" s="8">
        <v>22</v>
      </c>
      <c r="C54" s="203" t="s">
        <v>486</v>
      </c>
      <c r="D54" s="276"/>
      <c r="E54" s="277" t="b">
        <f>'Section B'!E57&lt;='Section B'!E13</f>
        <v>1</v>
      </c>
      <c r="F54" s="29"/>
    </row>
    <row r="55" spans="1:6" ht="9" customHeight="1" x14ac:dyDescent="0.25">
      <c r="A55" s="28"/>
      <c r="B55" s="8"/>
      <c r="C55" s="275"/>
      <c r="D55" s="276"/>
      <c r="E55" s="281"/>
      <c r="F55" s="29"/>
    </row>
    <row r="56" spans="1:6" ht="32.1" customHeight="1" x14ac:dyDescent="0.25">
      <c r="A56" s="28"/>
      <c r="B56" s="8">
        <v>23</v>
      </c>
      <c r="C56" s="203" t="s">
        <v>472</v>
      </c>
      <c r="D56" s="276"/>
      <c r="E56" s="277" t="b">
        <f>'Section B'!C61&lt;='Section B'!C13</f>
        <v>1</v>
      </c>
      <c r="F56" s="29"/>
    </row>
    <row r="57" spans="1:6" ht="9" customHeight="1" x14ac:dyDescent="0.25">
      <c r="A57" s="28"/>
      <c r="B57" s="6"/>
      <c r="C57" s="275"/>
      <c r="D57" s="276"/>
      <c r="E57" s="276"/>
      <c r="F57" s="19"/>
    </row>
    <row r="58" spans="1:6" ht="32.1" customHeight="1" x14ac:dyDescent="0.25">
      <c r="A58" s="28"/>
      <c r="B58" s="8">
        <v>24</v>
      </c>
      <c r="C58" s="203" t="s">
        <v>487</v>
      </c>
      <c r="D58" s="276"/>
      <c r="E58" s="277" t="b">
        <f>'Section B'!E61&lt;='Section B'!E13</f>
        <v>1</v>
      </c>
      <c r="F58" s="29"/>
    </row>
    <row r="59" spans="1:6" ht="9" customHeight="1" x14ac:dyDescent="0.25">
      <c r="A59" s="28"/>
      <c r="B59" s="8"/>
      <c r="C59" s="275"/>
      <c r="D59" s="276"/>
      <c r="E59" s="281"/>
      <c r="F59" s="29"/>
    </row>
    <row r="60" spans="1:6" ht="32.1" customHeight="1" x14ac:dyDescent="0.25">
      <c r="A60" s="28"/>
      <c r="B60" s="8">
        <v>25</v>
      </c>
      <c r="C60" s="203" t="s">
        <v>473</v>
      </c>
      <c r="D60" s="276"/>
      <c r="E60" s="277" t="b">
        <f>'Section B'!C69&lt;='Section B'!C13</f>
        <v>1</v>
      </c>
      <c r="F60" s="29"/>
    </row>
    <row r="61" spans="1:6" ht="9" customHeight="1" x14ac:dyDescent="0.25">
      <c r="A61" s="28"/>
      <c r="B61" s="6"/>
      <c r="C61" s="275"/>
      <c r="D61" s="276"/>
      <c r="E61" s="276"/>
      <c r="F61" s="19"/>
    </row>
    <row r="62" spans="1:6" ht="32.1" customHeight="1" x14ac:dyDescent="0.25">
      <c r="A62" s="28"/>
      <c r="B62" s="8">
        <v>26</v>
      </c>
      <c r="C62" s="203" t="s">
        <v>488</v>
      </c>
      <c r="D62" s="276"/>
      <c r="E62" s="277" t="b">
        <f>'Section B'!E69&lt;='Section B'!E13</f>
        <v>1</v>
      </c>
      <c r="F62" s="29"/>
    </row>
    <row r="63" spans="1:6" ht="9" customHeight="1" x14ac:dyDescent="0.25">
      <c r="A63" s="28"/>
      <c r="B63" s="8"/>
      <c r="C63" s="275"/>
      <c r="D63" s="276"/>
      <c r="E63" s="281"/>
      <c r="F63" s="29"/>
    </row>
    <row r="64" spans="1:6" ht="32.1" customHeight="1" x14ac:dyDescent="0.25">
      <c r="A64" s="28"/>
      <c r="B64" s="8">
        <v>27</v>
      </c>
      <c r="C64" s="203" t="s">
        <v>474</v>
      </c>
      <c r="D64" s="276"/>
      <c r="E64" s="277" t="b">
        <f>'Section B'!C79&lt;='Section B'!C13</f>
        <v>1</v>
      </c>
      <c r="F64" s="29"/>
    </row>
    <row r="65" spans="1:6" ht="9" customHeight="1" x14ac:dyDescent="0.25">
      <c r="A65" s="28"/>
      <c r="B65" s="6"/>
      <c r="C65" s="275"/>
      <c r="D65" s="276"/>
      <c r="E65" s="276"/>
      <c r="F65" s="19"/>
    </row>
    <row r="66" spans="1:6" ht="32.1" customHeight="1" x14ac:dyDescent="0.25">
      <c r="A66" s="28"/>
      <c r="B66" s="8">
        <v>28</v>
      </c>
      <c r="C66" s="203" t="s">
        <v>489</v>
      </c>
      <c r="D66" s="276"/>
      <c r="E66" s="277" t="b">
        <f>'Section B'!E79&lt;='Section B'!E13</f>
        <v>1</v>
      </c>
      <c r="F66" s="29"/>
    </row>
    <row r="67" spans="1:6" ht="9" customHeight="1" x14ac:dyDescent="0.25">
      <c r="A67" s="28"/>
      <c r="B67" s="8"/>
      <c r="C67" s="275"/>
      <c r="D67" s="276"/>
      <c r="E67" s="281"/>
      <c r="F67" s="29"/>
    </row>
    <row r="68" spans="1:6" ht="32.1" customHeight="1" x14ac:dyDescent="0.25">
      <c r="A68" s="28"/>
      <c r="B68" s="8">
        <v>29</v>
      </c>
      <c r="C68" s="203" t="s">
        <v>475</v>
      </c>
      <c r="D68" s="276"/>
      <c r="E68" s="277" t="b">
        <f>'Section B'!C85&lt;='Section B'!C13</f>
        <v>1</v>
      </c>
      <c r="F68" s="29"/>
    </row>
    <row r="69" spans="1:6" ht="9" customHeight="1" x14ac:dyDescent="0.25">
      <c r="A69" s="28"/>
      <c r="B69" s="6"/>
      <c r="C69" s="275"/>
      <c r="D69" s="276"/>
      <c r="E69" s="276"/>
      <c r="F69" s="19"/>
    </row>
    <row r="70" spans="1:6" ht="32.1" customHeight="1" x14ac:dyDescent="0.25">
      <c r="A70" s="28"/>
      <c r="B70" s="8">
        <v>30</v>
      </c>
      <c r="C70" s="203" t="s">
        <v>490</v>
      </c>
      <c r="D70" s="276"/>
      <c r="E70" s="277" t="b">
        <f>'Section B'!E85&lt;='Section B'!E13</f>
        <v>1</v>
      </c>
      <c r="F70" s="29"/>
    </row>
    <row r="71" spans="1:6" ht="9" customHeight="1" x14ac:dyDescent="0.25">
      <c r="A71" s="28"/>
      <c r="B71" s="8"/>
      <c r="C71" s="22"/>
      <c r="D71" s="22"/>
      <c r="E71" s="28"/>
      <c r="F71" s="29"/>
    </row>
    <row r="72" spans="1:6" ht="18.75" x14ac:dyDescent="0.25">
      <c r="A72" s="28"/>
      <c r="B72" s="187"/>
      <c r="C72" s="180" t="s">
        <v>373</v>
      </c>
      <c r="D72" s="180"/>
      <c r="E72" s="28"/>
      <c r="F72" s="19"/>
    </row>
    <row r="73" spans="1:6" ht="9" customHeight="1" x14ac:dyDescent="0.25">
      <c r="A73" s="28"/>
      <c r="B73" s="186"/>
      <c r="C73" s="181"/>
      <c r="D73" s="181"/>
      <c r="E73" s="28"/>
      <c r="F73" s="19"/>
    </row>
    <row r="74" spans="1:6" ht="63" customHeight="1" x14ac:dyDescent="0.25">
      <c r="A74" s="28"/>
      <c r="B74" s="6">
        <v>1</v>
      </c>
      <c r="C74" s="273" t="s">
        <v>492</v>
      </c>
      <c r="D74" s="285"/>
      <c r="E74" s="277" t="b">
        <f>'Section C'!E36&lt;='Section B'!C13</f>
        <v>1</v>
      </c>
      <c r="F74" s="19"/>
    </row>
    <row r="75" spans="1:6" ht="9" customHeight="1" x14ac:dyDescent="0.25">
      <c r="A75" s="28"/>
      <c r="B75" s="8"/>
      <c r="C75" s="286"/>
      <c r="D75" s="286"/>
      <c r="E75" s="281"/>
      <c r="F75" s="19"/>
    </row>
    <row r="76" spans="1:6" ht="63" customHeight="1" x14ac:dyDescent="0.25">
      <c r="A76" s="28"/>
      <c r="B76" s="6">
        <v>2</v>
      </c>
      <c r="C76" s="273" t="s">
        <v>493</v>
      </c>
      <c r="D76" s="285"/>
      <c r="E76" s="277" t="b">
        <f>'Section C'!F36&lt;='Section B'!E13</f>
        <v>1</v>
      </c>
      <c r="F76" s="19"/>
    </row>
    <row r="77" spans="1:6" ht="9" customHeight="1" x14ac:dyDescent="0.25">
      <c r="A77" s="28"/>
      <c r="B77" s="8"/>
      <c r="C77" s="286"/>
      <c r="D77" s="286"/>
      <c r="E77" s="281"/>
      <c r="F77" s="19"/>
    </row>
    <row r="78" spans="1:6" ht="32.1" customHeight="1" x14ac:dyDescent="0.25">
      <c r="A78" s="28"/>
      <c r="B78" s="6">
        <v>3</v>
      </c>
      <c r="C78" s="273" t="s">
        <v>494</v>
      </c>
      <c r="D78" s="285"/>
      <c r="E78" s="277" t="b">
        <f>'Section C'!E38&lt;='Section B'!C13</f>
        <v>1</v>
      </c>
      <c r="F78" s="19"/>
    </row>
    <row r="79" spans="1:6" ht="9" customHeight="1" x14ac:dyDescent="0.25">
      <c r="A79" s="28"/>
      <c r="B79" s="8"/>
      <c r="C79" s="286"/>
      <c r="D79" s="286"/>
      <c r="E79" s="281"/>
      <c r="F79" s="19"/>
    </row>
    <row r="80" spans="1:6" ht="32.1" customHeight="1" x14ac:dyDescent="0.25">
      <c r="A80" s="28"/>
      <c r="B80" s="6">
        <v>4</v>
      </c>
      <c r="C80" s="273" t="s">
        <v>495</v>
      </c>
      <c r="D80" s="285"/>
      <c r="E80" s="277" t="b">
        <f>'Section C'!F38&lt;='Section B'!E13</f>
        <v>1</v>
      </c>
      <c r="F80" s="19"/>
    </row>
    <row r="81" spans="1:6" ht="9" customHeight="1" x14ac:dyDescent="0.25">
      <c r="A81" s="28"/>
      <c r="B81" s="8"/>
      <c r="C81" s="286"/>
      <c r="D81" s="286"/>
      <c r="E81" s="281"/>
      <c r="F81" s="19"/>
    </row>
    <row r="82" spans="1:6" ht="32.1" customHeight="1" x14ac:dyDescent="0.25">
      <c r="A82" s="28"/>
      <c r="B82" s="6">
        <v>5</v>
      </c>
      <c r="C82" s="273" t="s">
        <v>491</v>
      </c>
      <c r="D82" s="285"/>
      <c r="E82" s="277" t="b">
        <f>'Section C'!E40&lt;='Section B'!C13</f>
        <v>1</v>
      </c>
      <c r="F82" s="19"/>
    </row>
    <row r="83" spans="1:6" ht="9" customHeight="1" x14ac:dyDescent="0.25">
      <c r="A83" s="28"/>
      <c r="B83" s="8"/>
      <c r="C83" s="286"/>
      <c r="D83" s="286"/>
      <c r="E83" s="281"/>
      <c r="F83" s="19"/>
    </row>
    <row r="84" spans="1:6" ht="32.1" customHeight="1" x14ac:dyDescent="0.25">
      <c r="A84" s="28"/>
      <c r="B84" s="6">
        <v>6</v>
      </c>
      <c r="C84" s="273" t="s">
        <v>496</v>
      </c>
      <c r="D84" s="285"/>
      <c r="E84" s="277" t="b">
        <f>'Section C'!F40&lt;='Section B'!E13</f>
        <v>1</v>
      </c>
      <c r="F84" s="19"/>
    </row>
    <row r="85" spans="1:6" ht="9" customHeight="1" x14ac:dyDescent="0.25">
      <c r="A85" s="28"/>
      <c r="B85" s="8"/>
      <c r="C85" s="286"/>
      <c r="D85" s="286"/>
      <c r="E85" s="281"/>
      <c r="F85" s="19"/>
    </row>
    <row r="86" spans="1:6" ht="32.1" customHeight="1" x14ac:dyDescent="0.25">
      <c r="A86" s="28"/>
      <c r="B86" s="6">
        <v>7</v>
      </c>
      <c r="C86" s="284" t="s">
        <v>396</v>
      </c>
      <c r="D86" s="285"/>
      <c r="E86" s="277" t="b">
        <f>'Section C'!E46&lt;='Section C'!E44</f>
        <v>1</v>
      </c>
      <c r="F86" s="19"/>
    </row>
    <row r="87" spans="1:6" ht="9" customHeight="1" x14ac:dyDescent="0.25">
      <c r="A87" s="28"/>
      <c r="B87" s="6"/>
      <c r="C87" s="288"/>
      <c r="D87" s="289"/>
      <c r="E87" s="289"/>
      <c r="F87" s="19"/>
    </row>
    <row r="88" spans="1:6" ht="18.75" x14ac:dyDescent="0.25">
      <c r="A88" s="28"/>
      <c r="B88" s="187"/>
      <c r="C88" s="180" t="s">
        <v>423</v>
      </c>
      <c r="D88" s="180"/>
      <c r="E88" s="28"/>
      <c r="F88" s="19"/>
    </row>
    <row r="89" spans="1:6" ht="9" customHeight="1" x14ac:dyDescent="0.25">
      <c r="A89" s="28"/>
      <c r="B89" s="6"/>
      <c r="C89" s="182"/>
      <c r="D89" s="182"/>
      <c r="E89" s="28"/>
      <c r="F89" s="19"/>
    </row>
    <row r="90" spans="1:6" ht="32.1" customHeight="1" x14ac:dyDescent="0.25">
      <c r="A90" s="28"/>
      <c r="B90" s="6">
        <v>1</v>
      </c>
      <c r="C90" s="275" t="s">
        <v>505</v>
      </c>
      <c r="D90" s="200"/>
      <c r="E90" s="287" t="b">
        <f>'Section D'!D16&lt;='Section D'!D15</f>
        <v>1</v>
      </c>
      <c r="F90" s="19"/>
    </row>
    <row r="91" spans="1:6" ht="9" customHeight="1" x14ac:dyDescent="0.25">
      <c r="A91" s="28"/>
      <c r="B91" s="6"/>
      <c r="C91" s="288"/>
      <c r="D91" s="289"/>
      <c r="E91" s="289"/>
      <c r="F91" s="19"/>
    </row>
    <row r="92" spans="1:6" ht="32.1" customHeight="1" x14ac:dyDescent="0.25">
      <c r="A92" s="28"/>
      <c r="B92" s="6">
        <v>2</v>
      </c>
      <c r="C92" s="275" t="s">
        <v>506</v>
      </c>
      <c r="D92" s="200"/>
      <c r="E92" s="287" t="b">
        <f>'Section D'!D26&lt;='Section D'!D25</f>
        <v>1</v>
      </c>
      <c r="F92" s="19"/>
    </row>
    <row r="93" spans="1:6" ht="9" customHeight="1" x14ac:dyDescent="0.25">
      <c r="A93" s="28"/>
      <c r="B93" s="6"/>
      <c r="C93" s="288"/>
      <c r="D93" s="289"/>
      <c r="E93" s="289"/>
      <c r="F93" s="19"/>
    </row>
    <row r="94" spans="1:6" ht="48" customHeight="1" x14ac:dyDescent="0.25">
      <c r="A94" s="28"/>
      <c r="B94" s="6">
        <v>3</v>
      </c>
      <c r="C94" s="275" t="s">
        <v>507</v>
      </c>
      <c r="D94" s="200"/>
      <c r="E94" s="287" t="b">
        <f>'Section D'!D18&lt;='Section D'!D17</f>
        <v>1</v>
      </c>
      <c r="F94" s="19"/>
    </row>
    <row r="95" spans="1:6" ht="9" customHeight="1" x14ac:dyDescent="0.25">
      <c r="A95" s="28"/>
      <c r="B95" s="6"/>
      <c r="C95" s="288"/>
      <c r="D95" s="289"/>
      <c r="E95" s="289"/>
      <c r="F95" s="19"/>
    </row>
    <row r="96" spans="1:6" ht="48" customHeight="1" x14ac:dyDescent="0.25">
      <c r="A96" s="28"/>
      <c r="B96" s="6">
        <v>4</v>
      </c>
      <c r="C96" s="275" t="s">
        <v>508</v>
      </c>
      <c r="D96" s="200"/>
      <c r="E96" s="287" t="b">
        <f>'Section D'!D28&lt;='Section D'!D27</f>
        <v>1</v>
      </c>
      <c r="F96" s="19"/>
    </row>
    <row r="97" spans="1:6" ht="9" customHeight="1" x14ac:dyDescent="0.25">
      <c r="A97" s="28"/>
      <c r="B97" s="8"/>
      <c r="C97" s="22"/>
      <c r="D97" s="22"/>
      <c r="E97" s="28"/>
      <c r="F97" s="29"/>
    </row>
    <row r="98" spans="1:6" ht="18.75" x14ac:dyDescent="0.25">
      <c r="A98" s="28"/>
      <c r="B98" s="187"/>
      <c r="C98" s="180" t="s">
        <v>424</v>
      </c>
      <c r="D98" s="180"/>
      <c r="E98" s="28"/>
      <c r="F98" s="19"/>
    </row>
    <row r="99" spans="1:6" ht="9" customHeight="1" x14ac:dyDescent="0.25">
      <c r="A99" s="28"/>
      <c r="B99" s="186"/>
      <c r="C99" s="181"/>
      <c r="D99" s="181"/>
      <c r="E99" s="28"/>
      <c r="F99" s="19"/>
    </row>
    <row r="100" spans="1:6" ht="32.1" customHeight="1" x14ac:dyDescent="0.25">
      <c r="A100" s="28"/>
      <c r="B100" s="6">
        <v>1</v>
      </c>
      <c r="C100" s="285" t="s">
        <v>397</v>
      </c>
      <c r="D100" s="285"/>
      <c r="E100" s="277" t="b">
        <f>'Section F'!D40='Section F'!D53</f>
        <v>1</v>
      </c>
      <c r="F100" s="19"/>
    </row>
    <row r="101" spans="1:6" ht="9" customHeight="1" x14ac:dyDescent="0.25">
      <c r="A101" s="28"/>
      <c r="B101" s="7"/>
      <c r="C101" s="183"/>
      <c r="D101" s="183"/>
      <c r="E101" s="28"/>
      <c r="F101" s="19"/>
    </row>
    <row r="102" spans="1:6" ht="18.75" x14ac:dyDescent="0.25">
      <c r="A102" s="28"/>
      <c r="B102" s="187"/>
      <c r="C102" s="180" t="s">
        <v>31</v>
      </c>
      <c r="D102" s="180"/>
      <c r="E102" s="9"/>
      <c r="F102" s="19"/>
    </row>
    <row r="103" spans="1:6" ht="9" customHeight="1" x14ac:dyDescent="0.25">
      <c r="A103" s="28"/>
      <c r="B103" s="30"/>
      <c r="C103" s="184"/>
      <c r="D103" s="184"/>
      <c r="E103" s="9"/>
      <c r="F103" s="19"/>
    </row>
    <row r="104" spans="1:6" ht="32.1" customHeight="1" x14ac:dyDescent="0.25">
      <c r="A104" s="28"/>
      <c r="B104" s="6">
        <v>1</v>
      </c>
      <c r="C104" s="290" t="s">
        <v>470</v>
      </c>
      <c r="D104" s="290"/>
      <c r="E104" s="291" t="b">
        <f>IF(AND(GeneralInfo=TRUE,SecA=TRUE,SecB=TRUE,SecC=TRUE,SecD=TRUE,SecE=TRUE,SecF=TRUE),TRUE,FALSE)</f>
        <v>0</v>
      </c>
      <c r="F104" s="19"/>
    </row>
    <row r="105" spans="1:6" ht="9" customHeight="1" x14ac:dyDescent="0.25">
      <c r="A105" s="28"/>
      <c r="B105" s="7"/>
      <c r="C105" s="184"/>
      <c r="D105" s="184"/>
      <c r="E105" s="31"/>
      <c r="F105" s="19"/>
    </row>
    <row r="106" spans="1:6" ht="18.75" x14ac:dyDescent="0.25">
      <c r="A106" s="28"/>
      <c r="B106" s="187"/>
      <c r="C106" s="180" t="s">
        <v>32</v>
      </c>
      <c r="D106" s="180"/>
      <c r="E106" s="28"/>
      <c r="F106" s="19"/>
    </row>
    <row r="107" spans="1:6" ht="9" customHeight="1" x14ac:dyDescent="0.25">
      <c r="A107" s="28"/>
      <c r="B107" s="7"/>
      <c r="C107" s="177"/>
      <c r="D107" s="177"/>
      <c r="E107" s="28"/>
      <c r="F107" s="19"/>
    </row>
    <row r="108" spans="1:6" ht="32.1" customHeight="1" x14ac:dyDescent="0.25">
      <c r="A108" s="28"/>
      <c r="B108" s="7"/>
      <c r="C108" s="185" t="str">
        <f>IF(OR(E12=FALSE,E14=FALSE,E16=FALSE,E18=FALSE,E20=FALSE,E22=FALSE,E24=FALSE,E26=FALSE,E28=FALSE,E30=FALSE,E32=FALSE,E34=FALSE,E36=FALSE,E38=FALSE,E40=FALSE,E42=FALSE,E44=FALSE,E46=FALSE,E48=FALSE,E50=FALSE,E52=FALSE,E54=FALSE,E56=FALSE,E58=FALSE,E60=FALSE,E62=FALSE,E64=FALSE,E66=FALSE,E68=FALSE,E70=FALSE,E74=FALSE,E76=FALSE,E78=FALSE,E80=FALSE,E82=FALSE,E84=FALSE,E86=FALSE,E90=FALSE,E92=FALSE,E94=FALSE,E96=FALSE,E100=FALSE,E104=FALSE),"NOT VALIDATED","VALIDATED")</f>
        <v>NOT VALIDATED</v>
      </c>
      <c r="D108" s="185"/>
      <c r="E108" s="28"/>
      <c r="F108" s="19"/>
    </row>
    <row r="109" spans="1:6" ht="9" customHeight="1" x14ac:dyDescent="0.25">
      <c r="A109" s="28"/>
      <c r="B109" s="7"/>
      <c r="C109" s="177"/>
      <c r="D109" s="177"/>
      <c r="E109" s="28"/>
      <c r="F109" s="19"/>
    </row>
  </sheetData>
  <sheetProtection algorithmName="SHA-512" hashValue="6EfI5J3q/Rkcmg3oeBirU5kT7sPFCdpEhcv3TQFA8bN1kJtZqcQOhVxZF+PmV4bgkDWDYIKlDpgpYomGk4yWmA==" saltValue="+Yz63/X2u5xn5Zpcg9wIqA==" spinCount="100000" sheet="1" objects="1" scenarios="1"/>
  <mergeCells count="2">
    <mergeCell ref="B6:E6"/>
    <mergeCell ref="B8:C8"/>
  </mergeCells>
  <conditionalFormatting sqref="C108:D108">
    <cfRule type="cellIs" dxfId="32" priority="113" operator="equal">
      <formula>"NOT VALIDATED"</formula>
    </cfRule>
    <cfRule type="cellIs" dxfId="31" priority="112" operator="equal">
      <formula>"VALIDATED"</formula>
    </cfRule>
  </conditionalFormatting>
  <conditionalFormatting sqref="E12 E16 E20 E24 E28 E32 E36 E40 E48 E52 E56 E60 E64 E68 E100 E104">
    <cfRule type="cellIs" dxfId="30" priority="114" operator="equal">
      <formula>TRUE</formula>
    </cfRule>
  </conditionalFormatting>
  <conditionalFormatting sqref="E12 E16 E20 E24 E28 E32 E36 E40 E48 E52 E56 E60 E64 E68 E100">
    <cfRule type="cellIs" dxfId="29" priority="115" operator="equal">
      <formula>FALSE</formula>
    </cfRule>
  </conditionalFormatting>
  <conditionalFormatting sqref="E14 E18 E22 E26 E30 E34 E38 E42 E50 E54 E58 E62 E66 E70">
    <cfRule type="cellIs" dxfId="28" priority="35" operator="equal">
      <formula>TRUE</formula>
    </cfRule>
    <cfRule type="cellIs" dxfId="27" priority="36" operator="equal">
      <formula>FALSE</formula>
    </cfRule>
  </conditionalFormatting>
  <conditionalFormatting sqref="E44">
    <cfRule type="cellIs" dxfId="26" priority="74" operator="equal">
      <formula>FALSE</formula>
    </cfRule>
    <cfRule type="cellIs" dxfId="25" priority="73" operator="equal">
      <formula>TRUE</formula>
    </cfRule>
  </conditionalFormatting>
  <conditionalFormatting sqref="E46">
    <cfRule type="cellIs" dxfId="24" priority="33" operator="equal">
      <formula>TRUE</formula>
    </cfRule>
    <cfRule type="cellIs" dxfId="23" priority="34" operator="equal">
      <formula>FALSE</formula>
    </cfRule>
  </conditionalFormatting>
  <conditionalFormatting sqref="E74">
    <cfRule type="cellIs" dxfId="22" priority="50" operator="equal">
      <formula>FALSE</formula>
    </cfRule>
    <cfRule type="cellIs" dxfId="21" priority="49" operator="equal">
      <formula>TRUE</formula>
    </cfRule>
  </conditionalFormatting>
  <conditionalFormatting sqref="E76">
    <cfRule type="cellIs" dxfId="20" priority="13" operator="equal">
      <formula>TRUE</formula>
    </cfRule>
    <cfRule type="cellIs" dxfId="19" priority="14" operator="equal">
      <formula>FALSE</formula>
    </cfRule>
  </conditionalFormatting>
  <conditionalFormatting sqref="E78">
    <cfRule type="cellIs" dxfId="18" priority="43" operator="equal">
      <formula>TRUE</formula>
    </cfRule>
    <cfRule type="cellIs" dxfId="17" priority="44" operator="equal">
      <formula>FALSE</formula>
    </cfRule>
  </conditionalFormatting>
  <conditionalFormatting sqref="E80">
    <cfRule type="cellIs" dxfId="16" priority="11" operator="equal">
      <formula>TRUE</formula>
    </cfRule>
    <cfRule type="cellIs" dxfId="15" priority="12" operator="equal">
      <formula>FALSE</formula>
    </cfRule>
  </conditionalFormatting>
  <conditionalFormatting sqref="E82">
    <cfRule type="cellIs" dxfId="14" priority="42" operator="equal">
      <formula>FALSE</formula>
    </cfRule>
    <cfRule type="cellIs" dxfId="13" priority="41" operator="equal">
      <formula>TRUE</formula>
    </cfRule>
  </conditionalFormatting>
  <conditionalFormatting sqref="E84">
    <cfRule type="cellIs" dxfId="12" priority="10" operator="equal">
      <formula>FALSE</formula>
    </cfRule>
    <cfRule type="cellIs" dxfId="11" priority="9" operator="equal">
      <formula>TRUE</formula>
    </cfRule>
  </conditionalFormatting>
  <conditionalFormatting sqref="E86">
    <cfRule type="cellIs" dxfId="10" priority="75" operator="equal">
      <formula>TRUE</formula>
    </cfRule>
    <cfRule type="cellIs" dxfId="9" priority="76" operator="equal">
      <formula>FALSE</formula>
    </cfRule>
  </conditionalFormatting>
  <conditionalFormatting sqref="E90">
    <cfRule type="cellIs" dxfId="8" priority="65" operator="equal">
      <formula>TRUE</formula>
    </cfRule>
    <cfRule type="cellIs" dxfId="7" priority="66" operator="equal">
      <formula>FALSE</formula>
    </cfRule>
  </conditionalFormatting>
  <conditionalFormatting sqref="E92">
    <cfRule type="cellIs" dxfId="6" priority="24" operator="equal">
      <formula>FALSE</formula>
    </cfRule>
    <cfRule type="cellIs" dxfId="5" priority="23" operator="equal">
      <formula>TRUE</formula>
    </cfRule>
  </conditionalFormatting>
  <conditionalFormatting sqref="E94">
    <cfRule type="cellIs" dxfId="4" priority="57" operator="equal">
      <formula>TRUE</formula>
    </cfRule>
    <cfRule type="cellIs" dxfId="3" priority="58" operator="equal">
      <formula>FALSE</formula>
    </cfRule>
  </conditionalFormatting>
  <conditionalFormatting sqref="E96">
    <cfRule type="cellIs" dxfId="2" priority="16" operator="equal">
      <formula>FALSE</formula>
    </cfRule>
    <cfRule type="cellIs" dxfId="1" priority="15" operator="equal">
      <formula>TRUE</formula>
    </cfRule>
  </conditionalFormatting>
  <conditionalFormatting sqref="E104">
    <cfRule type="cellIs" dxfId="0" priority="89" operator="equal">
      <formula>FALSE</formula>
    </cfRule>
  </conditionalFormatting>
  <pageMargins left="0.7" right="0.7" top="0.75" bottom="0.75" header="0.3" footer="0.3"/>
  <pageSetup paperSize="9" scale="67" fitToHeight="0" orientation="portrait" r:id="rId1"/>
  <rowBreaks count="2" manualBreakCount="2">
    <brk id="55" max="5" man="1"/>
    <brk id="9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Instructions</vt:lpstr>
      <vt:lpstr>General Information</vt:lpstr>
      <vt:lpstr>Section A</vt:lpstr>
      <vt:lpstr>Section B</vt:lpstr>
      <vt:lpstr>Section C</vt:lpstr>
      <vt:lpstr>Section D</vt:lpstr>
      <vt:lpstr>Section E</vt:lpstr>
      <vt:lpstr>Section F</vt:lpstr>
      <vt:lpstr>Validation Tests</vt:lpstr>
      <vt:lpstr>Definitions</vt:lpstr>
      <vt:lpstr>Allowed Values</vt:lpstr>
      <vt:lpstr>countries</vt:lpstr>
      <vt:lpstr>GeneralInfo</vt:lpstr>
      <vt:lpstr>GenInfo</vt:lpstr>
      <vt:lpstr>LastRefDate</vt:lpstr>
      <vt:lpstr>List_Countries</vt:lpstr>
      <vt:lpstr>'Allowed Values'!Print_Area</vt:lpstr>
      <vt:lpstr>'General Information'!Print_Area</vt:lpstr>
      <vt:lpstr>Instructions!Print_Area</vt:lpstr>
      <vt:lpstr>'Section A'!Print_Area</vt:lpstr>
      <vt:lpstr>'Section B'!Print_Area</vt:lpstr>
      <vt:lpstr>'Section C'!Print_Area</vt:lpstr>
      <vt:lpstr>'Section D'!Print_Area</vt:lpstr>
      <vt:lpstr>'Section E'!Print_Area</vt:lpstr>
      <vt:lpstr>'Section F'!Print_Area</vt:lpstr>
      <vt:lpstr>'Validation Tests'!Print_Area</vt:lpstr>
      <vt:lpstr>'Allowed Values'!Print_Titles</vt:lpstr>
      <vt:lpstr>'Section A'!Print_Titles</vt:lpstr>
      <vt:lpstr>SecA</vt:lpstr>
      <vt:lpstr>SecB</vt:lpstr>
      <vt:lpstr>SecC</vt:lpstr>
      <vt:lpstr>SecD</vt:lpstr>
      <vt:lpstr>SecE</vt:lpstr>
      <vt:lpstr>SecF</vt:lpstr>
      <vt:lpstr>yn</vt:lpstr>
      <vt:lpstr>ynna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Gavriel</dc:creator>
  <cp:lastModifiedBy>Irene Christodoulou</cp:lastModifiedBy>
  <cp:lastPrinted>2024-03-21T05:36:10Z</cp:lastPrinted>
  <dcterms:created xsi:type="dcterms:W3CDTF">2017-01-25T13:18:44Z</dcterms:created>
  <dcterms:modified xsi:type="dcterms:W3CDTF">2024-03-26T05:19:27Z</dcterms:modified>
</cp:coreProperties>
</file>