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ILESRV\Redirection\ichristodoulou\Desktop\"/>
    </mc:Choice>
  </mc:AlternateContent>
  <bookViews>
    <workbookView xWindow="0" yWindow="0" windowWidth="28800" windowHeight="12300" tabRatio="934"/>
  </bookViews>
  <sheets>
    <sheet name="Instructions" sheetId="1" r:id="rId1"/>
    <sheet name="Part 1 - Contact information" sheetId="2" r:id="rId2"/>
    <sheet name="Part 2 - Details (AT)" sheetId="7" r:id="rId3"/>
    <sheet name="Part 2 - Details (BE)" sheetId="8" r:id="rId4"/>
    <sheet name="Part 2 - Details (BG)" sheetId="12" r:id="rId5"/>
    <sheet name="Part 2 - Details (CZ)" sheetId="15" r:id="rId6"/>
    <sheet name="Part 2 - Details (DE)" sheetId="20" r:id="rId7"/>
    <sheet name="Part 2 - Details (DK)" sheetId="16" r:id="rId8"/>
    <sheet name="Part 2 - Details (EE)" sheetId="17" r:id="rId9"/>
    <sheet name="Part 2 - Details (EL)" sheetId="21" r:id="rId10"/>
    <sheet name="Part 2 - Details (ES)" sheetId="35" r:id="rId11"/>
    <sheet name="Part 2 - Details (FI)" sheetId="18" r:id="rId12"/>
    <sheet name="Part 2 - Details (FR)" sheetId="19" r:id="rId13"/>
    <sheet name="Part 2 - Details (HR)" sheetId="13" r:id="rId14"/>
    <sheet name="Part 2 - Details (HU)" sheetId="22" r:id="rId15"/>
    <sheet name="Part 2 - Details (IE)" sheetId="23" r:id="rId16"/>
    <sheet name="Part 2 - Details (IT)" sheetId="24" r:id="rId17"/>
    <sheet name="Part 2 - Details (LT)" sheetId="26" r:id="rId18"/>
    <sheet name="Part 2 - Details (LU)" sheetId="27" r:id="rId19"/>
    <sheet name="Part 2 - Details (LV)" sheetId="25" r:id="rId20"/>
    <sheet name="Part 2 - Details (MT)" sheetId="28" r:id="rId21"/>
    <sheet name="Part 2 - Details (NL)" sheetId="29" r:id="rId22"/>
    <sheet name="Part 2 - Details (PL)" sheetId="30" r:id="rId23"/>
    <sheet name="Part 2 - Details (PT)" sheetId="31" r:id="rId24"/>
    <sheet name="Part 2 - Details (RO)" sheetId="32" r:id="rId25"/>
    <sheet name="Part 2 - Details (SE)" sheetId="36" r:id="rId26"/>
    <sheet name="Part 2 - Details (SI)" sheetId="34" r:id="rId27"/>
    <sheet name="Part 2 - Details (SK)" sheetId="33" r:id="rId28"/>
    <sheet name="Part 2 - Details (IS)" sheetId="38" r:id="rId29"/>
    <sheet name="Part 2 - Details (LI)" sheetId="37" r:id="rId30"/>
    <sheet name="Part 2 - Details (NO)" sheetId="39" r:id="rId31"/>
    <sheet name="Validation Tests" sheetId="40" r:id="rId32"/>
  </sheets>
  <definedNames>
    <definedName name="AT">'Part 2 - Details (AT)'!$B$82</definedName>
    <definedName name="BE">'Part 2 - Details (BE)'!$B$82</definedName>
    <definedName name="BG">'Part 2 - Details (BG)'!$B$82</definedName>
    <definedName name="ContactInfo">'Part 1 - Contact information'!$B$22</definedName>
    <definedName name="CZ">'Part 2 - Details (CZ)'!$B$82</definedName>
    <definedName name="DE">'Part 2 - Details (DE)'!$B$82</definedName>
    <definedName name="DK">'Part 2 - Details (DK)'!$B$82</definedName>
    <definedName name="EE">'Part 2 - Details (EE)'!$B$82</definedName>
    <definedName name="EL">'Part 2 - Details (EL)'!$B$82</definedName>
    <definedName name="empty_list" localSheetId="0">#REF!</definedName>
    <definedName name="empty_list">#REF!</definedName>
    <definedName name="ES">'Part 2 - Details (ES)'!$B$82</definedName>
    <definedName name="FI">'Part 2 - Details (FI)'!$B$82</definedName>
    <definedName name="FR">'Part 2 - Details (FR)'!$B$82</definedName>
    <definedName name="HR">'Part 2 - Details (HR)'!$B$82</definedName>
    <definedName name="HU">'Part 2 - Details (HU)'!$B$82</definedName>
    <definedName name="IE">'Part 2 - Details (IE)'!$B$82</definedName>
    <definedName name="IS">'Part 2 - Details (IS)'!$B$82</definedName>
    <definedName name="IT">'Part 2 - Details (IT)'!$B$82</definedName>
    <definedName name="LI">'Part 2 - Details (LI)'!$B$82</definedName>
    <definedName name="LT">'Part 2 - Details (LT)'!$B$82</definedName>
    <definedName name="LU">'Part 2 - Details (LU)'!$B$82</definedName>
    <definedName name="LV">'Part 2 - Details (LV)'!$B$82</definedName>
    <definedName name="MR">#REF!</definedName>
    <definedName name="MT">'Part 2 - Details (MT)'!$B$82</definedName>
    <definedName name="NL">'Part 2 - Details (NL)'!$B$82</definedName>
    <definedName name="NO">'Part 2 - Details (NO)'!$B$82</definedName>
    <definedName name="PL">'Part 2 - Details (PL)'!$B$82</definedName>
    <definedName name="_xlnm.Print_Area" localSheetId="0">Instructions!$A$1:$A$16</definedName>
    <definedName name="_xlnm.Print_Area" localSheetId="1">'Part 1 - Contact information'!$A$1:$B$22</definedName>
    <definedName name="_xlnm.Print_Area" localSheetId="2">'Part 2 - Details (AT)'!$A$1:$D$82</definedName>
    <definedName name="_xlnm.Print_Area" localSheetId="3">'Part 2 - Details (BE)'!$A$1:$D$82</definedName>
    <definedName name="_xlnm.Print_Area" localSheetId="4">'Part 2 - Details (BG)'!$A$1:$D$82</definedName>
    <definedName name="_xlnm.Print_Area" localSheetId="5">'Part 2 - Details (CZ)'!$A$1:$D$82</definedName>
    <definedName name="_xlnm.Print_Area" localSheetId="6">'Part 2 - Details (DE)'!$A$1:$D$82</definedName>
    <definedName name="_xlnm.Print_Area" localSheetId="7">'Part 2 - Details (DK)'!$A$1:$D$82</definedName>
    <definedName name="_xlnm.Print_Area" localSheetId="8">'Part 2 - Details (EE)'!$A$1:$D$82</definedName>
    <definedName name="_xlnm.Print_Area" localSheetId="9">'Part 2 - Details (EL)'!$A$1:$D$82</definedName>
    <definedName name="_xlnm.Print_Area" localSheetId="10">'Part 2 - Details (ES)'!$A$1:$D$82</definedName>
    <definedName name="_xlnm.Print_Area" localSheetId="11">'Part 2 - Details (FI)'!$A$1:$D$82</definedName>
    <definedName name="_xlnm.Print_Area" localSheetId="12">'Part 2 - Details (FR)'!$A$1:$D$82</definedName>
    <definedName name="_xlnm.Print_Area" localSheetId="13">'Part 2 - Details (HR)'!$A$1:$D$82</definedName>
    <definedName name="_xlnm.Print_Area" localSheetId="14">'Part 2 - Details (HU)'!$A$1:$D$82</definedName>
    <definedName name="_xlnm.Print_Area" localSheetId="15">'Part 2 - Details (IE)'!$A$1:$D$82</definedName>
    <definedName name="_xlnm.Print_Area" localSheetId="28">'Part 2 - Details (IS)'!$A$1:$D$82</definedName>
    <definedName name="_xlnm.Print_Area" localSheetId="16">'Part 2 - Details (IT)'!$A$1:$D$82</definedName>
    <definedName name="_xlnm.Print_Area" localSheetId="29">'Part 2 - Details (LI)'!$A$1:$D$82</definedName>
    <definedName name="_xlnm.Print_Area" localSheetId="17">'Part 2 - Details (LT)'!$A$1:$D$82</definedName>
    <definedName name="_xlnm.Print_Area" localSheetId="18">'Part 2 - Details (LU)'!$A$1:$D$82</definedName>
    <definedName name="_xlnm.Print_Area" localSheetId="19">'Part 2 - Details (LV)'!$A$1:$D$82</definedName>
    <definedName name="_xlnm.Print_Area" localSheetId="20">'Part 2 - Details (MT)'!$A$1:$D$82</definedName>
    <definedName name="_xlnm.Print_Area" localSheetId="21">'Part 2 - Details (NL)'!$A$1:$D$82</definedName>
    <definedName name="_xlnm.Print_Area" localSheetId="30">'Part 2 - Details (NO)'!$A$1:$D$82</definedName>
    <definedName name="_xlnm.Print_Area" localSheetId="22">'Part 2 - Details (PL)'!$A$1:$D$82</definedName>
    <definedName name="_xlnm.Print_Area" localSheetId="23">'Part 2 - Details (PT)'!$A$1:$D$82</definedName>
    <definedName name="_xlnm.Print_Area" localSheetId="24">'Part 2 - Details (RO)'!$A$1:$D$82</definedName>
    <definedName name="_xlnm.Print_Area" localSheetId="25">'Part 2 - Details (SE)'!$A$1:$D$82</definedName>
    <definedName name="_xlnm.Print_Area" localSheetId="26">'Part 2 - Details (SI)'!$A$1:$D$82</definedName>
    <definedName name="_xlnm.Print_Area" localSheetId="27">'Part 2 - Details (SK)'!$A$1:$D$82</definedName>
    <definedName name="_xlnm.Print_Area" localSheetId="31">'Validation Tests'!$A$1:$C$125</definedName>
    <definedName name="PT">'Part 2 - Details (PT)'!$B$82</definedName>
    <definedName name="RO">'Part 2 - Details (RO)'!$B$82</definedName>
    <definedName name="SE">'Part 2 - Details (SE)'!$B$82</definedName>
    <definedName name="SI">'Part 2 - Details (SI)'!$B$82</definedName>
    <definedName name="SK">'Part 2 - Details (SK)'!$B$82</definedName>
    <definedName name="tick_all" localSheetId="0">#REF!</definedName>
    <definedName name="tick_all">#REF!</definedName>
    <definedName name="tick_list" localSheetId="0">#REF!</definedName>
    <definedName name="tick_list">#REF!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4" i="15" l="1"/>
  <c r="G64" i="15"/>
  <c r="H64" i="15"/>
  <c r="B82" i="39" l="1"/>
  <c r="B82" i="37"/>
  <c r="B82" i="38"/>
  <c r="B82" i="33"/>
  <c r="B82" i="34"/>
  <c r="B82" i="36"/>
  <c r="B82" i="32"/>
  <c r="B82" i="31"/>
  <c r="B82" i="30"/>
  <c r="B82" i="29"/>
  <c r="B82" i="28"/>
  <c r="B82" i="25"/>
  <c r="B82" i="27"/>
  <c r="B82" i="26"/>
  <c r="B82" i="24"/>
  <c r="B82" i="23"/>
  <c r="B82" i="22"/>
  <c r="B82" i="13"/>
  <c r="B82" i="19"/>
  <c r="B82" i="18"/>
  <c r="B82" i="35"/>
  <c r="B82" i="21"/>
  <c r="B82" i="17"/>
  <c r="B82" i="16"/>
  <c r="B82" i="20"/>
  <c r="B82" i="15"/>
  <c r="B82" i="12"/>
  <c r="B82" i="8"/>
  <c r="H79" i="39"/>
  <c r="G79" i="39"/>
  <c r="F79" i="39"/>
  <c r="H78" i="39"/>
  <c r="F78" i="39"/>
  <c r="H77" i="39"/>
  <c r="F77" i="39"/>
  <c r="H76" i="39"/>
  <c r="F76" i="39"/>
  <c r="H75" i="39"/>
  <c r="F75" i="39"/>
  <c r="H74" i="39"/>
  <c r="F74" i="39"/>
  <c r="H73" i="39"/>
  <c r="F73" i="39"/>
  <c r="H72" i="39"/>
  <c r="F72" i="39"/>
  <c r="H71" i="39"/>
  <c r="F71" i="39"/>
  <c r="H70" i="39"/>
  <c r="F70" i="39"/>
  <c r="H69" i="39"/>
  <c r="F69" i="39"/>
  <c r="H68" i="39"/>
  <c r="F68" i="39"/>
  <c r="H67" i="39"/>
  <c r="F67" i="39"/>
  <c r="H66" i="39"/>
  <c r="F66" i="39"/>
  <c r="H65" i="39"/>
  <c r="F65" i="39"/>
  <c r="H64" i="39"/>
  <c r="G64" i="39"/>
  <c r="F64" i="39"/>
  <c r="H61" i="39"/>
  <c r="F61" i="39"/>
  <c r="H60" i="39"/>
  <c r="F60" i="39"/>
  <c r="H59" i="39"/>
  <c r="F59" i="39"/>
  <c r="H58" i="39"/>
  <c r="F58" i="39"/>
  <c r="H57" i="39"/>
  <c r="F57" i="39"/>
  <c r="H56" i="39"/>
  <c r="F56" i="39"/>
  <c r="H55" i="39"/>
  <c r="F55" i="39"/>
  <c r="I50" i="39"/>
  <c r="G50" i="39"/>
  <c r="I49" i="39"/>
  <c r="G49" i="39"/>
  <c r="I48" i="39"/>
  <c r="G48" i="39"/>
  <c r="I47" i="39"/>
  <c r="G47" i="39"/>
  <c r="I46" i="39"/>
  <c r="G46" i="39"/>
  <c r="I45" i="39"/>
  <c r="G45" i="39"/>
  <c r="I44" i="39"/>
  <c r="H44" i="39"/>
  <c r="G44" i="39"/>
  <c r="F44" i="39"/>
  <c r="I43" i="39"/>
  <c r="G43" i="39"/>
  <c r="I42" i="39"/>
  <c r="G42" i="39"/>
  <c r="I41" i="39"/>
  <c r="G41" i="39"/>
  <c r="I40" i="39"/>
  <c r="G40" i="39"/>
  <c r="I39" i="39"/>
  <c r="G39" i="39"/>
  <c r="I38" i="39"/>
  <c r="G38" i="39"/>
  <c r="I37" i="39"/>
  <c r="H37" i="39"/>
  <c r="G37" i="39"/>
  <c r="F37" i="39"/>
  <c r="I36" i="39"/>
  <c r="G36" i="39"/>
  <c r="I35" i="39"/>
  <c r="G35" i="39"/>
  <c r="I34" i="39"/>
  <c r="G34" i="39"/>
  <c r="I33" i="39"/>
  <c r="G33" i="39"/>
  <c r="I32" i="39"/>
  <c r="G32" i="39"/>
  <c r="I31" i="39"/>
  <c r="G31" i="39"/>
  <c r="I30" i="39"/>
  <c r="H30" i="39"/>
  <c r="G30" i="39"/>
  <c r="F30" i="39"/>
  <c r="I29" i="39"/>
  <c r="G29" i="39"/>
  <c r="I28" i="39"/>
  <c r="G28" i="39"/>
  <c r="I27" i="39"/>
  <c r="G27" i="39"/>
  <c r="I26" i="39"/>
  <c r="G26" i="39"/>
  <c r="I25" i="39"/>
  <c r="G25" i="39"/>
  <c r="I24" i="39"/>
  <c r="G24" i="39"/>
  <c r="I23" i="39"/>
  <c r="I81" i="39" s="1"/>
  <c r="H23" i="39"/>
  <c r="G23" i="39"/>
  <c r="F23" i="39"/>
  <c r="H19" i="39"/>
  <c r="G19" i="39"/>
  <c r="F19" i="39"/>
  <c r="H18" i="39"/>
  <c r="F18" i="39"/>
  <c r="H17" i="39"/>
  <c r="F17" i="39"/>
  <c r="H16" i="39"/>
  <c r="F16" i="39"/>
  <c r="H15" i="39"/>
  <c r="F15" i="39"/>
  <c r="H14" i="39"/>
  <c r="F14" i="39"/>
  <c r="H13" i="39"/>
  <c r="F13" i="39"/>
  <c r="H8" i="39"/>
  <c r="G8" i="39"/>
  <c r="G3" i="39" s="1"/>
  <c r="F8" i="39"/>
  <c r="H7" i="39"/>
  <c r="F7" i="39"/>
  <c r="H6" i="39"/>
  <c r="H81" i="39" s="1"/>
  <c r="H82" i="39" s="1"/>
  <c r="F6" i="39"/>
  <c r="F3" i="39"/>
  <c r="H79" i="37"/>
  <c r="G79" i="37"/>
  <c r="F79" i="37"/>
  <c r="H78" i="37"/>
  <c r="F78" i="37"/>
  <c r="H77" i="37"/>
  <c r="F77" i="37"/>
  <c r="H76" i="37"/>
  <c r="F76" i="37"/>
  <c r="H75" i="37"/>
  <c r="F75" i="37"/>
  <c r="H74" i="37"/>
  <c r="F74" i="37"/>
  <c r="H73" i="37"/>
  <c r="F73" i="37"/>
  <c r="H72" i="37"/>
  <c r="F72" i="37"/>
  <c r="H71" i="37"/>
  <c r="F71" i="37"/>
  <c r="H70" i="37"/>
  <c r="F70" i="37"/>
  <c r="H69" i="37"/>
  <c r="F69" i="37"/>
  <c r="H68" i="37"/>
  <c r="F68" i="37"/>
  <c r="H67" i="37"/>
  <c r="F67" i="37"/>
  <c r="H66" i="37"/>
  <c r="F66" i="37"/>
  <c r="H65" i="37"/>
  <c r="F65" i="37"/>
  <c r="H64" i="37"/>
  <c r="G64" i="37"/>
  <c r="F64" i="37"/>
  <c r="H61" i="37"/>
  <c r="F61" i="37"/>
  <c r="H60" i="37"/>
  <c r="F60" i="37"/>
  <c r="H59" i="37"/>
  <c r="F59" i="37"/>
  <c r="H58" i="37"/>
  <c r="F58" i="37"/>
  <c r="H57" i="37"/>
  <c r="F57" i="37"/>
  <c r="H56" i="37"/>
  <c r="F56" i="37"/>
  <c r="H55" i="37"/>
  <c r="F55" i="37"/>
  <c r="I50" i="37"/>
  <c r="G50" i="37"/>
  <c r="I49" i="37"/>
  <c r="G49" i="37"/>
  <c r="I48" i="37"/>
  <c r="G48" i="37"/>
  <c r="I47" i="37"/>
  <c r="G47" i="37"/>
  <c r="I46" i="37"/>
  <c r="G46" i="37"/>
  <c r="I45" i="37"/>
  <c r="G45" i="37"/>
  <c r="I44" i="37"/>
  <c r="H44" i="37"/>
  <c r="G44" i="37"/>
  <c r="F44" i="37"/>
  <c r="I43" i="37"/>
  <c r="G43" i="37"/>
  <c r="I42" i="37"/>
  <c r="G42" i="37"/>
  <c r="I41" i="37"/>
  <c r="G41" i="37"/>
  <c r="I40" i="37"/>
  <c r="G40" i="37"/>
  <c r="I39" i="37"/>
  <c r="G39" i="37"/>
  <c r="I38" i="37"/>
  <c r="G38" i="37"/>
  <c r="I37" i="37"/>
  <c r="H37" i="37"/>
  <c r="G37" i="37"/>
  <c r="F37" i="37"/>
  <c r="I36" i="37"/>
  <c r="G36" i="37"/>
  <c r="I35" i="37"/>
  <c r="G35" i="37"/>
  <c r="I34" i="37"/>
  <c r="G34" i="37"/>
  <c r="I33" i="37"/>
  <c r="G33" i="37"/>
  <c r="I32" i="37"/>
  <c r="G32" i="37"/>
  <c r="I31" i="37"/>
  <c r="G31" i="37"/>
  <c r="I30" i="37"/>
  <c r="H30" i="37"/>
  <c r="G30" i="37"/>
  <c r="F30" i="37"/>
  <c r="I29" i="37"/>
  <c r="G29" i="37"/>
  <c r="I28" i="37"/>
  <c r="G28" i="37"/>
  <c r="I27" i="37"/>
  <c r="G27" i="37"/>
  <c r="I26" i="37"/>
  <c r="G26" i="37"/>
  <c r="I25" i="37"/>
  <c r="G25" i="37"/>
  <c r="I24" i="37"/>
  <c r="G24" i="37"/>
  <c r="I23" i="37"/>
  <c r="I81" i="37" s="1"/>
  <c r="H23" i="37"/>
  <c r="G23" i="37"/>
  <c r="F23" i="37"/>
  <c r="H19" i="37"/>
  <c r="G19" i="37"/>
  <c r="F19" i="37"/>
  <c r="H18" i="37"/>
  <c r="F18" i="37"/>
  <c r="H17" i="37"/>
  <c r="F17" i="37"/>
  <c r="H16" i="37"/>
  <c r="F16" i="37"/>
  <c r="H15" i="37"/>
  <c r="F15" i="37"/>
  <c r="H14" i="37"/>
  <c r="F14" i="37"/>
  <c r="H13" i="37"/>
  <c r="F13" i="37"/>
  <c r="H8" i="37"/>
  <c r="G8" i="37"/>
  <c r="G3" i="37" s="1"/>
  <c r="F8" i="37"/>
  <c r="H7" i="37"/>
  <c r="F7" i="37"/>
  <c r="H6" i="37"/>
  <c r="H81" i="37" s="1"/>
  <c r="H82" i="37" s="1"/>
  <c r="F6" i="37"/>
  <c r="F3" i="37" s="1"/>
  <c r="H79" i="38"/>
  <c r="G79" i="38"/>
  <c r="F79" i="38"/>
  <c r="H78" i="38"/>
  <c r="F78" i="38"/>
  <c r="H77" i="38"/>
  <c r="F77" i="38"/>
  <c r="H76" i="38"/>
  <c r="F76" i="38"/>
  <c r="H75" i="38"/>
  <c r="F75" i="38"/>
  <c r="H74" i="38"/>
  <c r="F74" i="38"/>
  <c r="H73" i="38"/>
  <c r="F73" i="38"/>
  <c r="H72" i="38"/>
  <c r="F72" i="38"/>
  <c r="H71" i="38"/>
  <c r="F71" i="38"/>
  <c r="H70" i="38"/>
  <c r="F70" i="38"/>
  <c r="H69" i="38"/>
  <c r="F69" i="38"/>
  <c r="H68" i="38"/>
  <c r="F68" i="38"/>
  <c r="H67" i="38"/>
  <c r="F67" i="38"/>
  <c r="H66" i="38"/>
  <c r="F66" i="38"/>
  <c r="H65" i="38"/>
  <c r="F65" i="38"/>
  <c r="H64" i="38"/>
  <c r="G64" i="38"/>
  <c r="F64" i="38"/>
  <c r="H61" i="38"/>
  <c r="F61" i="38"/>
  <c r="H60" i="38"/>
  <c r="F60" i="38"/>
  <c r="H59" i="38"/>
  <c r="F59" i="38"/>
  <c r="H58" i="38"/>
  <c r="F58" i="38"/>
  <c r="H57" i="38"/>
  <c r="F57" i="38"/>
  <c r="H56" i="38"/>
  <c r="F56" i="38"/>
  <c r="H55" i="38"/>
  <c r="F55" i="38"/>
  <c r="I50" i="38"/>
  <c r="G50" i="38"/>
  <c r="I49" i="38"/>
  <c r="G49" i="38"/>
  <c r="I48" i="38"/>
  <c r="G48" i="38"/>
  <c r="I47" i="38"/>
  <c r="G47" i="38"/>
  <c r="I46" i="38"/>
  <c r="G46" i="38"/>
  <c r="I45" i="38"/>
  <c r="G45" i="38"/>
  <c r="I44" i="38"/>
  <c r="H44" i="38"/>
  <c r="G44" i="38"/>
  <c r="F44" i="38"/>
  <c r="I43" i="38"/>
  <c r="G43" i="38"/>
  <c r="I42" i="38"/>
  <c r="G42" i="38"/>
  <c r="I41" i="38"/>
  <c r="G41" i="38"/>
  <c r="I40" i="38"/>
  <c r="G40" i="38"/>
  <c r="I39" i="38"/>
  <c r="G39" i="38"/>
  <c r="I38" i="38"/>
  <c r="G38" i="38"/>
  <c r="I37" i="38"/>
  <c r="H37" i="38"/>
  <c r="G37" i="38"/>
  <c r="F37" i="38"/>
  <c r="I36" i="38"/>
  <c r="G36" i="38"/>
  <c r="I35" i="38"/>
  <c r="G35" i="38"/>
  <c r="I34" i="38"/>
  <c r="G34" i="38"/>
  <c r="I33" i="38"/>
  <c r="G33" i="38"/>
  <c r="I32" i="38"/>
  <c r="G32" i="38"/>
  <c r="I31" i="38"/>
  <c r="G31" i="38"/>
  <c r="I30" i="38"/>
  <c r="H30" i="38"/>
  <c r="G30" i="38"/>
  <c r="F30" i="38"/>
  <c r="I29" i="38"/>
  <c r="G29" i="38"/>
  <c r="I28" i="38"/>
  <c r="G28" i="38"/>
  <c r="I27" i="38"/>
  <c r="G27" i="38"/>
  <c r="I26" i="38"/>
  <c r="G26" i="38"/>
  <c r="I25" i="38"/>
  <c r="G25" i="38"/>
  <c r="I24" i="38"/>
  <c r="G24" i="38"/>
  <c r="I23" i="38"/>
  <c r="I81" i="38" s="1"/>
  <c r="H23" i="38"/>
  <c r="G23" i="38"/>
  <c r="F23" i="38"/>
  <c r="H19" i="38"/>
  <c r="G19" i="38"/>
  <c r="F19" i="38"/>
  <c r="H18" i="38"/>
  <c r="F18" i="38"/>
  <c r="H17" i="38"/>
  <c r="F17" i="38"/>
  <c r="H16" i="38"/>
  <c r="F16" i="38"/>
  <c r="H15" i="38"/>
  <c r="F15" i="38"/>
  <c r="H14" i="38"/>
  <c r="F14" i="38"/>
  <c r="H13" i="38"/>
  <c r="F13" i="38"/>
  <c r="H8" i="38"/>
  <c r="G8" i="38"/>
  <c r="G3" i="38" s="1"/>
  <c r="F8" i="38"/>
  <c r="H7" i="38"/>
  <c r="F7" i="38"/>
  <c r="H6" i="38"/>
  <c r="H81" i="38" s="1"/>
  <c r="H82" i="38" s="1"/>
  <c r="F6" i="38"/>
  <c r="F3" i="38"/>
  <c r="H79" i="33"/>
  <c r="G79" i="33"/>
  <c r="F79" i="33"/>
  <c r="H78" i="33"/>
  <c r="F78" i="33"/>
  <c r="H77" i="33"/>
  <c r="F77" i="33"/>
  <c r="H76" i="33"/>
  <c r="F76" i="33"/>
  <c r="H75" i="33"/>
  <c r="F75" i="33"/>
  <c r="H74" i="33"/>
  <c r="F74" i="33"/>
  <c r="H73" i="33"/>
  <c r="F73" i="33"/>
  <c r="H72" i="33"/>
  <c r="F72" i="33"/>
  <c r="H71" i="33"/>
  <c r="F71" i="33"/>
  <c r="H70" i="33"/>
  <c r="F70" i="33"/>
  <c r="H69" i="33"/>
  <c r="F69" i="33"/>
  <c r="H68" i="33"/>
  <c r="F68" i="33"/>
  <c r="H67" i="33"/>
  <c r="F67" i="33"/>
  <c r="H66" i="33"/>
  <c r="F66" i="33"/>
  <c r="H65" i="33"/>
  <c r="F65" i="33"/>
  <c r="H64" i="33"/>
  <c r="G64" i="33"/>
  <c r="F64" i="33"/>
  <c r="H61" i="33"/>
  <c r="F61" i="33"/>
  <c r="H60" i="33"/>
  <c r="F60" i="33"/>
  <c r="H59" i="33"/>
  <c r="F59" i="33"/>
  <c r="H58" i="33"/>
  <c r="F58" i="33"/>
  <c r="H57" i="33"/>
  <c r="F57" i="33"/>
  <c r="H56" i="33"/>
  <c r="F56" i="33"/>
  <c r="H55" i="33"/>
  <c r="F55" i="33"/>
  <c r="I50" i="33"/>
  <c r="G50" i="33"/>
  <c r="I49" i="33"/>
  <c r="G49" i="33"/>
  <c r="I48" i="33"/>
  <c r="G48" i="33"/>
  <c r="I47" i="33"/>
  <c r="G47" i="33"/>
  <c r="I46" i="33"/>
  <c r="G46" i="33"/>
  <c r="I45" i="33"/>
  <c r="G45" i="33"/>
  <c r="I44" i="33"/>
  <c r="H44" i="33"/>
  <c r="G44" i="33"/>
  <c r="F44" i="33"/>
  <c r="I43" i="33"/>
  <c r="G43" i="33"/>
  <c r="I42" i="33"/>
  <c r="G42" i="33"/>
  <c r="I41" i="33"/>
  <c r="G41" i="33"/>
  <c r="I40" i="33"/>
  <c r="G40" i="33"/>
  <c r="I39" i="33"/>
  <c r="G39" i="33"/>
  <c r="I38" i="33"/>
  <c r="G38" i="33"/>
  <c r="I37" i="33"/>
  <c r="H37" i="33"/>
  <c r="G37" i="33"/>
  <c r="F37" i="33"/>
  <c r="I36" i="33"/>
  <c r="G36" i="33"/>
  <c r="I35" i="33"/>
  <c r="G35" i="33"/>
  <c r="I34" i="33"/>
  <c r="G34" i="33"/>
  <c r="I33" i="33"/>
  <c r="G33" i="33"/>
  <c r="I32" i="33"/>
  <c r="G32" i="33"/>
  <c r="I31" i="33"/>
  <c r="G31" i="33"/>
  <c r="I30" i="33"/>
  <c r="H30" i="33"/>
  <c r="G30" i="33"/>
  <c r="F30" i="33"/>
  <c r="I29" i="33"/>
  <c r="G29" i="33"/>
  <c r="I28" i="33"/>
  <c r="G28" i="33"/>
  <c r="I27" i="33"/>
  <c r="G27" i="33"/>
  <c r="I26" i="33"/>
  <c r="G26" i="33"/>
  <c r="I25" i="33"/>
  <c r="G25" i="33"/>
  <c r="I24" i="33"/>
  <c r="G24" i="33"/>
  <c r="I23" i="33"/>
  <c r="I81" i="33" s="1"/>
  <c r="H23" i="33"/>
  <c r="G23" i="33"/>
  <c r="F23" i="33"/>
  <c r="H19" i="33"/>
  <c r="G19" i="33"/>
  <c r="F19" i="33"/>
  <c r="H18" i="33"/>
  <c r="F18" i="33"/>
  <c r="H17" i="33"/>
  <c r="F17" i="33"/>
  <c r="H16" i="33"/>
  <c r="F16" i="33"/>
  <c r="H15" i="33"/>
  <c r="F15" i="33"/>
  <c r="H14" i="33"/>
  <c r="F14" i="33"/>
  <c r="H13" i="33"/>
  <c r="F13" i="33"/>
  <c r="H8" i="33"/>
  <c r="G8" i="33"/>
  <c r="G3" i="33" s="1"/>
  <c r="F8" i="33"/>
  <c r="H7" i="33"/>
  <c r="F7" i="33"/>
  <c r="H6" i="33"/>
  <c r="H81" i="33" s="1"/>
  <c r="H82" i="33" s="1"/>
  <c r="F6" i="33"/>
  <c r="F3" i="33"/>
  <c r="H79" i="34"/>
  <c r="G79" i="34"/>
  <c r="F79" i="34"/>
  <c r="H78" i="34"/>
  <c r="F78" i="34"/>
  <c r="H77" i="34"/>
  <c r="F77" i="34"/>
  <c r="H76" i="34"/>
  <c r="F76" i="34"/>
  <c r="H75" i="34"/>
  <c r="F75" i="34"/>
  <c r="H74" i="34"/>
  <c r="F74" i="34"/>
  <c r="H73" i="34"/>
  <c r="F73" i="34"/>
  <c r="H72" i="34"/>
  <c r="F72" i="34"/>
  <c r="H71" i="34"/>
  <c r="F71" i="34"/>
  <c r="H70" i="34"/>
  <c r="F70" i="34"/>
  <c r="H69" i="34"/>
  <c r="F69" i="34"/>
  <c r="H68" i="34"/>
  <c r="F68" i="34"/>
  <c r="H67" i="34"/>
  <c r="F67" i="34"/>
  <c r="H66" i="34"/>
  <c r="F66" i="34"/>
  <c r="H65" i="34"/>
  <c r="F65" i="34"/>
  <c r="H64" i="34"/>
  <c r="G64" i="34"/>
  <c r="F64" i="34"/>
  <c r="H61" i="34"/>
  <c r="F61" i="34"/>
  <c r="H60" i="34"/>
  <c r="F60" i="34"/>
  <c r="H59" i="34"/>
  <c r="F59" i="34"/>
  <c r="H58" i="34"/>
  <c r="F58" i="34"/>
  <c r="H57" i="34"/>
  <c r="F57" i="34"/>
  <c r="H56" i="34"/>
  <c r="F56" i="34"/>
  <c r="H55" i="34"/>
  <c r="F55" i="34"/>
  <c r="I50" i="34"/>
  <c r="G50" i="34"/>
  <c r="I49" i="34"/>
  <c r="G49" i="34"/>
  <c r="I48" i="34"/>
  <c r="G48" i="34"/>
  <c r="I47" i="34"/>
  <c r="G47" i="34"/>
  <c r="I46" i="34"/>
  <c r="G46" i="34"/>
  <c r="I45" i="34"/>
  <c r="G45" i="34"/>
  <c r="I44" i="34"/>
  <c r="H44" i="34"/>
  <c r="G44" i="34"/>
  <c r="F44" i="34"/>
  <c r="I43" i="34"/>
  <c r="G43" i="34"/>
  <c r="I42" i="34"/>
  <c r="G42" i="34"/>
  <c r="I41" i="34"/>
  <c r="G41" i="34"/>
  <c r="I40" i="34"/>
  <c r="G40" i="34"/>
  <c r="I39" i="34"/>
  <c r="G39" i="34"/>
  <c r="I38" i="34"/>
  <c r="G38" i="34"/>
  <c r="I37" i="34"/>
  <c r="H37" i="34"/>
  <c r="G37" i="34"/>
  <c r="F37" i="34"/>
  <c r="I36" i="34"/>
  <c r="G36" i="34"/>
  <c r="I35" i="34"/>
  <c r="G35" i="34"/>
  <c r="I34" i="34"/>
  <c r="G34" i="34"/>
  <c r="I33" i="34"/>
  <c r="G33" i="34"/>
  <c r="I32" i="34"/>
  <c r="G32" i="34"/>
  <c r="I31" i="34"/>
  <c r="G31" i="34"/>
  <c r="I30" i="34"/>
  <c r="H30" i="34"/>
  <c r="G30" i="34"/>
  <c r="F30" i="34"/>
  <c r="I29" i="34"/>
  <c r="G29" i="34"/>
  <c r="I28" i="34"/>
  <c r="G28" i="34"/>
  <c r="I27" i="34"/>
  <c r="G27" i="34"/>
  <c r="I26" i="34"/>
  <c r="G26" i="34"/>
  <c r="I25" i="34"/>
  <c r="G25" i="34"/>
  <c r="I24" i="34"/>
  <c r="G24" i="34"/>
  <c r="I23" i="34"/>
  <c r="I81" i="34" s="1"/>
  <c r="H23" i="34"/>
  <c r="G23" i="34"/>
  <c r="F23" i="34"/>
  <c r="H19" i="34"/>
  <c r="G19" i="34"/>
  <c r="F19" i="34"/>
  <c r="H18" i="34"/>
  <c r="F18" i="34"/>
  <c r="H17" i="34"/>
  <c r="F17" i="34"/>
  <c r="H16" i="34"/>
  <c r="F16" i="34"/>
  <c r="H15" i="34"/>
  <c r="F15" i="34"/>
  <c r="H14" i="34"/>
  <c r="F14" i="34"/>
  <c r="H13" i="34"/>
  <c r="F13" i="34"/>
  <c r="H8" i="34"/>
  <c r="G8" i="34"/>
  <c r="G3" i="34" s="1"/>
  <c r="F8" i="34"/>
  <c r="H7" i="34"/>
  <c r="F7" i="34"/>
  <c r="H6" i="34"/>
  <c r="H81" i="34" s="1"/>
  <c r="H82" i="34" s="1"/>
  <c r="F6" i="34"/>
  <c r="F3" i="34" s="1"/>
  <c r="H79" i="36"/>
  <c r="G79" i="36"/>
  <c r="F79" i="36"/>
  <c r="H78" i="36"/>
  <c r="F78" i="36"/>
  <c r="H77" i="36"/>
  <c r="F77" i="36"/>
  <c r="H76" i="36"/>
  <c r="F76" i="36"/>
  <c r="H75" i="36"/>
  <c r="F75" i="36"/>
  <c r="H74" i="36"/>
  <c r="F74" i="36"/>
  <c r="H73" i="36"/>
  <c r="F73" i="36"/>
  <c r="H72" i="36"/>
  <c r="F72" i="36"/>
  <c r="H71" i="36"/>
  <c r="F71" i="36"/>
  <c r="H70" i="36"/>
  <c r="F70" i="36"/>
  <c r="H69" i="36"/>
  <c r="F69" i="36"/>
  <c r="H68" i="36"/>
  <c r="F68" i="36"/>
  <c r="H67" i="36"/>
  <c r="F67" i="36"/>
  <c r="H66" i="36"/>
  <c r="F66" i="36"/>
  <c r="H65" i="36"/>
  <c r="F65" i="36"/>
  <c r="H64" i="36"/>
  <c r="G64" i="36"/>
  <c r="F64" i="36"/>
  <c r="H61" i="36"/>
  <c r="F61" i="36"/>
  <c r="H60" i="36"/>
  <c r="F60" i="36"/>
  <c r="H59" i="36"/>
  <c r="F59" i="36"/>
  <c r="H58" i="36"/>
  <c r="F58" i="36"/>
  <c r="H57" i="36"/>
  <c r="F57" i="36"/>
  <c r="H56" i="36"/>
  <c r="F56" i="36"/>
  <c r="H55" i="36"/>
  <c r="F55" i="36"/>
  <c r="I50" i="36"/>
  <c r="G50" i="36"/>
  <c r="I49" i="36"/>
  <c r="G49" i="36"/>
  <c r="I48" i="36"/>
  <c r="G48" i="36"/>
  <c r="I47" i="36"/>
  <c r="G47" i="36"/>
  <c r="I46" i="36"/>
  <c r="G46" i="36"/>
  <c r="I45" i="36"/>
  <c r="G45" i="36"/>
  <c r="I44" i="36"/>
  <c r="H44" i="36"/>
  <c r="G44" i="36"/>
  <c r="F44" i="36"/>
  <c r="I43" i="36"/>
  <c r="G43" i="36"/>
  <c r="I42" i="36"/>
  <c r="G42" i="36"/>
  <c r="I41" i="36"/>
  <c r="G41" i="36"/>
  <c r="I40" i="36"/>
  <c r="G40" i="36"/>
  <c r="I39" i="36"/>
  <c r="G39" i="36"/>
  <c r="I38" i="36"/>
  <c r="G38" i="36"/>
  <c r="I37" i="36"/>
  <c r="H37" i="36"/>
  <c r="G37" i="36"/>
  <c r="F37" i="36"/>
  <c r="I36" i="36"/>
  <c r="G36" i="36"/>
  <c r="I35" i="36"/>
  <c r="G35" i="36"/>
  <c r="I34" i="36"/>
  <c r="G34" i="36"/>
  <c r="I33" i="36"/>
  <c r="G33" i="36"/>
  <c r="I32" i="36"/>
  <c r="G32" i="36"/>
  <c r="I31" i="36"/>
  <c r="G31" i="36"/>
  <c r="I30" i="36"/>
  <c r="H30" i="36"/>
  <c r="G30" i="36"/>
  <c r="F30" i="36"/>
  <c r="I29" i="36"/>
  <c r="G29" i="36"/>
  <c r="I28" i="36"/>
  <c r="G28" i="36"/>
  <c r="I27" i="36"/>
  <c r="G27" i="36"/>
  <c r="I26" i="36"/>
  <c r="G26" i="36"/>
  <c r="I25" i="36"/>
  <c r="G25" i="36"/>
  <c r="I24" i="36"/>
  <c r="G24" i="36"/>
  <c r="I23" i="36"/>
  <c r="I81" i="36" s="1"/>
  <c r="H23" i="36"/>
  <c r="G23" i="36"/>
  <c r="F23" i="36"/>
  <c r="H19" i="36"/>
  <c r="G19" i="36"/>
  <c r="F19" i="36"/>
  <c r="H18" i="36"/>
  <c r="F18" i="36"/>
  <c r="H17" i="36"/>
  <c r="F17" i="36"/>
  <c r="H16" i="36"/>
  <c r="F16" i="36"/>
  <c r="H15" i="36"/>
  <c r="F15" i="36"/>
  <c r="H14" i="36"/>
  <c r="F14" i="36"/>
  <c r="H13" i="36"/>
  <c r="F13" i="36"/>
  <c r="H8" i="36"/>
  <c r="G8" i="36"/>
  <c r="G3" i="36" s="1"/>
  <c r="F8" i="36"/>
  <c r="H7" i="36"/>
  <c r="F7" i="36"/>
  <c r="H6" i="36"/>
  <c r="H81" i="36" s="1"/>
  <c r="H82" i="36" s="1"/>
  <c r="F6" i="36"/>
  <c r="F3" i="36"/>
  <c r="H79" i="32"/>
  <c r="G79" i="32"/>
  <c r="F79" i="32"/>
  <c r="H78" i="32"/>
  <c r="F78" i="32"/>
  <c r="H77" i="32"/>
  <c r="F77" i="32"/>
  <c r="H76" i="32"/>
  <c r="F76" i="32"/>
  <c r="H75" i="32"/>
  <c r="F75" i="32"/>
  <c r="H74" i="32"/>
  <c r="F74" i="32"/>
  <c r="H73" i="32"/>
  <c r="F73" i="32"/>
  <c r="H72" i="32"/>
  <c r="F72" i="32"/>
  <c r="H71" i="32"/>
  <c r="F71" i="32"/>
  <c r="H70" i="32"/>
  <c r="F70" i="32"/>
  <c r="H69" i="32"/>
  <c r="F69" i="32"/>
  <c r="H68" i="32"/>
  <c r="F68" i="32"/>
  <c r="H67" i="32"/>
  <c r="F67" i="32"/>
  <c r="H66" i="32"/>
  <c r="F66" i="32"/>
  <c r="H65" i="32"/>
  <c r="F65" i="32"/>
  <c r="H64" i="32"/>
  <c r="G64" i="32"/>
  <c r="F64" i="32"/>
  <c r="H61" i="32"/>
  <c r="F61" i="32"/>
  <c r="H60" i="32"/>
  <c r="F60" i="32"/>
  <c r="H59" i="32"/>
  <c r="F59" i="32"/>
  <c r="H58" i="32"/>
  <c r="F58" i="32"/>
  <c r="H57" i="32"/>
  <c r="F57" i="32"/>
  <c r="H56" i="32"/>
  <c r="F56" i="32"/>
  <c r="H55" i="32"/>
  <c r="F55" i="32"/>
  <c r="I50" i="32"/>
  <c r="G50" i="32"/>
  <c r="I49" i="32"/>
  <c r="G49" i="32"/>
  <c r="I48" i="32"/>
  <c r="G48" i="32"/>
  <c r="I47" i="32"/>
  <c r="G47" i="32"/>
  <c r="I46" i="32"/>
  <c r="G46" i="32"/>
  <c r="I45" i="32"/>
  <c r="G45" i="32"/>
  <c r="I44" i="32"/>
  <c r="H44" i="32"/>
  <c r="G44" i="32"/>
  <c r="F44" i="32"/>
  <c r="I43" i="32"/>
  <c r="G43" i="32"/>
  <c r="I42" i="32"/>
  <c r="G42" i="32"/>
  <c r="I41" i="32"/>
  <c r="G41" i="32"/>
  <c r="I40" i="32"/>
  <c r="G40" i="32"/>
  <c r="I39" i="32"/>
  <c r="G39" i="32"/>
  <c r="I38" i="32"/>
  <c r="G38" i="32"/>
  <c r="I37" i="32"/>
  <c r="H37" i="32"/>
  <c r="G37" i="32"/>
  <c r="F37" i="32"/>
  <c r="I36" i="32"/>
  <c r="G36" i="32"/>
  <c r="I35" i="32"/>
  <c r="G35" i="32"/>
  <c r="I34" i="32"/>
  <c r="G34" i="32"/>
  <c r="I33" i="32"/>
  <c r="G33" i="32"/>
  <c r="I32" i="32"/>
  <c r="G32" i="32"/>
  <c r="I31" i="32"/>
  <c r="G31" i="32"/>
  <c r="I30" i="32"/>
  <c r="H30" i="32"/>
  <c r="G30" i="32"/>
  <c r="F30" i="32"/>
  <c r="I29" i="32"/>
  <c r="G29" i="32"/>
  <c r="I28" i="32"/>
  <c r="G28" i="32"/>
  <c r="I27" i="32"/>
  <c r="G27" i="32"/>
  <c r="I26" i="32"/>
  <c r="G26" i="32"/>
  <c r="I25" i="32"/>
  <c r="G25" i="32"/>
  <c r="I24" i="32"/>
  <c r="G24" i="32"/>
  <c r="I23" i="32"/>
  <c r="I81" i="32" s="1"/>
  <c r="H23" i="32"/>
  <c r="G23" i="32"/>
  <c r="F23" i="32"/>
  <c r="H19" i="32"/>
  <c r="G19" i="32"/>
  <c r="F19" i="32"/>
  <c r="H18" i="32"/>
  <c r="F18" i="32"/>
  <c r="H17" i="32"/>
  <c r="F17" i="32"/>
  <c r="H16" i="32"/>
  <c r="F16" i="32"/>
  <c r="H15" i="32"/>
  <c r="F15" i="32"/>
  <c r="H14" i="32"/>
  <c r="F14" i="32"/>
  <c r="H13" i="32"/>
  <c r="F13" i="32"/>
  <c r="H8" i="32"/>
  <c r="G8" i="32"/>
  <c r="G3" i="32" s="1"/>
  <c r="F8" i="32"/>
  <c r="H7" i="32"/>
  <c r="F7" i="32"/>
  <c r="H6" i="32"/>
  <c r="H81" i="32" s="1"/>
  <c r="H82" i="32" s="1"/>
  <c r="F6" i="32"/>
  <c r="F3" i="32"/>
  <c r="H79" i="31"/>
  <c r="G79" i="31"/>
  <c r="F79" i="31"/>
  <c r="H78" i="31"/>
  <c r="F78" i="31"/>
  <c r="H77" i="31"/>
  <c r="F77" i="31"/>
  <c r="H76" i="31"/>
  <c r="F76" i="31"/>
  <c r="H75" i="31"/>
  <c r="F75" i="31"/>
  <c r="H74" i="31"/>
  <c r="F74" i="31"/>
  <c r="H73" i="31"/>
  <c r="F73" i="31"/>
  <c r="H72" i="31"/>
  <c r="F72" i="31"/>
  <c r="H71" i="31"/>
  <c r="F71" i="31"/>
  <c r="H70" i="31"/>
  <c r="F70" i="31"/>
  <c r="H69" i="31"/>
  <c r="F69" i="31"/>
  <c r="H68" i="31"/>
  <c r="F68" i="31"/>
  <c r="H67" i="31"/>
  <c r="F67" i="31"/>
  <c r="H66" i="31"/>
  <c r="F66" i="31"/>
  <c r="H65" i="31"/>
  <c r="F65" i="31"/>
  <c r="H64" i="31"/>
  <c r="G64" i="31"/>
  <c r="F64" i="31"/>
  <c r="H61" i="31"/>
  <c r="F61" i="31"/>
  <c r="H60" i="31"/>
  <c r="F60" i="31"/>
  <c r="H59" i="31"/>
  <c r="F59" i="31"/>
  <c r="H58" i="31"/>
  <c r="F58" i="31"/>
  <c r="H57" i="31"/>
  <c r="F57" i="31"/>
  <c r="H56" i="31"/>
  <c r="F56" i="31"/>
  <c r="H55" i="31"/>
  <c r="F55" i="31"/>
  <c r="I50" i="31"/>
  <c r="G50" i="31"/>
  <c r="I49" i="31"/>
  <c r="G49" i="31"/>
  <c r="I48" i="31"/>
  <c r="G48" i="31"/>
  <c r="I47" i="31"/>
  <c r="G47" i="31"/>
  <c r="I46" i="31"/>
  <c r="G46" i="31"/>
  <c r="I45" i="31"/>
  <c r="G45" i="31"/>
  <c r="I44" i="31"/>
  <c r="H44" i="31"/>
  <c r="G44" i="31"/>
  <c r="F44" i="31"/>
  <c r="I43" i="31"/>
  <c r="G43" i="31"/>
  <c r="I42" i="31"/>
  <c r="G42" i="31"/>
  <c r="I41" i="31"/>
  <c r="G41" i="31"/>
  <c r="I40" i="31"/>
  <c r="G40" i="31"/>
  <c r="I39" i="31"/>
  <c r="G39" i="31"/>
  <c r="I38" i="31"/>
  <c r="G38" i="31"/>
  <c r="I37" i="31"/>
  <c r="H37" i="31"/>
  <c r="G37" i="31"/>
  <c r="F37" i="31"/>
  <c r="I36" i="31"/>
  <c r="G36" i="31"/>
  <c r="I35" i="31"/>
  <c r="G35" i="31"/>
  <c r="I34" i="31"/>
  <c r="G34" i="31"/>
  <c r="I33" i="31"/>
  <c r="G33" i="31"/>
  <c r="I32" i="31"/>
  <c r="G32" i="31"/>
  <c r="I31" i="31"/>
  <c r="G31" i="31"/>
  <c r="I30" i="31"/>
  <c r="H30" i="31"/>
  <c r="G30" i="31"/>
  <c r="F30" i="31"/>
  <c r="I29" i="31"/>
  <c r="G29" i="31"/>
  <c r="I28" i="31"/>
  <c r="G28" i="31"/>
  <c r="I27" i="31"/>
  <c r="G27" i="31"/>
  <c r="I26" i="31"/>
  <c r="G26" i="31"/>
  <c r="I25" i="31"/>
  <c r="G25" i="31"/>
  <c r="I24" i="31"/>
  <c r="G24" i="31"/>
  <c r="I23" i="31"/>
  <c r="I81" i="31" s="1"/>
  <c r="H23" i="31"/>
  <c r="G23" i="31"/>
  <c r="F23" i="31"/>
  <c r="H19" i="31"/>
  <c r="G19" i="31"/>
  <c r="F19" i="31"/>
  <c r="H18" i="31"/>
  <c r="F18" i="31"/>
  <c r="H17" i="31"/>
  <c r="F17" i="31"/>
  <c r="H16" i="31"/>
  <c r="F16" i="31"/>
  <c r="H15" i="31"/>
  <c r="F15" i="31"/>
  <c r="H14" i="31"/>
  <c r="F14" i="31"/>
  <c r="H13" i="31"/>
  <c r="F13" i="31"/>
  <c r="H8" i="31"/>
  <c r="G8" i="31"/>
  <c r="G3" i="31" s="1"/>
  <c r="F8" i="31"/>
  <c r="H7" i="31"/>
  <c r="F7" i="31"/>
  <c r="H6" i="31"/>
  <c r="H81" i="31" s="1"/>
  <c r="H82" i="31" s="1"/>
  <c r="F6" i="31"/>
  <c r="F3" i="31"/>
  <c r="H79" i="30"/>
  <c r="G79" i="30"/>
  <c r="F79" i="30"/>
  <c r="H78" i="30"/>
  <c r="F78" i="30"/>
  <c r="H77" i="30"/>
  <c r="F77" i="30"/>
  <c r="H76" i="30"/>
  <c r="F76" i="30"/>
  <c r="H75" i="30"/>
  <c r="F75" i="30"/>
  <c r="H74" i="30"/>
  <c r="F74" i="30"/>
  <c r="H73" i="30"/>
  <c r="F73" i="30"/>
  <c r="H72" i="30"/>
  <c r="F72" i="30"/>
  <c r="H71" i="30"/>
  <c r="F71" i="30"/>
  <c r="H70" i="30"/>
  <c r="F70" i="30"/>
  <c r="H69" i="30"/>
  <c r="F69" i="30"/>
  <c r="H68" i="30"/>
  <c r="F68" i="30"/>
  <c r="H67" i="30"/>
  <c r="F67" i="30"/>
  <c r="H66" i="30"/>
  <c r="F66" i="30"/>
  <c r="H65" i="30"/>
  <c r="F65" i="30"/>
  <c r="H64" i="30"/>
  <c r="G64" i="30"/>
  <c r="F64" i="30"/>
  <c r="H61" i="30"/>
  <c r="F61" i="30"/>
  <c r="H60" i="30"/>
  <c r="F60" i="30"/>
  <c r="H59" i="30"/>
  <c r="F59" i="30"/>
  <c r="H58" i="30"/>
  <c r="F58" i="30"/>
  <c r="H57" i="30"/>
  <c r="F57" i="30"/>
  <c r="H56" i="30"/>
  <c r="F56" i="30"/>
  <c r="H55" i="30"/>
  <c r="F55" i="30"/>
  <c r="I50" i="30"/>
  <c r="G50" i="30"/>
  <c r="I49" i="30"/>
  <c r="G49" i="30"/>
  <c r="I48" i="30"/>
  <c r="G48" i="30"/>
  <c r="I47" i="30"/>
  <c r="G47" i="30"/>
  <c r="I46" i="30"/>
  <c r="G46" i="30"/>
  <c r="I45" i="30"/>
  <c r="G45" i="30"/>
  <c r="I44" i="30"/>
  <c r="H44" i="30"/>
  <c r="G44" i="30"/>
  <c r="F44" i="30"/>
  <c r="I43" i="30"/>
  <c r="G43" i="30"/>
  <c r="I42" i="30"/>
  <c r="G42" i="30"/>
  <c r="I41" i="30"/>
  <c r="G41" i="30"/>
  <c r="I40" i="30"/>
  <c r="G40" i="30"/>
  <c r="I39" i="30"/>
  <c r="G39" i="30"/>
  <c r="I38" i="30"/>
  <c r="G38" i="30"/>
  <c r="I37" i="30"/>
  <c r="H37" i="30"/>
  <c r="G37" i="30"/>
  <c r="F37" i="30"/>
  <c r="I36" i="30"/>
  <c r="G36" i="30"/>
  <c r="I35" i="30"/>
  <c r="G35" i="30"/>
  <c r="I34" i="30"/>
  <c r="G34" i="30"/>
  <c r="I33" i="30"/>
  <c r="G33" i="30"/>
  <c r="I32" i="30"/>
  <c r="G32" i="30"/>
  <c r="I31" i="30"/>
  <c r="G31" i="30"/>
  <c r="I30" i="30"/>
  <c r="H30" i="30"/>
  <c r="G30" i="30"/>
  <c r="F30" i="30"/>
  <c r="I29" i="30"/>
  <c r="G29" i="30"/>
  <c r="I28" i="30"/>
  <c r="G28" i="30"/>
  <c r="I27" i="30"/>
  <c r="G27" i="30"/>
  <c r="I26" i="30"/>
  <c r="G26" i="30"/>
  <c r="I25" i="30"/>
  <c r="G25" i="30"/>
  <c r="I24" i="30"/>
  <c r="G24" i="30"/>
  <c r="I23" i="30"/>
  <c r="I81" i="30" s="1"/>
  <c r="H23" i="30"/>
  <c r="G23" i="30"/>
  <c r="F23" i="30"/>
  <c r="H19" i="30"/>
  <c r="G19" i="30"/>
  <c r="F19" i="30"/>
  <c r="H18" i="30"/>
  <c r="F18" i="30"/>
  <c r="H17" i="30"/>
  <c r="F17" i="30"/>
  <c r="H16" i="30"/>
  <c r="F16" i="30"/>
  <c r="H15" i="30"/>
  <c r="F15" i="30"/>
  <c r="H14" i="30"/>
  <c r="F14" i="30"/>
  <c r="H13" i="30"/>
  <c r="F13" i="30"/>
  <c r="H8" i="30"/>
  <c r="G8" i="30"/>
  <c r="G3" i="30" s="1"/>
  <c r="F8" i="30"/>
  <c r="H7" i="30"/>
  <c r="F7" i="30"/>
  <c r="H6" i="30"/>
  <c r="H81" i="30" s="1"/>
  <c r="H82" i="30" s="1"/>
  <c r="F6" i="30"/>
  <c r="F3" i="30"/>
  <c r="H79" i="29"/>
  <c r="G79" i="29"/>
  <c r="F79" i="29"/>
  <c r="H78" i="29"/>
  <c r="F78" i="29"/>
  <c r="H77" i="29"/>
  <c r="F77" i="29"/>
  <c r="H76" i="29"/>
  <c r="F76" i="29"/>
  <c r="H75" i="29"/>
  <c r="F75" i="29"/>
  <c r="H74" i="29"/>
  <c r="F74" i="29"/>
  <c r="H73" i="29"/>
  <c r="F73" i="29"/>
  <c r="H72" i="29"/>
  <c r="F72" i="29"/>
  <c r="H71" i="29"/>
  <c r="F71" i="29"/>
  <c r="H70" i="29"/>
  <c r="F70" i="29"/>
  <c r="H69" i="29"/>
  <c r="F69" i="29"/>
  <c r="H68" i="29"/>
  <c r="F68" i="29"/>
  <c r="H67" i="29"/>
  <c r="F67" i="29"/>
  <c r="H66" i="29"/>
  <c r="F66" i="29"/>
  <c r="H65" i="29"/>
  <c r="F65" i="29"/>
  <c r="H64" i="29"/>
  <c r="G64" i="29"/>
  <c r="F64" i="29"/>
  <c r="H61" i="29"/>
  <c r="F61" i="29"/>
  <c r="H60" i="29"/>
  <c r="F60" i="29"/>
  <c r="H59" i="29"/>
  <c r="F59" i="29"/>
  <c r="H58" i="29"/>
  <c r="F58" i="29"/>
  <c r="H57" i="29"/>
  <c r="F57" i="29"/>
  <c r="H56" i="29"/>
  <c r="F56" i="29"/>
  <c r="H55" i="29"/>
  <c r="F55" i="29"/>
  <c r="I50" i="29"/>
  <c r="G50" i="29"/>
  <c r="I49" i="29"/>
  <c r="G49" i="29"/>
  <c r="I48" i="29"/>
  <c r="G48" i="29"/>
  <c r="I47" i="29"/>
  <c r="G47" i="29"/>
  <c r="I46" i="29"/>
  <c r="G46" i="29"/>
  <c r="I45" i="29"/>
  <c r="G45" i="29"/>
  <c r="I44" i="29"/>
  <c r="H44" i="29"/>
  <c r="G44" i="29"/>
  <c r="F44" i="29"/>
  <c r="I43" i="29"/>
  <c r="G43" i="29"/>
  <c r="I42" i="29"/>
  <c r="G42" i="29"/>
  <c r="I41" i="29"/>
  <c r="G41" i="29"/>
  <c r="I40" i="29"/>
  <c r="G40" i="29"/>
  <c r="I39" i="29"/>
  <c r="G39" i="29"/>
  <c r="I38" i="29"/>
  <c r="G38" i="29"/>
  <c r="I37" i="29"/>
  <c r="H37" i="29"/>
  <c r="G37" i="29"/>
  <c r="F37" i="29"/>
  <c r="I36" i="29"/>
  <c r="G36" i="29"/>
  <c r="I35" i="29"/>
  <c r="G35" i="29"/>
  <c r="I34" i="29"/>
  <c r="G34" i="29"/>
  <c r="I33" i="29"/>
  <c r="G33" i="29"/>
  <c r="I32" i="29"/>
  <c r="G32" i="29"/>
  <c r="I31" i="29"/>
  <c r="G31" i="29"/>
  <c r="I30" i="29"/>
  <c r="H30" i="29"/>
  <c r="G30" i="29"/>
  <c r="F30" i="29"/>
  <c r="I29" i="29"/>
  <c r="G29" i="29"/>
  <c r="I28" i="29"/>
  <c r="G28" i="29"/>
  <c r="I27" i="29"/>
  <c r="G27" i="29"/>
  <c r="I26" i="29"/>
  <c r="G26" i="29"/>
  <c r="I25" i="29"/>
  <c r="G25" i="29"/>
  <c r="I24" i="29"/>
  <c r="G24" i="29"/>
  <c r="I23" i="29"/>
  <c r="I81" i="29" s="1"/>
  <c r="H23" i="29"/>
  <c r="G23" i="29"/>
  <c r="F23" i="29"/>
  <c r="H19" i="29"/>
  <c r="G19" i="29"/>
  <c r="F19" i="29"/>
  <c r="H18" i="29"/>
  <c r="F18" i="29"/>
  <c r="H17" i="29"/>
  <c r="F17" i="29"/>
  <c r="H16" i="29"/>
  <c r="F16" i="29"/>
  <c r="H15" i="29"/>
  <c r="F15" i="29"/>
  <c r="H14" i="29"/>
  <c r="F14" i="29"/>
  <c r="H13" i="29"/>
  <c r="F13" i="29"/>
  <c r="H8" i="29"/>
  <c r="G8" i="29"/>
  <c r="G3" i="29" s="1"/>
  <c r="F8" i="29"/>
  <c r="H7" i="29"/>
  <c r="F7" i="29"/>
  <c r="H6" i="29"/>
  <c r="H81" i="29" s="1"/>
  <c r="H82" i="29" s="1"/>
  <c r="F6" i="29"/>
  <c r="F3" i="29" s="1"/>
  <c r="H79" i="28"/>
  <c r="G79" i="28"/>
  <c r="F79" i="28"/>
  <c r="H78" i="28"/>
  <c r="F78" i="28"/>
  <c r="H77" i="28"/>
  <c r="F77" i="28"/>
  <c r="H76" i="28"/>
  <c r="F76" i="28"/>
  <c r="H75" i="28"/>
  <c r="F75" i="28"/>
  <c r="H74" i="28"/>
  <c r="F74" i="28"/>
  <c r="H73" i="28"/>
  <c r="F73" i="28"/>
  <c r="H72" i="28"/>
  <c r="F72" i="28"/>
  <c r="H71" i="28"/>
  <c r="F71" i="28"/>
  <c r="H70" i="28"/>
  <c r="F70" i="28"/>
  <c r="H69" i="28"/>
  <c r="F69" i="28"/>
  <c r="H68" i="28"/>
  <c r="F68" i="28"/>
  <c r="H67" i="28"/>
  <c r="F67" i="28"/>
  <c r="H66" i="28"/>
  <c r="F66" i="28"/>
  <c r="H65" i="28"/>
  <c r="F65" i="28"/>
  <c r="H64" i="28"/>
  <c r="G64" i="28"/>
  <c r="F64" i="28"/>
  <c r="H61" i="28"/>
  <c r="F61" i="28"/>
  <c r="H60" i="28"/>
  <c r="F60" i="28"/>
  <c r="H59" i="28"/>
  <c r="F59" i="28"/>
  <c r="H58" i="28"/>
  <c r="F58" i="28"/>
  <c r="H57" i="28"/>
  <c r="F57" i="28"/>
  <c r="H56" i="28"/>
  <c r="F56" i="28"/>
  <c r="H55" i="28"/>
  <c r="F55" i="28"/>
  <c r="I50" i="28"/>
  <c r="G50" i="28"/>
  <c r="I49" i="28"/>
  <c r="G49" i="28"/>
  <c r="I48" i="28"/>
  <c r="G48" i="28"/>
  <c r="I47" i="28"/>
  <c r="G47" i="28"/>
  <c r="I46" i="28"/>
  <c r="G46" i="28"/>
  <c r="I45" i="28"/>
  <c r="G45" i="28"/>
  <c r="I44" i="28"/>
  <c r="H44" i="28"/>
  <c r="G44" i="28"/>
  <c r="F44" i="28"/>
  <c r="I43" i="28"/>
  <c r="G43" i="28"/>
  <c r="I42" i="28"/>
  <c r="G42" i="28"/>
  <c r="I41" i="28"/>
  <c r="G41" i="28"/>
  <c r="I40" i="28"/>
  <c r="G40" i="28"/>
  <c r="I39" i="28"/>
  <c r="G39" i="28"/>
  <c r="I38" i="28"/>
  <c r="G38" i="28"/>
  <c r="I37" i="28"/>
  <c r="H37" i="28"/>
  <c r="G37" i="28"/>
  <c r="F37" i="28"/>
  <c r="I36" i="28"/>
  <c r="G36" i="28"/>
  <c r="I35" i="28"/>
  <c r="G35" i="28"/>
  <c r="I34" i="28"/>
  <c r="G34" i="28"/>
  <c r="I33" i="28"/>
  <c r="G33" i="28"/>
  <c r="I32" i="28"/>
  <c r="G32" i="28"/>
  <c r="I31" i="28"/>
  <c r="G31" i="28"/>
  <c r="I30" i="28"/>
  <c r="H30" i="28"/>
  <c r="G30" i="28"/>
  <c r="F30" i="28"/>
  <c r="I29" i="28"/>
  <c r="G29" i="28"/>
  <c r="I28" i="28"/>
  <c r="G28" i="28"/>
  <c r="I27" i="28"/>
  <c r="G27" i="28"/>
  <c r="I26" i="28"/>
  <c r="G26" i="28"/>
  <c r="I25" i="28"/>
  <c r="G25" i="28"/>
  <c r="I24" i="28"/>
  <c r="G24" i="28"/>
  <c r="I23" i="28"/>
  <c r="I81" i="28" s="1"/>
  <c r="H23" i="28"/>
  <c r="G23" i="28"/>
  <c r="F23" i="28"/>
  <c r="H19" i="28"/>
  <c r="G19" i="28"/>
  <c r="F19" i="28"/>
  <c r="H18" i="28"/>
  <c r="F18" i="28"/>
  <c r="H17" i="28"/>
  <c r="F17" i="28"/>
  <c r="H16" i="28"/>
  <c r="F16" i="28"/>
  <c r="H15" i="28"/>
  <c r="F15" i="28"/>
  <c r="H14" i="28"/>
  <c r="F14" i="28"/>
  <c r="H13" i="28"/>
  <c r="F13" i="28"/>
  <c r="H8" i="28"/>
  <c r="G8" i="28"/>
  <c r="G3" i="28" s="1"/>
  <c r="F8" i="28"/>
  <c r="H7" i="28"/>
  <c r="F7" i="28"/>
  <c r="H6" i="28"/>
  <c r="H81" i="28" s="1"/>
  <c r="H82" i="28" s="1"/>
  <c r="F6" i="28"/>
  <c r="F3" i="28"/>
  <c r="H79" i="25"/>
  <c r="G79" i="25"/>
  <c r="F79" i="25"/>
  <c r="H78" i="25"/>
  <c r="F78" i="25"/>
  <c r="H77" i="25"/>
  <c r="F77" i="25"/>
  <c r="H76" i="25"/>
  <c r="F76" i="25"/>
  <c r="H75" i="25"/>
  <c r="F75" i="25"/>
  <c r="H74" i="25"/>
  <c r="F74" i="25"/>
  <c r="H73" i="25"/>
  <c r="F73" i="25"/>
  <c r="H72" i="25"/>
  <c r="F72" i="25"/>
  <c r="H71" i="25"/>
  <c r="F71" i="25"/>
  <c r="H70" i="25"/>
  <c r="F70" i="25"/>
  <c r="H69" i="25"/>
  <c r="F69" i="25"/>
  <c r="H68" i="25"/>
  <c r="F68" i="25"/>
  <c r="H67" i="25"/>
  <c r="F67" i="25"/>
  <c r="H66" i="25"/>
  <c r="F66" i="25"/>
  <c r="H65" i="25"/>
  <c r="F65" i="25"/>
  <c r="H64" i="25"/>
  <c r="G64" i="25"/>
  <c r="F64" i="25"/>
  <c r="H61" i="25"/>
  <c r="F61" i="25"/>
  <c r="H60" i="25"/>
  <c r="F60" i="25"/>
  <c r="H59" i="25"/>
  <c r="F59" i="25"/>
  <c r="H58" i="25"/>
  <c r="F58" i="25"/>
  <c r="H57" i="25"/>
  <c r="F57" i="25"/>
  <c r="H56" i="25"/>
  <c r="F56" i="25"/>
  <c r="H55" i="25"/>
  <c r="F55" i="25"/>
  <c r="I50" i="25"/>
  <c r="G50" i="25"/>
  <c r="I49" i="25"/>
  <c r="G49" i="25"/>
  <c r="I48" i="25"/>
  <c r="G48" i="25"/>
  <c r="I47" i="25"/>
  <c r="G47" i="25"/>
  <c r="I46" i="25"/>
  <c r="G46" i="25"/>
  <c r="I45" i="25"/>
  <c r="G45" i="25"/>
  <c r="I44" i="25"/>
  <c r="H44" i="25"/>
  <c r="G44" i="25"/>
  <c r="F44" i="25"/>
  <c r="I43" i="25"/>
  <c r="G43" i="25"/>
  <c r="I42" i="25"/>
  <c r="G42" i="25"/>
  <c r="I41" i="25"/>
  <c r="G41" i="25"/>
  <c r="I40" i="25"/>
  <c r="G40" i="25"/>
  <c r="I39" i="25"/>
  <c r="G39" i="25"/>
  <c r="I38" i="25"/>
  <c r="G38" i="25"/>
  <c r="I37" i="25"/>
  <c r="H37" i="25"/>
  <c r="G37" i="25"/>
  <c r="F37" i="25"/>
  <c r="I36" i="25"/>
  <c r="G36" i="25"/>
  <c r="I35" i="25"/>
  <c r="G35" i="25"/>
  <c r="I34" i="25"/>
  <c r="G34" i="25"/>
  <c r="I33" i="25"/>
  <c r="G33" i="25"/>
  <c r="I32" i="25"/>
  <c r="G32" i="25"/>
  <c r="I31" i="25"/>
  <c r="G31" i="25"/>
  <c r="I30" i="25"/>
  <c r="H30" i="25"/>
  <c r="G30" i="25"/>
  <c r="F30" i="25"/>
  <c r="I29" i="25"/>
  <c r="G29" i="25"/>
  <c r="I28" i="25"/>
  <c r="G28" i="25"/>
  <c r="I27" i="25"/>
  <c r="G27" i="25"/>
  <c r="I26" i="25"/>
  <c r="G26" i="25"/>
  <c r="I25" i="25"/>
  <c r="G25" i="25"/>
  <c r="I24" i="25"/>
  <c r="G24" i="25"/>
  <c r="I23" i="25"/>
  <c r="I81" i="25" s="1"/>
  <c r="H23" i="25"/>
  <c r="G23" i="25"/>
  <c r="F23" i="25"/>
  <c r="H19" i="25"/>
  <c r="G19" i="25"/>
  <c r="F19" i="25"/>
  <c r="H18" i="25"/>
  <c r="F18" i="25"/>
  <c r="H17" i="25"/>
  <c r="F17" i="25"/>
  <c r="H16" i="25"/>
  <c r="F16" i="25"/>
  <c r="H15" i="25"/>
  <c r="F15" i="25"/>
  <c r="H14" i="25"/>
  <c r="F14" i="25"/>
  <c r="H13" i="25"/>
  <c r="F13" i="25"/>
  <c r="H8" i="25"/>
  <c r="G8" i="25"/>
  <c r="G3" i="25" s="1"/>
  <c r="F8" i="25"/>
  <c r="H7" i="25"/>
  <c r="F7" i="25"/>
  <c r="H6" i="25"/>
  <c r="H81" i="25" s="1"/>
  <c r="H82" i="25" s="1"/>
  <c r="F6" i="25"/>
  <c r="F3" i="25" s="1"/>
  <c r="H79" i="27"/>
  <c r="G79" i="27"/>
  <c r="F79" i="27"/>
  <c r="H78" i="27"/>
  <c r="F78" i="27"/>
  <c r="H77" i="27"/>
  <c r="F77" i="27"/>
  <c r="H76" i="27"/>
  <c r="F76" i="27"/>
  <c r="H75" i="27"/>
  <c r="F75" i="27"/>
  <c r="H74" i="27"/>
  <c r="F74" i="27"/>
  <c r="H73" i="27"/>
  <c r="F73" i="27"/>
  <c r="H72" i="27"/>
  <c r="F72" i="27"/>
  <c r="H71" i="27"/>
  <c r="F71" i="27"/>
  <c r="H70" i="27"/>
  <c r="F70" i="27"/>
  <c r="H69" i="27"/>
  <c r="F69" i="27"/>
  <c r="H68" i="27"/>
  <c r="F68" i="27"/>
  <c r="H67" i="27"/>
  <c r="F67" i="27"/>
  <c r="H66" i="27"/>
  <c r="F66" i="27"/>
  <c r="H65" i="27"/>
  <c r="F65" i="27"/>
  <c r="H64" i="27"/>
  <c r="G64" i="27"/>
  <c r="F64" i="27"/>
  <c r="H61" i="27"/>
  <c r="F61" i="27"/>
  <c r="H60" i="27"/>
  <c r="F60" i="27"/>
  <c r="H59" i="27"/>
  <c r="F59" i="27"/>
  <c r="H58" i="27"/>
  <c r="F58" i="27"/>
  <c r="H57" i="27"/>
  <c r="F57" i="27"/>
  <c r="H56" i="27"/>
  <c r="F56" i="27"/>
  <c r="H55" i="27"/>
  <c r="F55" i="27"/>
  <c r="I50" i="27"/>
  <c r="G50" i="27"/>
  <c r="I49" i="27"/>
  <c r="G49" i="27"/>
  <c r="I48" i="27"/>
  <c r="G48" i="27"/>
  <c r="I47" i="27"/>
  <c r="G47" i="27"/>
  <c r="I46" i="27"/>
  <c r="G46" i="27"/>
  <c r="I45" i="27"/>
  <c r="G45" i="27"/>
  <c r="I44" i="27"/>
  <c r="H44" i="27"/>
  <c r="G44" i="27"/>
  <c r="F44" i="27"/>
  <c r="I43" i="27"/>
  <c r="G43" i="27"/>
  <c r="I42" i="27"/>
  <c r="G42" i="27"/>
  <c r="I41" i="27"/>
  <c r="G41" i="27"/>
  <c r="I40" i="27"/>
  <c r="G40" i="27"/>
  <c r="I39" i="27"/>
  <c r="G39" i="27"/>
  <c r="I38" i="27"/>
  <c r="G38" i="27"/>
  <c r="I37" i="27"/>
  <c r="H37" i="27"/>
  <c r="G37" i="27"/>
  <c r="F37" i="27"/>
  <c r="I36" i="27"/>
  <c r="G36" i="27"/>
  <c r="I35" i="27"/>
  <c r="G35" i="27"/>
  <c r="I34" i="27"/>
  <c r="G34" i="27"/>
  <c r="I33" i="27"/>
  <c r="G33" i="27"/>
  <c r="I32" i="27"/>
  <c r="G32" i="27"/>
  <c r="I31" i="27"/>
  <c r="G31" i="27"/>
  <c r="I30" i="27"/>
  <c r="H30" i="27"/>
  <c r="G30" i="27"/>
  <c r="F30" i="27"/>
  <c r="I29" i="27"/>
  <c r="G29" i="27"/>
  <c r="I28" i="27"/>
  <c r="G28" i="27"/>
  <c r="I27" i="27"/>
  <c r="G27" i="27"/>
  <c r="I26" i="27"/>
  <c r="G26" i="27"/>
  <c r="I25" i="27"/>
  <c r="G25" i="27"/>
  <c r="I24" i="27"/>
  <c r="G24" i="27"/>
  <c r="I23" i="27"/>
  <c r="I81" i="27" s="1"/>
  <c r="H23" i="27"/>
  <c r="G23" i="27"/>
  <c r="F23" i="27"/>
  <c r="H19" i="27"/>
  <c r="G19" i="27"/>
  <c r="F19" i="27"/>
  <c r="H18" i="27"/>
  <c r="F18" i="27"/>
  <c r="H17" i="27"/>
  <c r="F17" i="27"/>
  <c r="H16" i="27"/>
  <c r="F16" i="27"/>
  <c r="H15" i="27"/>
  <c r="F15" i="27"/>
  <c r="H14" i="27"/>
  <c r="F14" i="27"/>
  <c r="H13" i="27"/>
  <c r="F13" i="27"/>
  <c r="H8" i="27"/>
  <c r="G8" i="27"/>
  <c r="G3" i="27" s="1"/>
  <c r="F8" i="27"/>
  <c r="H7" i="27"/>
  <c r="F7" i="27"/>
  <c r="H6" i="27"/>
  <c r="H81" i="27" s="1"/>
  <c r="H82" i="27" s="1"/>
  <c r="F6" i="27"/>
  <c r="F3" i="27"/>
  <c r="H79" i="26"/>
  <c r="G79" i="26"/>
  <c r="F79" i="26"/>
  <c r="H78" i="26"/>
  <c r="F78" i="26"/>
  <c r="H77" i="26"/>
  <c r="F77" i="26"/>
  <c r="H76" i="26"/>
  <c r="F76" i="26"/>
  <c r="H75" i="26"/>
  <c r="F75" i="26"/>
  <c r="H74" i="26"/>
  <c r="F74" i="26"/>
  <c r="H73" i="26"/>
  <c r="F73" i="26"/>
  <c r="H72" i="26"/>
  <c r="F72" i="26"/>
  <c r="H71" i="26"/>
  <c r="F71" i="26"/>
  <c r="H70" i="26"/>
  <c r="F70" i="26"/>
  <c r="H69" i="26"/>
  <c r="F69" i="26"/>
  <c r="H68" i="26"/>
  <c r="F68" i="26"/>
  <c r="H67" i="26"/>
  <c r="F67" i="26"/>
  <c r="H66" i="26"/>
  <c r="F66" i="26"/>
  <c r="H65" i="26"/>
  <c r="F65" i="26"/>
  <c r="H64" i="26"/>
  <c r="G64" i="26"/>
  <c r="F64" i="26"/>
  <c r="H61" i="26"/>
  <c r="F61" i="26"/>
  <c r="H60" i="26"/>
  <c r="F60" i="26"/>
  <c r="H59" i="26"/>
  <c r="F59" i="26"/>
  <c r="H58" i="26"/>
  <c r="F58" i="26"/>
  <c r="H57" i="26"/>
  <c r="F57" i="26"/>
  <c r="H56" i="26"/>
  <c r="F56" i="26"/>
  <c r="H55" i="26"/>
  <c r="F55" i="26"/>
  <c r="I50" i="26"/>
  <c r="G50" i="26"/>
  <c r="I49" i="26"/>
  <c r="G49" i="26"/>
  <c r="I48" i="26"/>
  <c r="G48" i="26"/>
  <c r="I47" i="26"/>
  <c r="G47" i="26"/>
  <c r="I46" i="26"/>
  <c r="G46" i="26"/>
  <c r="I45" i="26"/>
  <c r="G45" i="26"/>
  <c r="I44" i="26"/>
  <c r="H44" i="26"/>
  <c r="G44" i="26"/>
  <c r="F44" i="26"/>
  <c r="I43" i="26"/>
  <c r="G43" i="26"/>
  <c r="I42" i="26"/>
  <c r="G42" i="26"/>
  <c r="I41" i="26"/>
  <c r="G41" i="26"/>
  <c r="I40" i="26"/>
  <c r="G40" i="26"/>
  <c r="I39" i="26"/>
  <c r="G39" i="26"/>
  <c r="I38" i="26"/>
  <c r="G38" i="26"/>
  <c r="I37" i="26"/>
  <c r="H37" i="26"/>
  <c r="G37" i="26"/>
  <c r="F37" i="26"/>
  <c r="I36" i="26"/>
  <c r="G36" i="26"/>
  <c r="I35" i="26"/>
  <c r="G35" i="26"/>
  <c r="I34" i="26"/>
  <c r="G34" i="26"/>
  <c r="I33" i="26"/>
  <c r="G33" i="26"/>
  <c r="I32" i="26"/>
  <c r="G32" i="26"/>
  <c r="I31" i="26"/>
  <c r="G31" i="26"/>
  <c r="I30" i="26"/>
  <c r="H30" i="26"/>
  <c r="G30" i="26"/>
  <c r="F30" i="26"/>
  <c r="I29" i="26"/>
  <c r="G29" i="26"/>
  <c r="I28" i="26"/>
  <c r="G28" i="26"/>
  <c r="I27" i="26"/>
  <c r="G27" i="26"/>
  <c r="I26" i="26"/>
  <c r="G26" i="26"/>
  <c r="I25" i="26"/>
  <c r="G25" i="26"/>
  <c r="I24" i="26"/>
  <c r="G24" i="26"/>
  <c r="I23" i="26"/>
  <c r="I81" i="26" s="1"/>
  <c r="H23" i="26"/>
  <c r="G23" i="26"/>
  <c r="F23" i="26"/>
  <c r="H19" i="26"/>
  <c r="G19" i="26"/>
  <c r="F19" i="26"/>
  <c r="H18" i="26"/>
  <c r="F18" i="26"/>
  <c r="H17" i="26"/>
  <c r="F17" i="26"/>
  <c r="H16" i="26"/>
  <c r="F16" i="26"/>
  <c r="H15" i="26"/>
  <c r="F15" i="26"/>
  <c r="H14" i="26"/>
  <c r="F14" i="26"/>
  <c r="H13" i="26"/>
  <c r="F13" i="26"/>
  <c r="H8" i="26"/>
  <c r="G8" i="26"/>
  <c r="G3" i="26" s="1"/>
  <c r="F8" i="26"/>
  <c r="H7" i="26"/>
  <c r="F7" i="26"/>
  <c r="H6" i="26"/>
  <c r="H81" i="26" s="1"/>
  <c r="H82" i="26" s="1"/>
  <c r="F6" i="26"/>
  <c r="F3" i="26" s="1"/>
  <c r="H79" i="24"/>
  <c r="G79" i="24"/>
  <c r="F79" i="24"/>
  <c r="H78" i="24"/>
  <c r="F78" i="24"/>
  <c r="H77" i="24"/>
  <c r="F77" i="24"/>
  <c r="H76" i="24"/>
  <c r="F76" i="24"/>
  <c r="H75" i="24"/>
  <c r="F75" i="24"/>
  <c r="H74" i="24"/>
  <c r="F74" i="24"/>
  <c r="H73" i="24"/>
  <c r="F73" i="24"/>
  <c r="H72" i="24"/>
  <c r="F72" i="24"/>
  <c r="H71" i="24"/>
  <c r="F71" i="24"/>
  <c r="H70" i="24"/>
  <c r="F70" i="24"/>
  <c r="H69" i="24"/>
  <c r="F69" i="24"/>
  <c r="H68" i="24"/>
  <c r="F68" i="24"/>
  <c r="H67" i="24"/>
  <c r="F67" i="24"/>
  <c r="H66" i="24"/>
  <c r="F66" i="24"/>
  <c r="H65" i="24"/>
  <c r="F65" i="24"/>
  <c r="H64" i="24"/>
  <c r="G64" i="24"/>
  <c r="F64" i="24"/>
  <c r="H61" i="24"/>
  <c r="F61" i="24"/>
  <c r="H60" i="24"/>
  <c r="F60" i="24"/>
  <c r="H59" i="24"/>
  <c r="F59" i="24"/>
  <c r="H58" i="24"/>
  <c r="F58" i="24"/>
  <c r="H57" i="24"/>
  <c r="F57" i="24"/>
  <c r="H56" i="24"/>
  <c r="F56" i="24"/>
  <c r="H55" i="24"/>
  <c r="F55" i="24"/>
  <c r="I50" i="24"/>
  <c r="G50" i="24"/>
  <c r="I49" i="24"/>
  <c r="G49" i="24"/>
  <c r="I48" i="24"/>
  <c r="G48" i="24"/>
  <c r="I47" i="24"/>
  <c r="G47" i="24"/>
  <c r="I46" i="24"/>
  <c r="G46" i="24"/>
  <c r="I45" i="24"/>
  <c r="G45" i="24"/>
  <c r="I44" i="24"/>
  <c r="H44" i="24"/>
  <c r="G44" i="24"/>
  <c r="F44" i="24"/>
  <c r="I43" i="24"/>
  <c r="G43" i="24"/>
  <c r="I42" i="24"/>
  <c r="G42" i="24"/>
  <c r="I41" i="24"/>
  <c r="G41" i="24"/>
  <c r="I40" i="24"/>
  <c r="G40" i="24"/>
  <c r="I39" i="24"/>
  <c r="G39" i="24"/>
  <c r="I38" i="24"/>
  <c r="G38" i="24"/>
  <c r="I37" i="24"/>
  <c r="H37" i="24"/>
  <c r="G37" i="24"/>
  <c r="F37" i="24"/>
  <c r="I36" i="24"/>
  <c r="G36" i="24"/>
  <c r="I35" i="24"/>
  <c r="G35" i="24"/>
  <c r="I34" i="24"/>
  <c r="G34" i="24"/>
  <c r="I33" i="24"/>
  <c r="G33" i="24"/>
  <c r="I32" i="24"/>
  <c r="G32" i="24"/>
  <c r="I31" i="24"/>
  <c r="G31" i="24"/>
  <c r="I30" i="24"/>
  <c r="H30" i="24"/>
  <c r="G30" i="24"/>
  <c r="F30" i="24"/>
  <c r="I29" i="24"/>
  <c r="G29" i="24"/>
  <c r="I28" i="24"/>
  <c r="G28" i="24"/>
  <c r="I27" i="24"/>
  <c r="G27" i="24"/>
  <c r="I26" i="24"/>
  <c r="G26" i="24"/>
  <c r="I25" i="24"/>
  <c r="G25" i="24"/>
  <c r="I24" i="24"/>
  <c r="G24" i="24"/>
  <c r="I23" i="24"/>
  <c r="I81" i="24" s="1"/>
  <c r="H23" i="24"/>
  <c r="G23" i="24"/>
  <c r="F23" i="24"/>
  <c r="H19" i="24"/>
  <c r="G19" i="24"/>
  <c r="F19" i="24"/>
  <c r="H18" i="24"/>
  <c r="F18" i="24"/>
  <c r="H17" i="24"/>
  <c r="F17" i="24"/>
  <c r="H16" i="24"/>
  <c r="F16" i="24"/>
  <c r="H15" i="24"/>
  <c r="F15" i="24"/>
  <c r="H14" i="24"/>
  <c r="F14" i="24"/>
  <c r="H13" i="24"/>
  <c r="F13" i="24"/>
  <c r="H8" i="24"/>
  <c r="G8" i="24"/>
  <c r="G3" i="24" s="1"/>
  <c r="F8" i="24"/>
  <c r="H7" i="24"/>
  <c r="F7" i="24"/>
  <c r="H6" i="24"/>
  <c r="H81" i="24" s="1"/>
  <c r="H82" i="24" s="1"/>
  <c r="F6" i="24"/>
  <c r="F3" i="24"/>
  <c r="H79" i="23"/>
  <c r="G79" i="23"/>
  <c r="F79" i="23"/>
  <c r="H78" i="23"/>
  <c r="F78" i="23"/>
  <c r="H77" i="23"/>
  <c r="F77" i="23"/>
  <c r="H76" i="23"/>
  <c r="F76" i="23"/>
  <c r="H75" i="23"/>
  <c r="F75" i="23"/>
  <c r="H74" i="23"/>
  <c r="F74" i="23"/>
  <c r="H73" i="23"/>
  <c r="F73" i="23"/>
  <c r="H72" i="23"/>
  <c r="F72" i="23"/>
  <c r="H71" i="23"/>
  <c r="F71" i="23"/>
  <c r="H70" i="23"/>
  <c r="F70" i="23"/>
  <c r="H69" i="23"/>
  <c r="F69" i="23"/>
  <c r="H68" i="23"/>
  <c r="F68" i="23"/>
  <c r="H67" i="23"/>
  <c r="F67" i="23"/>
  <c r="H66" i="23"/>
  <c r="F66" i="23"/>
  <c r="H65" i="23"/>
  <c r="F65" i="23"/>
  <c r="H64" i="23"/>
  <c r="G64" i="23"/>
  <c r="F64" i="23"/>
  <c r="H61" i="23"/>
  <c r="F61" i="23"/>
  <c r="H60" i="23"/>
  <c r="F60" i="23"/>
  <c r="H59" i="23"/>
  <c r="F59" i="23"/>
  <c r="H58" i="23"/>
  <c r="F58" i="23"/>
  <c r="H57" i="23"/>
  <c r="F57" i="23"/>
  <c r="H56" i="23"/>
  <c r="F56" i="23"/>
  <c r="H55" i="23"/>
  <c r="F55" i="23"/>
  <c r="I50" i="23"/>
  <c r="G50" i="23"/>
  <c r="I49" i="23"/>
  <c r="G49" i="23"/>
  <c r="I48" i="23"/>
  <c r="G48" i="23"/>
  <c r="I47" i="23"/>
  <c r="G47" i="23"/>
  <c r="I46" i="23"/>
  <c r="G46" i="23"/>
  <c r="I45" i="23"/>
  <c r="G45" i="23"/>
  <c r="I44" i="23"/>
  <c r="H44" i="23"/>
  <c r="G44" i="23"/>
  <c r="F44" i="23"/>
  <c r="I43" i="23"/>
  <c r="G43" i="23"/>
  <c r="I42" i="23"/>
  <c r="G42" i="23"/>
  <c r="I41" i="23"/>
  <c r="G41" i="23"/>
  <c r="I40" i="23"/>
  <c r="G40" i="23"/>
  <c r="I39" i="23"/>
  <c r="G39" i="23"/>
  <c r="I38" i="23"/>
  <c r="G38" i="23"/>
  <c r="I37" i="23"/>
  <c r="H37" i="23"/>
  <c r="G37" i="23"/>
  <c r="F37" i="23"/>
  <c r="I36" i="23"/>
  <c r="G36" i="23"/>
  <c r="I35" i="23"/>
  <c r="G35" i="23"/>
  <c r="I34" i="23"/>
  <c r="G34" i="23"/>
  <c r="I33" i="23"/>
  <c r="G33" i="23"/>
  <c r="I32" i="23"/>
  <c r="G32" i="23"/>
  <c r="I31" i="23"/>
  <c r="G31" i="23"/>
  <c r="I30" i="23"/>
  <c r="H30" i="23"/>
  <c r="G30" i="23"/>
  <c r="F30" i="23"/>
  <c r="I29" i="23"/>
  <c r="G29" i="23"/>
  <c r="I28" i="23"/>
  <c r="G28" i="23"/>
  <c r="I27" i="23"/>
  <c r="G27" i="23"/>
  <c r="I26" i="23"/>
  <c r="G26" i="23"/>
  <c r="I25" i="23"/>
  <c r="G25" i="23"/>
  <c r="I24" i="23"/>
  <c r="G24" i="23"/>
  <c r="I23" i="23"/>
  <c r="I81" i="23" s="1"/>
  <c r="H23" i="23"/>
  <c r="G23" i="23"/>
  <c r="F23" i="23"/>
  <c r="H19" i="23"/>
  <c r="G19" i="23"/>
  <c r="F19" i="23"/>
  <c r="H18" i="23"/>
  <c r="F18" i="23"/>
  <c r="H17" i="23"/>
  <c r="F17" i="23"/>
  <c r="H16" i="23"/>
  <c r="F16" i="23"/>
  <c r="H15" i="23"/>
  <c r="F15" i="23"/>
  <c r="H14" i="23"/>
  <c r="F14" i="23"/>
  <c r="H13" i="23"/>
  <c r="F13" i="23"/>
  <c r="H8" i="23"/>
  <c r="G8" i="23"/>
  <c r="G3" i="23" s="1"/>
  <c r="F8" i="23"/>
  <c r="H7" i="23"/>
  <c r="F7" i="23"/>
  <c r="H6" i="23"/>
  <c r="H81" i="23" s="1"/>
  <c r="H82" i="23" s="1"/>
  <c r="F6" i="23"/>
  <c r="F3" i="23"/>
  <c r="H79" i="22"/>
  <c r="G79" i="22"/>
  <c r="F79" i="22"/>
  <c r="H78" i="22"/>
  <c r="F78" i="22"/>
  <c r="H77" i="22"/>
  <c r="F77" i="22"/>
  <c r="H76" i="22"/>
  <c r="F76" i="22"/>
  <c r="H75" i="22"/>
  <c r="F75" i="22"/>
  <c r="H74" i="22"/>
  <c r="F74" i="22"/>
  <c r="H73" i="22"/>
  <c r="F73" i="22"/>
  <c r="H72" i="22"/>
  <c r="F72" i="22"/>
  <c r="H71" i="22"/>
  <c r="F71" i="22"/>
  <c r="H70" i="22"/>
  <c r="F70" i="22"/>
  <c r="H69" i="22"/>
  <c r="F69" i="22"/>
  <c r="H68" i="22"/>
  <c r="F68" i="22"/>
  <c r="H67" i="22"/>
  <c r="F67" i="22"/>
  <c r="H66" i="22"/>
  <c r="F66" i="22"/>
  <c r="H65" i="22"/>
  <c r="F65" i="22"/>
  <c r="H64" i="22"/>
  <c r="G64" i="22"/>
  <c r="F64" i="22"/>
  <c r="H61" i="22"/>
  <c r="F61" i="22"/>
  <c r="H60" i="22"/>
  <c r="F60" i="22"/>
  <c r="H59" i="22"/>
  <c r="F59" i="22"/>
  <c r="H58" i="22"/>
  <c r="F58" i="22"/>
  <c r="H57" i="22"/>
  <c r="F57" i="22"/>
  <c r="H56" i="22"/>
  <c r="F56" i="22"/>
  <c r="H55" i="22"/>
  <c r="F55" i="22"/>
  <c r="I50" i="22"/>
  <c r="G50" i="22"/>
  <c r="I49" i="22"/>
  <c r="G49" i="22"/>
  <c r="I48" i="22"/>
  <c r="G48" i="22"/>
  <c r="I47" i="22"/>
  <c r="G47" i="22"/>
  <c r="I46" i="22"/>
  <c r="G46" i="22"/>
  <c r="I45" i="22"/>
  <c r="G45" i="22"/>
  <c r="I44" i="22"/>
  <c r="H44" i="22"/>
  <c r="G44" i="22"/>
  <c r="F44" i="22"/>
  <c r="I43" i="22"/>
  <c r="G43" i="22"/>
  <c r="I42" i="22"/>
  <c r="G42" i="22"/>
  <c r="I41" i="22"/>
  <c r="G41" i="22"/>
  <c r="I40" i="22"/>
  <c r="G40" i="22"/>
  <c r="I39" i="22"/>
  <c r="G39" i="22"/>
  <c r="I38" i="22"/>
  <c r="G38" i="22"/>
  <c r="I37" i="22"/>
  <c r="H37" i="22"/>
  <c r="G37" i="22"/>
  <c r="F37" i="22"/>
  <c r="I36" i="22"/>
  <c r="G36" i="22"/>
  <c r="I35" i="22"/>
  <c r="G35" i="22"/>
  <c r="I34" i="22"/>
  <c r="G34" i="22"/>
  <c r="I33" i="22"/>
  <c r="G33" i="22"/>
  <c r="I32" i="22"/>
  <c r="G32" i="22"/>
  <c r="I31" i="22"/>
  <c r="G31" i="22"/>
  <c r="I30" i="22"/>
  <c r="H30" i="22"/>
  <c r="G30" i="22"/>
  <c r="F30" i="22"/>
  <c r="I29" i="22"/>
  <c r="G29" i="22"/>
  <c r="I28" i="22"/>
  <c r="G28" i="22"/>
  <c r="I27" i="22"/>
  <c r="G27" i="22"/>
  <c r="I26" i="22"/>
  <c r="G26" i="22"/>
  <c r="I25" i="22"/>
  <c r="G25" i="22"/>
  <c r="I24" i="22"/>
  <c r="G24" i="22"/>
  <c r="I23" i="22"/>
  <c r="I81" i="22" s="1"/>
  <c r="H23" i="22"/>
  <c r="G23" i="22"/>
  <c r="F23" i="22"/>
  <c r="H19" i="22"/>
  <c r="G19" i="22"/>
  <c r="F19" i="22"/>
  <c r="H18" i="22"/>
  <c r="F18" i="22"/>
  <c r="H17" i="22"/>
  <c r="F17" i="22"/>
  <c r="H16" i="22"/>
  <c r="F16" i="22"/>
  <c r="H15" i="22"/>
  <c r="F15" i="22"/>
  <c r="H14" i="22"/>
  <c r="F14" i="22"/>
  <c r="H13" i="22"/>
  <c r="F13" i="22"/>
  <c r="H8" i="22"/>
  <c r="G8" i="22"/>
  <c r="G3" i="22" s="1"/>
  <c r="F8" i="22"/>
  <c r="H7" i="22"/>
  <c r="F7" i="22"/>
  <c r="H6" i="22"/>
  <c r="H81" i="22" s="1"/>
  <c r="H82" i="22" s="1"/>
  <c r="F6" i="22"/>
  <c r="F3" i="22"/>
  <c r="H79" i="13"/>
  <c r="G79" i="13"/>
  <c r="F79" i="13"/>
  <c r="H78" i="13"/>
  <c r="F78" i="13"/>
  <c r="H77" i="13"/>
  <c r="F77" i="13"/>
  <c r="H76" i="13"/>
  <c r="F76" i="13"/>
  <c r="H75" i="13"/>
  <c r="F75" i="13"/>
  <c r="H74" i="13"/>
  <c r="F74" i="13"/>
  <c r="H73" i="13"/>
  <c r="F73" i="13"/>
  <c r="H72" i="13"/>
  <c r="F72" i="13"/>
  <c r="H71" i="13"/>
  <c r="F71" i="13"/>
  <c r="H70" i="13"/>
  <c r="F70" i="13"/>
  <c r="H69" i="13"/>
  <c r="F69" i="13"/>
  <c r="H68" i="13"/>
  <c r="F68" i="13"/>
  <c r="H67" i="13"/>
  <c r="F67" i="13"/>
  <c r="H66" i="13"/>
  <c r="F66" i="13"/>
  <c r="H65" i="13"/>
  <c r="F65" i="13"/>
  <c r="H64" i="13"/>
  <c r="G64" i="13"/>
  <c r="F64" i="13"/>
  <c r="H61" i="13"/>
  <c r="F61" i="13"/>
  <c r="H60" i="13"/>
  <c r="F60" i="13"/>
  <c r="H59" i="13"/>
  <c r="F59" i="13"/>
  <c r="H58" i="13"/>
  <c r="F58" i="13"/>
  <c r="H57" i="13"/>
  <c r="F57" i="13"/>
  <c r="H56" i="13"/>
  <c r="F56" i="13"/>
  <c r="H55" i="13"/>
  <c r="F55" i="13"/>
  <c r="I50" i="13"/>
  <c r="G50" i="13"/>
  <c r="I49" i="13"/>
  <c r="G49" i="13"/>
  <c r="I48" i="13"/>
  <c r="G48" i="13"/>
  <c r="I47" i="13"/>
  <c r="G47" i="13"/>
  <c r="I46" i="13"/>
  <c r="G46" i="13"/>
  <c r="I45" i="13"/>
  <c r="G45" i="13"/>
  <c r="I44" i="13"/>
  <c r="H44" i="13"/>
  <c r="G44" i="13"/>
  <c r="F44" i="13"/>
  <c r="I43" i="13"/>
  <c r="G43" i="13"/>
  <c r="I42" i="13"/>
  <c r="G42" i="13"/>
  <c r="I41" i="13"/>
  <c r="G41" i="13"/>
  <c r="I40" i="13"/>
  <c r="G40" i="13"/>
  <c r="I39" i="13"/>
  <c r="G39" i="13"/>
  <c r="I38" i="13"/>
  <c r="G38" i="13"/>
  <c r="I37" i="13"/>
  <c r="H37" i="13"/>
  <c r="G37" i="13"/>
  <c r="F37" i="13"/>
  <c r="I36" i="13"/>
  <c r="G36" i="13"/>
  <c r="I35" i="13"/>
  <c r="G35" i="13"/>
  <c r="I34" i="13"/>
  <c r="G34" i="13"/>
  <c r="I33" i="13"/>
  <c r="G33" i="13"/>
  <c r="I32" i="13"/>
  <c r="G32" i="13"/>
  <c r="I31" i="13"/>
  <c r="G31" i="13"/>
  <c r="I30" i="13"/>
  <c r="H30" i="13"/>
  <c r="G30" i="13"/>
  <c r="F30" i="13"/>
  <c r="I29" i="13"/>
  <c r="G29" i="13"/>
  <c r="I28" i="13"/>
  <c r="G28" i="13"/>
  <c r="I27" i="13"/>
  <c r="G27" i="13"/>
  <c r="I26" i="13"/>
  <c r="G26" i="13"/>
  <c r="I25" i="13"/>
  <c r="G25" i="13"/>
  <c r="I24" i="13"/>
  <c r="G24" i="13"/>
  <c r="I23" i="13"/>
  <c r="I81" i="13" s="1"/>
  <c r="H23" i="13"/>
  <c r="G23" i="13"/>
  <c r="F23" i="13"/>
  <c r="H19" i="13"/>
  <c r="G19" i="13"/>
  <c r="F19" i="13"/>
  <c r="H18" i="13"/>
  <c r="F18" i="13"/>
  <c r="H17" i="13"/>
  <c r="F17" i="13"/>
  <c r="H16" i="13"/>
  <c r="F16" i="13"/>
  <c r="H15" i="13"/>
  <c r="F15" i="13"/>
  <c r="H14" i="13"/>
  <c r="F14" i="13"/>
  <c r="H13" i="13"/>
  <c r="F13" i="13"/>
  <c r="H8" i="13"/>
  <c r="G8" i="13"/>
  <c r="G3" i="13" s="1"/>
  <c r="F8" i="13"/>
  <c r="H7" i="13"/>
  <c r="F7" i="13"/>
  <c r="H6" i="13"/>
  <c r="H81" i="13" s="1"/>
  <c r="H82" i="13" s="1"/>
  <c r="F6" i="13"/>
  <c r="F3" i="13"/>
  <c r="H79" i="19"/>
  <c r="G79" i="19"/>
  <c r="F79" i="19"/>
  <c r="H78" i="19"/>
  <c r="F78" i="19"/>
  <c r="H77" i="19"/>
  <c r="F77" i="19"/>
  <c r="H76" i="19"/>
  <c r="F76" i="19"/>
  <c r="H75" i="19"/>
  <c r="F75" i="19"/>
  <c r="H74" i="19"/>
  <c r="F74" i="19"/>
  <c r="H73" i="19"/>
  <c r="F73" i="19"/>
  <c r="H72" i="19"/>
  <c r="F72" i="19"/>
  <c r="H71" i="19"/>
  <c r="F71" i="19"/>
  <c r="H70" i="19"/>
  <c r="F70" i="19"/>
  <c r="H69" i="19"/>
  <c r="F69" i="19"/>
  <c r="H68" i="19"/>
  <c r="F68" i="19"/>
  <c r="H67" i="19"/>
  <c r="F67" i="19"/>
  <c r="H66" i="19"/>
  <c r="F66" i="19"/>
  <c r="H65" i="19"/>
  <c r="F65" i="19"/>
  <c r="H64" i="19"/>
  <c r="G64" i="19"/>
  <c r="F64" i="19"/>
  <c r="H61" i="19"/>
  <c r="F61" i="19"/>
  <c r="H60" i="19"/>
  <c r="F60" i="19"/>
  <c r="H59" i="19"/>
  <c r="F59" i="19"/>
  <c r="H58" i="19"/>
  <c r="F58" i="19"/>
  <c r="H57" i="19"/>
  <c r="F57" i="19"/>
  <c r="H56" i="19"/>
  <c r="F56" i="19"/>
  <c r="H55" i="19"/>
  <c r="F55" i="19"/>
  <c r="I50" i="19"/>
  <c r="G50" i="19"/>
  <c r="I49" i="19"/>
  <c r="G49" i="19"/>
  <c r="I48" i="19"/>
  <c r="G48" i="19"/>
  <c r="I47" i="19"/>
  <c r="G47" i="19"/>
  <c r="I46" i="19"/>
  <c r="G46" i="19"/>
  <c r="I45" i="19"/>
  <c r="G45" i="19"/>
  <c r="I44" i="19"/>
  <c r="H44" i="19"/>
  <c r="G44" i="19"/>
  <c r="F44" i="19"/>
  <c r="I43" i="19"/>
  <c r="G43" i="19"/>
  <c r="I42" i="19"/>
  <c r="G42" i="19"/>
  <c r="I41" i="19"/>
  <c r="G41" i="19"/>
  <c r="I40" i="19"/>
  <c r="G40" i="19"/>
  <c r="I39" i="19"/>
  <c r="G39" i="19"/>
  <c r="I38" i="19"/>
  <c r="G38" i="19"/>
  <c r="I37" i="19"/>
  <c r="H37" i="19"/>
  <c r="G37" i="19"/>
  <c r="F37" i="19"/>
  <c r="I36" i="19"/>
  <c r="G36" i="19"/>
  <c r="I35" i="19"/>
  <c r="G35" i="19"/>
  <c r="I34" i="19"/>
  <c r="G34" i="19"/>
  <c r="I33" i="19"/>
  <c r="G33" i="19"/>
  <c r="I32" i="19"/>
  <c r="G32" i="19"/>
  <c r="I31" i="19"/>
  <c r="G31" i="19"/>
  <c r="I30" i="19"/>
  <c r="H30" i="19"/>
  <c r="G30" i="19"/>
  <c r="F30" i="19"/>
  <c r="I29" i="19"/>
  <c r="G29" i="19"/>
  <c r="I28" i="19"/>
  <c r="G28" i="19"/>
  <c r="I27" i="19"/>
  <c r="G27" i="19"/>
  <c r="I26" i="19"/>
  <c r="G26" i="19"/>
  <c r="I25" i="19"/>
  <c r="G25" i="19"/>
  <c r="I24" i="19"/>
  <c r="G24" i="19"/>
  <c r="I23" i="19"/>
  <c r="I81" i="19" s="1"/>
  <c r="H23" i="19"/>
  <c r="G23" i="19"/>
  <c r="F23" i="19"/>
  <c r="H19" i="19"/>
  <c r="G19" i="19"/>
  <c r="F19" i="19"/>
  <c r="H18" i="19"/>
  <c r="F18" i="19"/>
  <c r="H17" i="19"/>
  <c r="F17" i="19"/>
  <c r="H16" i="19"/>
  <c r="F16" i="19"/>
  <c r="H15" i="19"/>
  <c r="F15" i="19"/>
  <c r="H14" i="19"/>
  <c r="F14" i="19"/>
  <c r="H13" i="19"/>
  <c r="F13" i="19"/>
  <c r="H8" i="19"/>
  <c r="G8" i="19"/>
  <c r="G3" i="19" s="1"/>
  <c r="F8" i="19"/>
  <c r="H7" i="19"/>
  <c r="F7" i="19"/>
  <c r="H6" i="19"/>
  <c r="H81" i="19" s="1"/>
  <c r="H82" i="19" s="1"/>
  <c r="F6" i="19"/>
  <c r="F3" i="19"/>
  <c r="H79" i="18"/>
  <c r="G79" i="18"/>
  <c r="F79" i="18"/>
  <c r="H78" i="18"/>
  <c r="F78" i="18"/>
  <c r="H77" i="18"/>
  <c r="F77" i="18"/>
  <c r="H76" i="18"/>
  <c r="F76" i="18"/>
  <c r="H75" i="18"/>
  <c r="F75" i="18"/>
  <c r="H74" i="18"/>
  <c r="F74" i="18"/>
  <c r="H73" i="18"/>
  <c r="F73" i="18"/>
  <c r="H72" i="18"/>
  <c r="F72" i="18"/>
  <c r="H71" i="18"/>
  <c r="F71" i="18"/>
  <c r="H70" i="18"/>
  <c r="F70" i="18"/>
  <c r="H69" i="18"/>
  <c r="F69" i="18"/>
  <c r="H68" i="18"/>
  <c r="F68" i="18"/>
  <c r="H67" i="18"/>
  <c r="F67" i="18"/>
  <c r="H66" i="18"/>
  <c r="F66" i="18"/>
  <c r="H65" i="18"/>
  <c r="F65" i="18"/>
  <c r="H64" i="18"/>
  <c r="G64" i="18"/>
  <c r="F64" i="18"/>
  <c r="H61" i="18"/>
  <c r="F61" i="18"/>
  <c r="H60" i="18"/>
  <c r="F60" i="18"/>
  <c r="H59" i="18"/>
  <c r="F59" i="18"/>
  <c r="H58" i="18"/>
  <c r="F58" i="18"/>
  <c r="H57" i="18"/>
  <c r="F57" i="18"/>
  <c r="H56" i="18"/>
  <c r="F56" i="18"/>
  <c r="H55" i="18"/>
  <c r="F55" i="18"/>
  <c r="I50" i="18"/>
  <c r="G50" i="18"/>
  <c r="I49" i="18"/>
  <c r="G49" i="18"/>
  <c r="I48" i="18"/>
  <c r="G48" i="18"/>
  <c r="I47" i="18"/>
  <c r="G47" i="18"/>
  <c r="I46" i="18"/>
  <c r="G46" i="18"/>
  <c r="I45" i="18"/>
  <c r="G45" i="18"/>
  <c r="I44" i="18"/>
  <c r="H44" i="18"/>
  <c r="G44" i="18"/>
  <c r="F44" i="18"/>
  <c r="I43" i="18"/>
  <c r="G43" i="18"/>
  <c r="I42" i="18"/>
  <c r="G42" i="18"/>
  <c r="I41" i="18"/>
  <c r="G41" i="18"/>
  <c r="I40" i="18"/>
  <c r="G40" i="18"/>
  <c r="I39" i="18"/>
  <c r="G39" i="18"/>
  <c r="I38" i="18"/>
  <c r="G38" i="18"/>
  <c r="I37" i="18"/>
  <c r="H37" i="18"/>
  <c r="G37" i="18"/>
  <c r="F37" i="18"/>
  <c r="I36" i="18"/>
  <c r="G36" i="18"/>
  <c r="I35" i="18"/>
  <c r="G35" i="18"/>
  <c r="I34" i="18"/>
  <c r="G34" i="18"/>
  <c r="I33" i="18"/>
  <c r="G33" i="18"/>
  <c r="I32" i="18"/>
  <c r="G32" i="18"/>
  <c r="I31" i="18"/>
  <c r="G31" i="18"/>
  <c r="I30" i="18"/>
  <c r="H30" i="18"/>
  <c r="G30" i="18"/>
  <c r="F30" i="18"/>
  <c r="I29" i="18"/>
  <c r="G29" i="18"/>
  <c r="I28" i="18"/>
  <c r="G28" i="18"/>
  <c r="I27" i="18"/>
  <c r="G27" i="18"/>
  <c r="I26" i="18"/>
  <c r="G26" i="18"/>
  <c r="I25" i="18"/>
  <c r="G25" i="18"/>
  <c r="I24" i="18"/>
  <c r="G24" i="18"/>
  <c r="I23" i="18"/>
  <c r="I81" i="18" s="1"/>
  <c r="H23" i="18"/>
  <c r="G23" i="18"/>
  <c r="F23" i="18"/>
  <c r="H19" i="18"/>
  <c r="G19" i="18"/>
  <c r="F19" i="18"/>
  <c r="H18" i="18"/>
  <c r="F18" i="18"/>
  <c r="H17" i="18"/>
  <c r="F17" i="18"/>
  <c r="H16" i="18"/>
  <c r="F16" i="18"/>
  <c r="H15" i="18"/>
  <c r="F15" i="18"/>
  <c r="H14" i="18"/>
  <c r="F14" i="18"/>
  <c r="H13" i="18"/>
  <c r="F13" i="18"/>
  <c r="H8" i="18"/>
  <c r="G8" i="18"/>
  <c r="G3" i="18" s="1"/>
  <c r="F8" i="18"/>
  <c r="H7" i="18"/>
  <c r="F7" i="18"/>
  <c r="H6" i="18"/>
  <c r="H81" i="18" s="1"/>
  <c r="H82" i="18" s="1"/>
  <c r="F6" i="18"/>
  <c r="F3" i="18" s="1"/>
  <c r="H79" i="35"/>
  <c r="G79" i="35"/>
  <c r="F79" i="35"/>
  <c r="H78" i="35"/>
  <c r="F78" i="35"/>
  <c r="H77" i="35"/>
  <c r="F77" i="35"/>
  <c r="H76" i="35"/>
  <c r="F76" i="35"/>
  <c r="H75" i="35"/>
  <c r="F75" i="35"/>
  <c r="H74" i="35"/>
  <c r="F74" i="35"/>
  <c r="H73" i="35"/>
  <c r="F73" i="35"/>
  <c r="H72" i="35"/>
  <c r="F72" i="35"/>
  <c r="H71" i="35"/>
  <c r="F71" i="35"/>
  <c r="H70" i="35"/>
  <c r="F70" i="35"/>
  <c r="H69" i="35"/>
  <c r="F69" i="35"/>
  <c r="H68" i="35"/>
  <c r="F68" i="35"/>
  <c r="H67" i="35"/>
  <c r="F67" i="35"/>
  <c r="H66" i="35"/>
  <c r="F66" i="35"/>
  <c r="H65" i="35"/>
  <c r="F65" i="35"/>
  <c r="H64" i="35"/>
  <c r="G64" i="35"/>
  <c r="F64" i="35"/>
  <c r="H61" i="35"/>
  <c r="F61" i="35"/>
  <c r="H60" i="35"/>
  <c r="F60" i="35"/>
  <c r="H59" i="35"/>
  <c r="F59" i="35"/>
  <c r="H58" i="35"/>
  <c r="F58" i="35"/>
  <c r="H57" i="35"/>
  <c r="F57" i="35"/>
  <c r="H56" i="35"/>
  <c r="F56" i="35"/>
  <c r="H55" i="35"/>
  <c r="F55" i="35"/>
  <c r="I50" i="35"/>
  <c r="G50" i="35"/>
  <c r="I49" i="35"/>
  <c r="G49" i="35"/>
  <c r="I48" i="35"/>
  <c r="G48" i="35"/>
  <c r="I47" i="35"/>
  <c r="G47" i="35"/>
  <c r="I46" i="35"/>
  <c r="G46" i="35"/>
  <c r="I45" i="35"/>
  <c r="G45" i="35"/>
  <c r="I44" i="35"/>
  <c r="H44" i="35"/>
  <c r="G44" i="35"/>
  <c r="F44" i="35"/>
  <c r="I43" i="35"/>
  <c r="G43" i="35"/>
  <c r="I42" i="35"/>
  <c r="G42" i="35"/>
  <c r="I41" i="35"/>
  <c r="G41" i="35"/>
  <c r="I40" i="35"/>
  <c r="G40" i="35"/>
  <c r="I39" i="35"/>
  <c r="G39" i="35"/>
  <c r="I38" i="35"/>
  <c r="G38" i="35"/>
  <c r="I37" i="35"/>
  <c r="H37" i="35"/>
  <c r="G37" i="35"/>
  <c r="F37" i="35"/>
  <c r="I36" i="35"/>
  <c r="G36" i="35"/>
  <c r="I35" i="35"/>
  <c r="G35" i="35"/>
  <c r="I34" i="35"/>
  <c r="G34" i="35"/>
  <c r="I33" i="35"/>
  <c r="G33" i="35"/>
  <c r="I32" i="35"/>
  <c r="G32" i="35"/>
  <c r="I31" i="35"/>
  <c r="G31" i="35"/>
  <c r="I30" i="35"/>
  <c r="H30" i="35"/>
  <c r="G30" i="35"/>
  <c r="F30" i="35"/>
  <c r="I29" i="35"/>
  <c r="G29" i="35"/>
  <c r="I28" i="35"/>
  <c r="G28" i="35"/>
  <c r="I27" i="35"/>
  <c r="G27" i="35"/>
  <c r="I26" i="35"/>
  <c r="G26" i="35"/>
  <c r="I25" i="35"/>
  <c r="G25" i="35"/>
  <c r="I24" i="35"/>
  <c r="G24" i="35"/>
  <c r="I23" i="35"/>
  <c r="I81" i="35" s="1"/>
  <c r="H23" i="35"/>
  <c r="G23" i="35"/>
  <c r="F23" i="35"/>
  <c r="H19" i="35"/>
  <c r="G19" i="35"/>
  <c r="F19" i="35"/>
  <c r="H18" i="35"/>
  <c r="F18" i="35"/>
  <c r="H17" i="35"/>
  <c r="F17" i="35"/>
  <c r="H16" i="35"/>
  <c r="F16" i="35"/>
  <c r="H15" i="35"/>
  <c r="F15" i="35"/>
  <c r="H14" i="35"/>
  <c r="F14" i="35"/>
  <c r="H13" i="35"/>
  <c r="F13" i="35"/>
  <c r="H8" i="35"/>
  <c r="G8" i="35"/>
  <c r="G3" i="35" s="1"/>
  <c r="F8" i="35"/>
  <c r="H7" i="35"/>
  <c r="F7" i="35"/>
  <c r="H6" i="35"/>
  <c r="H81" i="35" s="1"/>
  <c r="H82" i="35" s="1"/>
  <c r="F6" i="35"/>
  <c r="F3" i="35"/>
  <c r="H79" i="21"/>
  <c r="G79" i="21"/>
  <c r="F79" i="21"/>
  <c r="H78" i="21"/>
  <c r="F78" i="21"/>
  <c r="H77" i="21"/>
  <c r="F77" i="21"/>
  <c r="H76" i="21"/>
  <c r="F76" i="21"/>
  <c r="H75" i="21"/>
  <c r="F75" i="21"/>
  <c r="H74" i="21"/>
  <c r="F74" i="21"/>
  <c r="H73" i="21"/>
  <c r="F73" i="21"/>
  <c r="H72" i="21"/>
  <c r="F72" i="21"/>
  <c r="H71" i="21"/>
  <c r="F71" i="21"/>
  <c r="H70" i="21"/>
  <c r="F70" i="21"/>
  <c r="H69" i="21"/>
  <c r="F69" i="21"/>
  <c r="H68" i="21"/>
  <c r="F68" i="21"/>
  <c r="H67" i="21"/>
  <c r="F67" i="21"/>
  <c r="H66" i="21"/>
  <c r="F66" i="21"/>
  <c r="H65" i="21"/>
  <c r="F65" i="21"/>
  <c r="H64" i="21"/>
  <c r="G64" i="21"/>
  <c r="F64" i="21"/>
  <c r="H61" i="21"/>
  <c r="F61" i="21"/>
  <c r="H60" i="21"/>
  <c r="F60" i="21"/>
  <c r="H59" i="21"/>
  <c r="F59" i="21"/>
  <c r="H58" i="21"/>
  <c r="F58" i="21"/>
  <c r="H57" i="21"/>
  <c r="F57" i="21"/>
  <c r="H56" i="21"/>
  <c r="F56" i="21"/>
  <c r="H55" i="21"/>
  <c r="F55" i="21"/>
  <c r="I50" i="21"/>
  <c r="G50" i="21"/>
  <c r="I49" i="21"/>
  <c r="G49" i="21"/>
  <c r="I48" i="21"/>
  <c r="G48" i="21"/>
  <c r="I47" i="21"/>
  <c r="G47" i="21"/>
  <c r="I46" i="21"/>
  <c r="G46" i="21"/>
  <c r="I45" i="21"/>
  <c r="G45" i="21"/>
  <c r="I44" i="21"/>
  <c r="H44" i="21"/>
  <c r="G44" i="21"/>
  <c r="F44" i="21"/>
  <c r="I43" i="21"/>
  <c r="G43" i="21"/>
  <c r="I42" i="21"/>
  <c r="G42" i="21"/>
  <c r="I41" i="21"/>
  <c r="G41" i="21"/>
  <c r="I40" i="21"/>
  <c r="G40" i="21"/>
  <c r="I39" i="21"/>
  <c r="G39" i="21"/>
  <c r="I38" i="21"/>
  <c r="G38" i="21"/>
  <c r="I37" i="21"/>
  <c r="H37" i="21"/>
  <c r="G37" i="21"/>
  <c r="F37" i="21"/>
  <c r="I36" i="21"/>
  <c r="G36" i="21"/>
  <c r="I35" i="21"/>
  <c r="G35" i="21"/>
  <c r="I34" i="21"/>
  <c r="G34" i="21"/>
  <c r="I33" i="21"/>
  <c r="G33" i="21"/>
  <c r="I32" i="21"/>
  <c r="G32" i="21"/>
  <c r="I31" i="21"/>
  <c r="G31" i="21"/>
  <c r="I30" i="21"/>
  <c r="H30" i="21"/>
  <c r="G30" i="21"/>
  <c r="F30" i="21"/>
  <c r="I29" i="21"/>
  <c r="G29" i="21"/>
  <c r="I28" i="21"/>
  <c r="G28" i="21"/>
  <c r="I27" i="21"/>
  <c r="G27" i="21"/>
  <c r="I26" i="21"/>
  <c r="G26" i="21"/>
  <c r="I25" i="21"/>
  <c r="G25" i="21"/>
  <c r="I24" i="21"/>
  <c r="G24" i="21"/>
  <c r="I23" i="21"/>
  <c r="I81" i="21" s="1"/>
  <c r="H23" i="21"/>
  <c r="G23" i="21"/>
  <c r="F23" i="21"/>
  <c r="H19" i="21"/>
  <c r="G19" i="21"/>
  <c r="F19" i="21"/>
  <c r="H18" i="21"/>
  <c r="F18" i="21"/>
  <c r="H17" i="21"/>
  <c r="F17" i="21"/>
  <c r="H16" i="21"/>
  <c r="F16" i="21"/>
  <c r="H15" i="21"/>
  <c r="F15" i="21"/>
  <c r="H14" i="21"/>
  <c r="F14" i="21"/>
  <c r="H13" i="21"/>
  <c r="F13" i="21"/>
  <c r="H8" i="21"/>
  <c r="G8" i="21"/>
  <c r="G3" i="21" s="1"/>
  <c r="F8" i="21"/>
  <c r="H7" i="21"/>
  <c r="F7" i="21"/>
  <c r="H6" i="21"/>
  <c r="H81" i="21" s="1"/>
  <c r="H82" i="21" s="1"/>
  <c r="F6" i="21"/>
  <c r="F3" i="21" s="1"/>
  <c r="H79" i="17"/>
  <c r="G79" i="17"/>
  <c r="F79" i="17"/>
  <c r="H78" i="17"/>
  <c r="F78" i="17"/>
  <c r="H77" i="17"/>
  <c r="F77" i="17"/>
  <c r="H76" i="17"/>
  <c r="F76" i="17"/>
  <c r="H75" i="17"/>
  <c r="F75" i="17"/>
  <c r="H74" i="17"/>
  <c r="F74" i="17"/>
  <c r="H73" i="17"/>
  <c r="F73" i="17"/>
  <c r="H72" i="17"/>
  <c r="F72" i="17"/>
  <c r="H71" i="17"/>
  <c r="F71" i="17"/>
  <c r="H70" i="17"/>
  <c r="F70" i="17"/>
  <c r="H69" i="17"/>
  <c r="F69" i="17"/>
  <c r="H68" i="17"/>
  <c r="F68" i="17"/>
  <c r="H67" i="17"/>
  <c r="F67" i="17"/>
  <c r="H66" i="17"/>
  <c r="F66" i="17"/>
  <c r="H65" i="17"/>
  <c r="F65" i="17"/>
  <c r="H64" i="17"/>
  <c r="G64" i="17"/>
  <c r="F64" i="17"/>
  <c r="H61" i="17"/>
  <c r="F61" i="17"/>
  <c r="H60" i="17"/>
  <c r="F60" i="17"/>
  <c r="H59" i="17"/>
  <c r="F59" i="17"/>
  <c r="H58" i="17"/>
  <c r="F58" i="17"/>
  <c r="H57" i="17"/>
  <c r="F57" i="17"/>
  <c r="H56" i="17"/>
  <c r="F56" i="17"/>
  <c r="H55" i="17"/>
  <c r="F55" i="17"/>
  <c r="I50" i="17"/>
  <c r="G50" i="17"/>
  <c r="I49" i="17"/>
  <c r="G49" i="17"/>
  <c r="I48" i="17"/>
  <c r="G48" i="17"/>
  <c r="I47" i="17"/>
  <c r="G47" i="17"/>
  <c r="I46" i="17"/>
  <c r="G46" i="17"/>
  <c r="I45" i="17"/>
  <c r="G45" i="17"/>
  <c r="I44" i="17"/>
  <c r="H44" i="17"/>
  <c r="G44" i="17"/>
  <c r="F44" i="17"/>
  <c r="I43" i="17"/>
  <c r="G43" i="17"/>
  <c r="I42" i="17"/>
  <c r="G42" i="17"/>
  <c r="I41" i="17"/>
  <c r="G41" i="17"/>
  <c r="I40" i="17"/>
  <c r="G40" i="17"/>
  <c r="I39" i="17"/>
  <c r="G39" i="17"/>
  <c r="I38" i="17"/>
  <c r="G38" i="17"/>
  <c r="I37" i="17"/>
  <c r="H37" i="17"/>
  <c r="G37" i="17"/>
  <c r="F37" i="17"/>
  <c r="I36" i="17"/>
  <c r="G36" i="17"/>
  <c r="I35" i="17"/>
  <c r="G35" i="17"/>
  <c r="I34" i="17"/>
  <c r="G34" i="17"/>
  <c r="I33" i="17"/>
  <c r="G33" i="17"/>
  <c r="I32" i="17"/>
  <c r="G32" i="17"/>
  <c r="I31" i="17"/>
  <c r="G31" i="17"/>
  <c r="I30" i="17"/>
  <c r="H30" i="17"/>
  <c r="G30" i="17"/>
  <c r="F30" i="17"/>
  <c r="I29" i="17"/>
  <c r="G29" i="17"/>
  <c r="I28" i="17"/>
  <c r="G28" i="17"/>
  <c r="I27" i="17"/>
  <c r="G27" i="17"/>
  <c r="I26" i="17"/>
  <c r="G26" i="17"/>
  <c r="I25" i="17"/>
  <c r="G25" i="17"/>
  <c r="I24" i="17"/>
  <c r="G24" i="17"/>
  <c r="I23" i="17"/>
  <c r="I81" i="17" s="1"/>
  <c r="H23" i="17"/>
  <c r="G23" i="17"/>
  <c r="F23" i="17"/>
  <c r="H19" i="17"/>
  <c r="G19" i="17"/>
  <c r="F19" i="17"/>
  <c r="H18" i="17"/>
  <c r="F18" i="17"/>
  <c r="H17" i="17"/>
  <c r="F17" i="17"/>
  <c r="H16" i="17"/>
  <c r="F16" i="17"/>
  <c r="H15" i="17"/>
  <c r="F15" i="17"/>
  <c r="H14" i="17"/>
  <c r="F14" i="17"/>
  <c r="H13" i="17"/>
  <c r="F13" i="17"/>
  <c r="H8" i="17"/>
  <c r="G8" i="17"/>
  <c r="G3" i="17" s="1"/>
  <c r="F8" i="17"/>
  <c r="H7" i="17"/>
  <c r="F7" i="17"/>
  <c r="H6" i="17"/>
  <c r="H81" i="17" s="1"/>
  <c r="H82" i="17" s="1"/>
  <c r="F6" i="17"/>
  <c r="F3" i="17"/>
  <c r="H79" i="16"/>
  <c r="G79" i="16"/>
  <c r="F79" i="16"/>
  <c r="H78" i="16"/>
  <c r="F78" i="16"/>
  <c r="H77" i="16"/>
  <c r="F77" i="16"/>
  <c r="H76" i="16"/>
  <c r="F76" i="16"/>
  <c r="H75" i="16"/>
  <c r="F75" i="16"/>
  <c r="H74" i="16"/>
  <c r="F74" i="16"/>
  <c r="H73" i="16"/>
  <c r="F73" i="16"/>
  <c r="H72" i="16"/>
  <c r="F72" i="16"/>
  <c r="H71" i="16"/>
  <c r="F71" i="16"/>
  <c r="H70" i="16"/>
  <c r="F70" i="16"/>
  <c r="H69" i="16"/>
  <c r="F69" i="16"/>
  <c r="H68" i="16"/>
  <c r="F68" i="16"/>
  <c r="H67" i="16"/>
  <c r="F67" i="16"/>
  <c r="H66" i="16"/>
  <c r="F66" i="16"/>
  <c r="H65" i="16"/>
  <c r="F65" i="16"/>
  <c r="H64" i="16"/>
  <c r="G64" i="16"/>
  <c r="F64" i="16"/>
  <c r="H61" i="16"/>
  <c r="F61" i="16"/>
  <c r="H60" i="16"/>
  <c r="F60" i="16"/>
  <c r="H59" i="16"/>
  <c r="F59" i="16"/>
  <c r="H58" i="16"/>
  <c r="F58" i="16"/>
  <c r="H57" i="16"/>
  <c r="F57" i="16"/>
  <c r="H56" i="16"/>
  <c r="F56" i="16"/>
  <c r="H55" i="16"/>
  <c r="F55" i="16"/>
  <c r="I50" i="16"/>
  <c r="G50" i="16"/>
  <c r="I49" i="16"/>
  <c r="G49" i="16"/>
  <c r="I48" i="16"/>
  <c r="G48" i="16"/>
  <c r="I47" i="16"/>
  <c r="G47" i="16"/>
  <c r="I46" i="16"/>
  <c r="G46" i="16"/>
  <c r="I45" i="16"/>
  <c r="G45" i="16"/>
  <c r="I44" i="16"/>
  <c r="H44" i="16"/>
  <c r="G44" i="16"/>
  <c r="F44" i="16"/>
  <c r="I43" i="16"/>
  <c r="G43" i="16"/>
  <c r="I42" i="16"/>
  <c r="G42" i="16"/>
  <c r="I41" i="16"/>
  <c r="G41" i="16"/>
  <c r="I40" i="16"/>
  <c r="G40" i="16"/>
  <c r="I39" i="16"/>
  <c r="G39" i="16"/>
  <c r="I38" i="16"/>
  <c r="G38" i="16"/>
  <c r="I37" i="16"/>
  <c r="H37" i="16"/>
  <c r="G37" i="16"/>
  <c r="F37" i="16"/>
  <c r="I36" i="16"/>
  <c r="G36" i="16"/>
  <c r="I35" i="16"/>
  <c r="G35" i="16"/>
  <c r="I34" i="16"/>
  <c r="G34" i="16"/>
  <c r="I33" i="16"/>
  <c r="G33" i="16"/>
  <c r="I32" i="16"/>
  <c r="G32" i="16"/>
  <c r="I31" i="16"/>
  <c r="G31" i="16"/>
  <c r="I30" i="16"/>
  <c r="H30" i="16"/>
  <c r="G30" i="16"/>
  <c r="F30" i="16"/>
  <c r="I29" i="16"/>
  <c r="G29" i="16"/>
  <c r="I28" i="16"/>
  <c r="G28" i="16"/>
  <c r="I27" i="16"/>
  <c r="G27" i="16"/>
  <c r="I26" i="16"/>
  <c r="G26" i="16"/>
  <c r="I25" i="16"/>
  <c r="G25" i="16"/>
  <c r="I24" i="16"/>
  <c r="G24" i="16"/>
  <c r="I23" i="16"/>
  <c r="I81" i="16" s="1"/>
  <c r="H23" i="16"/>
  <c r="G23" i="16"/>
  <c r="F23" i="16"/>
  <c r="H19" i="16"/>
  <c r="G19" i="16"/>
  <c r="F19" i="16"/>
  <c r="H18" i="16"/>
  <c r="F18" i="16"/>
  <c r="H17" i="16"/>
  <c r="F17" i="16"/>
  <c r="H16" i="16"/>
  <c r="F16" i="16"/>
  <c r="H15" i="16"/>
  <c r="F15" i="16"/>
  <c r="H14" i="16"/>
  <c r="F14" i="16"/>
  <c r="H13" i="16"/>
  <c r="F13" i="16"/>
  <c r="H8" i="16"/>
  <c r="G8" i="16"/>
  <c r="G3" i="16" s="1"/>
  <c r="F8" i="16"/>
  <c r="H7" i="16"/>
  <c r="F7" i="16"/>
  <c r="H6" i="16"/>
  <c r="H81" i="16" s="1"/>
  <c r="H82" i="16" s="1"/>
  <c r="F6" i="16"/>
  <c r="F3" i="16"/>
  <c r="H79" i="20"/>
  <c r="G79" i="20"/>
  <c r="F79" i="20"/>
  <c r="H78" i="20"/>
  <c r="F78" i="20"/>
  <c r="H77" i="20"/>
  <c r="F77" i="20"/>
  <c r="H76" i="20"/>
  <c r="F76" i="20"/>
  <c r="H75" i="20"/>
  <c r="F75" i="20"/>
  <c r="H74" i="20"/>
  <c r="F74" i="20"/>
  <c r="H73" i="20"/>
  <c r="F73" i="20"/>
  <c r="H72" i="20"/>
  <c r="F72" i="20"/>
  <c r="H71" i="20"/>
  <c r="F71" i="20"/>
  <c r="H70" i="20"/>
  <c r="F70" i="20"/>
  <c r="H69" i="20"/>
  <c r="F69" i="20"/>
  <c r="H68" i="20"/>
  <c r="F68" i="20"/>
  <c r="H67" i="20"/>
  <c r="F67" i="20"/>
  <c r="H66" i="20"/>
  <c r="F66" i="20"/>
  <c r="H65" i="20"/>
  <c r="F65" i="20"/>
  <c r="H64" i="20"/>
  <c r="G64" i="20"/>
  <c r="F64" i="20"/>
  <c r="H61" i="20"/>
  <c r="F61" i="20"/>
  <c r="H60" i="20"/>
  <c r="F60" i="20"/>
  <c r="H59" i="20"/>
  <c r="F59" i="20"/>
  <c r="H58" i="20"/>
  <c r="F58" i="20"/>
  <c r="H57" i="20"/>
  <c r="F57" i="20"/>
  <c r="H56" i="20"/>
  <c r="F56" i="20"/>
  <c r="H55" i="20"/>
  <c r="F55" i="20"/>
  <c r="I50" i="20"/>
  <c r="G50" i="20"/>
  <c r="I49" i="20"/>
  <c r="G49" i="20"/>
  <c r="I48" i="20"/>
  <c r="G48" i="20"/>
  <c r="I47" i="20"/>
  <c r="G47" i="20"/>
  <c r="I46" i="20"/>
  <c r="G46" i="20"/>
  <c r="I45" i="20"/>
  <c r="G45" i="20"/>
  <c r="I44" i="20"/>
  <c r="H44" i="20"/>
  <c r="G44" i="20"/>
  <c r="F44" i="20"/>
  <c r="I43" i="20"/>
  <c r="G43" i="20"/>
  <c r="I42" i="20"/>
  <c r="G42" i="20"/>
  <c r="I41" i="20"/>
  <c r="G41" i="20"/>
  <c r="I40" i="20"/>
  <c r="G40" i="20"/>
  <c r="I39" i="20"/>
  <c r="G39" i="20"/>
  <c r="I38" i="20"/>
  <c r="G38" i="20"/>
  <c r="I37" i="20"/>
  <c r="H37" i="20"/>
  <c r="G37" i="20"/>
  <c r="F37" i="20"/>
  <c r="I36" i="20"/>
  <c r="G36" i="20"/>
  <c r="I35" i="20"/>
  <c r="G35" i="20"/>
  <c r="I34" i="20"/>
  <c r="G34" i="20"/>
  <c r="I33" i="20"/>
  <c r="G33" i="20"/>
  <c r="I32" i="20"/>
  <c r="G32" i="20"/>
  <c r="I31" i="20"/>
  <c r="G31" i="20"/>
  <c r="I30" i="20"/>
  <c r="H30" i="20"/>
  <c r="G30" i="20"/>
  <c r="F30" i="20"/>
  <c r="I29" i="20"/>
  <c r="G29" i="20"/>
  <c r="I28" i="20"/>
  <c r="G28" i="20"/>
  <c r="I27" i="20"/>
  <c r="G27" i="20"/>
  <c r="I26" i="20"/>
  <c r="G26" i="20"/>
  <c r="I25" i="20"/>
  <c r="G25" i="20"/>
  <c r="I24" i="20"/>
  <c r="G24" i="20"/>
  <c r="I23" i="20"/>
  <c r="I81" i="20" s="1"/>
  <c r="H23" i="20"/>
  <c r="G23" i="20"/>
  <c r="F23" i="20"/>
  <c r="H19" i="20"/>
  <c r="G19" i="20"/>
  <c r="F19" i="20"/>
  <c r="H18" i="20"/>
  <c r="F18" i="20"/>
  <c r="H17" i="20"/>
  <c r="F17" i="20"/>
  <c r="H16" i="20"/>
  <c r="F16" i="20"/>
  <c r="H15" i="20"/>
  <c r="F15" i="20"/>
  <c r="H14" i="20"/>
  <c r="F14" i="20"/>
  <c r="H13" i="20"/>
  <c r="F13" i="20"/>
  <c r="H8" i="20"/>
  <c r="G8" i="20"/>
  <c r="G3" i="20" s="1"/>
  <c r="F8" i="20"/>
  <c r="H7" i="20"/>
  <c r="F7" i="20"/>
  <c r="H6" i="20"/>
  <c r="H81" i="20" s="1"/>
  <c r="H82" i="20" s="1"/>
  <c r="F6" i="20"/>
  <c r="F3" i="20"/>
  <c r="H79" i="15"/>
  <c r="G79" i="15"/>
  <c r="F79" i="15"/>
  <c r="H78" i="15"/>
  <c r="F78" i="15"/>
  <c r="H77" i="15"/>
  <c r="F77" i="15"/>
  <c r="H76" i="15"/>
  <c r="F76" i="15"/>
  <c r="H75" i="15"/>
  <c r="F75" i="15"/>
  <c r="H74" i="15"/>
  <c r="F74" i="15"/>
  <c r="H73" i="15"/>
  <c r="F73" i="15"/>
  <c r="H72" i="15"/>
  <c r="F72" i="15"/>
  <c r="H71" i="15"/>
  <c r="F71" i="15"/>
  <c r="H70" i="15"/>
  <c r="F70" i="15"/>
  <c r="H69" i="15"/>
  <c r="F69" i="15"/>
  <c r="H68" i="15"/>
  <c r="F68" i="15"/>
  <c r="H67" i="15"/>
  <c r="F67" i="15"/>
  <c r="H66" i="15"/>
  <c r="F66" i="15"/>
  <c r="H65" i="15"/>
  <c r="F65" i="15"/>
  <c r="H61" i="15"/>
  <c r="F61" i="15"/>
  <c r="H60" i="15"/>
  <c r="F60" i="15"/>
  <c r="H59" i="15"/>
  <c r="F59" i="15"/>
  <c r="H58" i="15"/>
  <c r="F58" i="15"/>
  <c r="H57" i="15"/>
  <c r="F57" i="15"/>
  <c r="H56" i="15"/>
  <c r="F56" i="15"/>
  <c r="H55" i="15"/>
  <c r="F55" i="15"/>
  <c r="I50" i="15"/>
  <c r="G50" i="15"/>
  <c r="I49" i="15"/>
  <c r="G49" i="15"/>
  <c r="I48" i="15"/>
  <c r="G48" i="15"/>
  <c r="I47" i="15"/>
  <c r="G47" i="15"/>
  <c r="I46" i="15"/>
  <c r="G46" i="15"/>
  <c r="I45" i="15"/>
  <c r="G45" i="15"/>
  <c r="I44" i="15"/>
  <c r="H44" i="15"/>
  <c r="G44" i="15"/>
  <c r="F44" i="15"/>
  <c r="I43" i="15"/>
  <c r="G43" i="15"/>
  <c r="I42" i="15"/>
  <c r="G42" i="15"/>
  <c r="I41" i="15"/>
  <c r="G41" i="15"/>
  <c r="I40" i="15"/>
  <c r="G40" i="15"/>
  <c r="I39" i="15"/>
  <c r="G39" i="15"/>
  <c r="I38" i="15"/>
  <c r="G38" i="15"/>
  <c r="I37" i="15"/>
  <c r="H37" i="15"/>
  <c r="G37" i="15"/>
  <c r="F37" i="15"/>
  <c r="I36" i="15"/>
  <c r="G36" i="15"/>
  <c r="I35" i="15"/>
  <c r="G35" i="15"/>
  <c r="I34" i="15"/>
  <c r="G34" i="15"/>
  <c r="I33" i="15"/>
  <c r="G33" i="15"/>
  <c r="I32" i="15"/>
  <c r="G32" i="15"/>
  <c r="I31" i="15"/>
  <c r="G31" i="15"/>
  <c r="I30" i="15"/>
  <c r="H30" i="15"/>
  <c r="G30" i="15"/>
  <c r="F30" i="15"/>
  <c r="I29" i="15"/>
  <c r="G29" i="15"/>
  <c r="I28" i="15"/>
  <c r="G28" i="15"/>
  <c r="I27" i="15"/>
  <c r="G27" i="15"/>
  <c r="I26" i="15"/>
  <c r="G26" i="15"/>
  <c r="I25" i="15"/>
  <c r="G25" i="15"/>
  <c r="I24" i="15"/>
  <c r="G24" i="15"/>
  <c r="I23" i="15"/>
  <c r="I81" i="15" s="1"/>
  <c r="H23" i="15"/>
  <c r="G23" i="15"/>
  <c r="F23" i="15"/>
  <c r="H19" i="15"/>
  <c r="G19" i="15"/>
  <c r="F19" i="15"/>
  <c r="H18" i="15"/>
  <c r="F18" i="15"/>
  <c r="H17" i="15"/>
  <c r="F17" i="15"/>
  <c r="H16" i="15"/>
  <c r="F16" i="15"/>
  <c r="H15" i="15"/>
  <c r="F15" i="15"/>
  <c r="H14" i="15"/>
  <c r="F14" i="15"/>
  <c r="H13" i="15"/>
  <c r="F13" i="15"/>
  <c r="H8" i="15"/>
  <c r="G8" i="15"/>
  <c r="G3" i="15" s="1"/>
  <c r="F8" i="15"/>
  <c r="H7" i="15"/>
  <c r="F7" i="15"/>
  <c r="H6" i="15"/>
  <c r="H81" i="15" s="1"/>
  <c r="H82" i="15" s="1"/>
  <c r="F6" i="15"/>
  <c r="F3" i="15"/>
  <c r="H79" i="12"/>
  <c r="G79" i="12"/>
  <c r="F79" i="12"/>
  <c r="H78" i="12"/>
  <c r="F78" i="12"/>
  <c r="H77" i="12"/>
  <c r="F77" i="12"/>
  <c r="H76" i="12"/>
  <c r="F76" i="12"/>
  <c r="H75" i="12"/>
  <c r="F75" i="12"/>
  <c r="H74" i="12"/>
  <c r="F74" i="12"/>
  <c r="H73" i="12"/>
  <c r="F73" i="12"/>
  <c r="H72" i="12"/>
  <c r="F72" i="12"/>
  <c r="H71" i="12"/>
  <c r="F71" i="12"/>
  <c r="H70" i="12"/>
  <c r="F70" i="12"/>
  <c r="H69" i="12"/>
  <c r="F69" i="12"/>
  <c r="H68" i="12"/>
  <c r="F68" i="12"/>
  <c r="H67" i="12"/>
  <c r="F67" i="12"/>
  <c r="H66" i="12"/>
  <c r="F66" i="12"/>
  <c r="H65" i="12"/>
  <c r="F65" i="12"/>
  <c r="H64" i="12"/>
  <c r="G64" i="12"/>
  <c r="F64" i="12"/>
  <c r="H61" i="12"/>
  <c r="F61" i="12"/>
  <c r="H60" i="12"/>
  <c r="F60" i="12"/>
  <c r="H59" i="12"/>
  <c r="F59" i="12"/>
  <c r="H58" i="12"/>
  <c r="F58" i="12"/>
  <c r="H57" i="12"/>
  <c r="F57" i="12"/>
  <c r="H56" i="12"/>
  <c r="F56" i="12"/>
  <c r="H55" i="12"/>
  <c r="F55" i="12"/>
  <c r="I50" i="12"/>
  <c r="G50" i="12"/>
  <c r="I49" i="12"/>
  <c r="G49" i="12"/>
  <c r="I48" i="12"/>
  <c r="G48" i="12"/>
  <c r="I47" i="12"/>
  <c r="G47" i="12"/>
  <c r="I46" i="12"/>
  <c r="G46" i="12"/>
  <c r="I45" i="12"/>
  <c r="G45" i="12"/>
  <c r="I44" i="12"/>
  <c r="H44" i="12"/>
  <c r="G44" i="12"/>
  <c r="F44" i="12"/>
  <c r="I43" i="12"/>
  <c r="G43" i="12"/>
  <c r="I42" i="12"/>
  <c r="G42" i="12"/>
  <c r="I41" i="12"/>
  <c r="G41" i="12"/>
  <c r="I40" i="12"/>
  <c r="G40" i="12"/>
  <c r="I39" i="12"/>
  <c r="G39" i="12"/>
  <c r="I38" i="12"/>
  <c r="G38" i="12"/>
  <c r="I37" i="12"/>
  <c r="H37" i="12"/>
  <c r="G37" i="12"/>
  <c r="F37" i="12"/>
  <c r="I36" i="12"/>
  <c r="G36" i="12"/>
  <c r="I35" i="12"/>
  <c r="G35" i="12"/>
  <c r="I34" i="12"/>
  <c r="G34" i="12"/>
  <c r="I33" i="12"/>
  <c r="G33" i="12"/>
  <c r="I32" i="12"/>
  <c r="G32" i="12"/>
  <c r="I31" i="12"/>
  <c r="G31" i="12"/>
  <c r="I30" i="12"/>
  <c r="H30" i="12"/>
  <c r="G30" i="12"/>
  <c r="F30" i="12"/>
  <c r="I29" i="12"/>
  <c r="G29" i="12"/>
  <c r="I28" i="12"/>
  <c r="G28" i="12"/>
  <c r="I27" i="12"/>
  <c r="G27" i="12"/>
  <c r="I26" i="12"/>
  <c r="G26" i="12"/>
  <c r="I25" i="12"/>
  <c r="G25" i="12"/>
  <c r="I24" i="12"/>
  <c r="G24" i="12"/>
  <c r="I23" i="12"/>
  <c r="I81" i="12" s="1"/>
  <c r="H23" i="12"/>
  <c r="G23" i="12"/>
  <c r="F23" i="12"/>
  <c r="H19" i="12"/>
  <c r="G19" i="12"/>
  <c r="F19" i="12"/>
  <c r="H18" i="12"/>
  <c r="F18" i="12"/>
  <c r="H17" i="12"/>
  <c r="F17" i="12"/>
  <c r="H16" i="12"/>
  <c r="F16" i="12"/>
  <c r="H15" i="12"/>
  <c r="F15" i="12"/>
  <c r="H14" i="12"/>
  <c r="F14" i="12"/>
  <c r="H13" i="12"/>
  <c r="F13" i="12"/>
  <c r="H8" i="12"/>
  <c r="G8" i="12"/>
  <c r="G3" i="12" s="1"/>
  <c r="F8" i="12"/>
  <c r="H7" i="12"/>
  <c r="F7" i="12"/>
  <c r="H6" i="12"/>
  <c r="H81" i="12" s="1"/>
  <c r="H82" i="12" s="1"/>
  <c r="F6" i="12"/>
  <c r="F3" i="12"/>
  <c r="H79" i="8"/>
  <c r="G79" i="8"/>
  <c r="F79" i="8"/>
  <c r="H78" i="8"/>
  <c r="F78" i="8"/>
  <c r="H77" i="8"/>
  <c r="F77" i="8"/>
  <c r="H76" i="8"/>
  <c r="F76" i="8"/>
  <c r="H75" i="8"/>
  <c r="F75" i="8"/>
  <c r="H74" i="8"/>
  <c r="F74" i="8"/>
  <c r="H73" i="8"/>
  <c r="F73" i="8"/>
  <c r="H72" i="8"/>
  <c r="F72" i="8"/>
  <c r="H71" i="8"/>
  <c r="F71" i="8"/>
  <c r="H70" i="8"/>
  <c r="F70" i="8"/>
  <c r="H69" i="8"/>
  <c r="F69" i="8"/>
  <c r="H68" i="8"/>
  <c r="F68" i="8"/>
  <c r="H67" i="8"/>
  <c r="F67" i="8"/>
  <c r="H66" i="8"/>
  <c r="F66" i="8"/>
  <c r="H65" i="8"/>
  <c r="F65" i="8"/>
  <c r="H64" i="8"/>
  <c r="G64" i="8"/>
  <c r="F64" i="8"/>
  <c r="H61" i="8"/>
  <c r="F61" i="8"/>
  <c r="H60" i="8"/>
  <c r="F60" i="8"/>
  <c r="H59" i="8"/>
  <c r="F59" i="8"/>
  <c r="H58" i="8"/>
  <c r="F58" i="8"/>
  <c r="H57" i="8"/>
  <c r="F57" i="8"/>
  <c r="H56" i="8"/>
  <c r="F56" i="8"/>
  <c r="H55" i="8"/>
  <c r="F55" i="8"/>
  <c r="I50" i="8"/>
  <c r="G50" i="8"/>
  <c r="I49" i="8"/>
  <c r="G49" i="8"/>
  <c r="I48" i="8"/>
  <c r="G48" i="8"/>
  <c r="I47" i="8"/>
  <c r="G47" i="8"/>
  <c r="I46" i="8"/>
  <c r="G46" i="8"/>
  <c r="I45" i="8"/>
  <c r="G45" i="8"/>
  <c r="I44" i="8"/>
  <c r="H44" i="8"/>
  <c r="G44" i="8"/>
  <c r="F44" i="8"/>
  <c r="I43" i="8"/>
  <c r="G43" i="8"/>
  <c r="I42" i="8"/>
  <c r="G42" i="8"/>
  <c r="I41" i="8"/>
  <c r="G41" i="8"/>
  <c r="I40" i="8"/>
  <c r="G40" i="8"/>
  <c r="I39" i="8"/>
  <c r="G39" i="8"/>
  <c r="I38" i="8"/>
  <c r="G38" i="8"/>
  <c r="I37" i="8"/>
  <c r="H37" i="8"/>
  <c r="G37" i="8"/>
  <c r="F37" i="8"/>
  <c r="I36" i="8"/>
  <c r="G36" i="8"/>
  <c r="I35" i="8"/>
  <c r="G35" i="8"/>
  <c r="I34" i="8"/>
  <c r="G34" i="8"/>
  <c r="I33" i="8"/>
  <c r="G33" i="8"/>
  <c r="I32" i="8"/>
  <c r="G32" i="8"/>
  <c r="I31" i="8"/>
  <c r="G31" i="8"/>
  <c r="I30" i="8"/>
  <c r="H30" i="8"/>
  <c r="G30" i="8"/>
  <c r="F30" i="8"/>
  <c r="I29" i="8"/>
  <c r="G29" i="8"/>
  <c r="I28" i="8"/>
  <c r="G28" i="8"/>
  <c r="I27" i="8"/>
  <c r="G27" i="8"/>
  <c r="I26" i="8"/>
  <c r="G26" i="8"/>
  <c r="I25" i="8"/>
  <c r="G25" i="8"/>
  <c r="I24" i="8"/>
  <c r="G24" i="8"/>
  <c r="I23" i="8"/>
  <c r="I81" i="8" s="1"/>
  <c r="H23" i="8"/>
  <c r="G23" i="8"/>
  <c r="F23" i="8"/>
  <c r="H19" i="8"/>
  <c r="G19" i="8"/>
  <c r="F19" i="8"/>
  <c r="H18" i="8"/>
  <c r="F18" i="8"/>
  <c r="H17" i="8"/>
  <c r="F17" i="8"/>
  <c r="H16" i="8"/>
  <c r="F16" i="8"/>
  <c r="H15" i="8"/>
  <c r="F15" i="8"/>
  <c r="H14" i="8"/>
  <c r="F14" i="8"/>
  <c r="H13" i="8"/>
  <c r="F13" i="8"/>
  <c r="H8" i="8"/>
  <c r="G8" i="8"/>
  <c r="G3" i="8" s="1"/>
  <c r="F8" i="8"/>
  <c r="H7" i="8"/>
  <c r="F7" i="8"/>
  <c r="H6" i="8"/>
  <c r="H81" i="8" s="1"/>
  <c r="H82" i="8" s="1"/>
  <c r="F6" i="8"/>
  <c r="F3" i="8"/>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G64" i="7"/>
  <c r="G79" i="7"/>
  <c r="F78" i="7"/>
  <c r="F79" i="7"/>
  <c r="F64" i="7"/>
  <c r="H55" i="7"/>
  <c r="F55" i="7"/>
  <c r="H44" i="7"/>
  <c r="H37" i="7"/>
  <c r="H30" i="7"/>
  <c r="H23" i="7"/>
  <c r="F23" i="7"/>
  <c r="H15" i="7"/>
  <c r="H14" i="7"/>
  <c r="H13" i="7"/>
  <c r="G19" i="7"/>
  <c r="F14" i="7"/>
  <c r="F13" i="7"/>
  <c r="H8" i="7"/>
  <c r="H7" i="7"/>
  <c r="H6" i="7"/>
  <c r="F7" i="7"/>
  <c r="F6" i="7"/>
  <c r="F66" i="7"/>
  <c r="B22" i="2"/>
  <c r="I81" i="7" l="1"/>
  <c r="H67" i="7"/>
  <c r="H64" i="7"/>
  <c r="H61" i="7"/>
  <c r="H19" i="7"/>
  <c r="H18" i="7"/>
  <c r="H17" i="7"/>
  <c r="H16" i="7"/>
  <c r="H79" i="7"/>
  <c r="H78" i="7"/>
  <c r="H66" i="7"/>
  <c r="H68" i="7"/>
  <c r="H69" i="7"/>
  <c r="H70" i="7"/>
  <c r="H71" i="7"/>
  <c r="H72" i="7"/>
  <c r="H73" i="7"/>
  <c r="H74" i="7"/>
  <c r="H75" i="7"/>
  <c r="H76" i="7"/>
  <c r="H77" i="7"/>
  <c r="H65" i="7"/>
  <c r="H56" i="7"/>
  <c r="H57" i="7"/>
  <c r="H58" i="7"/>
  <c r="H59" i="7"/>
  <c r="H60" i="7"/>
  <c r="H81" i="7" l="1"/>
  <c r="H82" i="7" l="1"/>
  <c r="C117" i="40"/>
  <c r="C113" i="40"/>
  <c r="C109" i="40"/>
  <c r="C105" i="40"/>
  <c r="C101" i="40"/>
  <c r="C97" i="40"/>
  <c r="C93" i="40"/>
  <c r="C89" i="40"/>
  <c r="C85" i="40"/>
  <c r="C81" i="40"/>
  <c r="C77" i="40"/>
  <c r="C73" i="40"/>
  <c r="C69" i="40"/>
  <c r="C65" i="40"/>
  <c r="C61" i="40"/>
  <c r="C57" i="40"/>
  <c r="C53" i="40"/>
  <c r="C49" i="40"/>
  <c r="C45" i="40"/>
  <c r="C41" i="40"/>
  <c r="C37" i="40"/>
  <c r="C33" i="40"/>
  <c r="C29" i="40"/>
  <c r="C25" i="40"/>
  <c r="C21" i="40"/>
  <c r="C17" i="40"/>
  <c r="C13" i="40"/>
  <c r="C121" i="40" l="1"/>
  <c r="C5" i="40" l="1"/>
  <c r="F67" i="7"/>
  <c r="F68" i="7"/>
  <c r="F69" i="7"/>
  <c r="F70" i="7"/>
  <c r="F71" i="7"/>
  <c r="F72" i="7"/>
  <c r="F73" i="7"/>
  <c r="F74" i="7"/>
  <c r="F75" i="7"/>
  <c r="F76" i="7"/>
  <c r="F77" i="7"/>
  <c r="F65" i="7"/>
  <c r="F56" i="7"/>
  <c r="F57" i="7"/>
  <c r="F58" i="7"/>
  <c r="F59" i="7"/>
  <c r="F60" i="7"/>
  <c r="F61" i="7"/>
  <c r="G24" i="7"/>
  <c r="G25" i="7"/>
  <c r="G26" i="7"/>
  <c r="G27" i="7"/>
  <c r="G28" i="7"/>
  <c r="G29" i="7"/>
  <c r="G30" i="7"/>
  <c r="G31" i="7"/>
  <c r="G32" i="7"/>
  <c r="G33" i="7"/>
  <c r="G34" i="7"/>
  <c r="G35" i="7"/>
  <c r="G36" i="7"/>
  <c r="G37" i="7"/>
  <c r="G38" i="7"/>
  <c r="G39" i="7"/>
  <c r="G40" i="7"/>
  <c r="G41" i="7"/>
  <c r="G42" i="7"/>
  <c r="G43" i="7"/>
  <c r="G44" i="7"/>
  <c r="G45" i="7"/>
  <c r="G46" i="7"/>
  <c r="G47" i="7"/>
  <c r="G48" i="7"/>
  <c r="G49" i="7"/>
  <c r="G50" i="7"/>
  <c r="F19" i="7"/>
  <c r="F18" i="7"/>
  <c r="F17" i="7"/>
  <c r="F16" i="7"/>
  <c r="F15" i="7"/>
  <c r="F8" i="7"/>
  <c r="G23" i="7" l="1"/>
  <c r="F44" i="7"/>
  <c r="F37" i="7"/>
  <c r="F30" i="7"/>
  <c r="G8" i="7"/>
  <c r="G3" i="7" s="1"/>
  <c r="F3" i="7" l="1"/>
  <c r="B82" i="7" l="1"/>
  <c r="C9" i="40" s="1"/>
  <c r="B125" i="40" s="1"/>
</calcChain>
</file>

<file path=xl/sharedStrings.xml><?xml version="1.0" encoding="utf-8"?>
<sst xmlns="http://schemas.openxmlformats.org/spreadsheetml/2006/main" count="2402" uniqueCount="128">
  <si>
    <t>E-mail</t>
  </si>
  <si>
    <t>Telephone number</t>
  </si>
  <si>
    <t>Address</t>
  </si>
  <si>
    <t>Name of the contact person at the firm</t>
  </si>
  <si>
    <t>Information on the contact person within the firm for this notification</t>
  </si>
  <si>
    <t>LEI Code (if available)</t>
  </si>
  <si>
    <t>Name of the firm</t>
  </si>
  <si>
    <t>Information on the firm</t>
  </si>
  <si>
    <t>A5</t>
  </si>
  <si>
    <t>A4</t>
  </si>
  <si>
    <t>The marketing strategy of the firm in the Host Member State</t>
  </si>
  <si>
    <t>Relating to which products</t>
  </si>
  <si>
    <t>A1/A2/A3</t>
  </si>
  <si>
    <t>shares</t>
  </si>
  <si>
    <t>bonds</t>
  </si>
  <si>
    <t>UCITS funds</t>
  </si>
  <si>
    <t>CFDs</t>
  </si>
  <si>
    <t>other derivatives</t>
  </si>
  <si>
    <t>other</t>
  </si>
  <si>
    <t>non-UCITS funds</t>
  </si>
  <si>
    <t>A6/A7</t>
  </si>
  <si>
    <t>B1</t>
  </si>
  <si>
    <t>B2</t>
  </si>
  <si>
    <t>B3</t>
  </si>
  <si>
    <t>B4</t>
  </si>
  <si>
    <t>B5</t>
  </si>
  <si>
    <t>B6</t>
  </si>
  <si>
    <t>B7</t>
  </si>
  <si>
    <t xml:space="preserve">Reporting template for entities with cross-border activity (freedom to provide investment services and activities) </t>
  </si>
  <si>
    <t>Instructions for the completion of this file</t>
  </si>
  <si>
    <t>Part 1 - Contact details</t>
  </si>
  <si>
    <t xml:space="preserve">Host Member State </t>
  </si>
  <si>
    <t xml:space="preserve">General information </t>
  </si>
  <si>
    <t>Details on passporting activities</t>
  </si>
  <si>
    <r>
      <t xml:space="preserve">Services and activities 
</t>
    </r>
    <r>
      <rPr>
        <i/>
        <sz val="9"/>
        <rFont val="Arial"/>
        <family val="2"/>
      </rPr>
      <t>(as per Section A of Annex I of Directive 2014/65/EU)</t>
    </r>
  </si>
  <si>
    <t>Details on passporting of ancillary activities</t>
  </si>
  <si>
    <t>Ancillary services</t>
  </si>
  <si>
    <t>(as per Section B of Annex I of Directive 2014/65/EU)</t>
  </si>
  <si>
    <t>Other information – Complaints and redress procedures</t>
  </si>
  <si>
    <t>(1) Please provide information in thousands of EUR. Net turnover’ should be understood as ‘turnover net of VAT’</t>
  </si>
  <si>
    <t>Austria</t>
  </si>
  <si>
    <r>
      <t xml:space="preserve">List the [3] financial products generating the highest number of complaints </t>
    </r>
    <r>
      <rPr>
        <sz val="9"/>
        <color theme="1"/>
        <rFont val="Arial"/>
        <family val="2"/>
      </rPr>
      <t>(please indicate which products comes first, second and third with numbers 1, 2 and 3)</t>
    </r>
  </si>
  <si>
    <r>
      <t xml:space="preserve">State the [3] most frequent topics of the complaints received 
</t>
    </r>
    <r>
      <rPr>
        <sz val="9"/>
        <color theme="1"/>
        <rFont val="Arial"/>
        <family val="2"/>
      </rPr>
      <t>(please indicate which topics comes first, second and third with numbers 1, 2 and 3)</t>
    </r>
  </si>
  <si>
    <t>May customers file a complaint with you in the language of the host MS?</t>
  </si>
  <si>
    <t>Part 2 - Details on passporting activities provided to retail clients</t>
  </si>
  <si>
    <t xml:space="preserve">Number of retail clients </t>
  </si>
  <si>
    <t>Number of retail clients</t>
  </si>
  <si>
    <t>Quality or lack of information provided to the client</t>
  </si>
  <si>
    <t>Investment product not appropriate/suitable for the client</t>
  </si>
  <si>
    <t>Terms of contract/fees/charges</t>
  </si>
  <si>
    <t>General admin/customer services (including custody/safekeeping services)</t>
  </si>
  <si>
    <t>Other </t>
  </si>
  <si>
    <t>Please indicate the total net turnover from services provided and activities performed cross-border to retail clients in the host Member State (1)</t>
  </si>
  <si>
    <t xml:space="preserve">Do you have a specific marketing strategy for the provision of cross-border investment services and activities to retail clients (specific website, specific marketing material, use of the language of a host Member State, telephone calls to clients in host MS, tied agents in the host MS, roadshows…)? </t>
  </si>
  <si>
    <t>Are all or part of the services / activities provided or performed to retail clients in the host Member State outsourced to a third-country entity?</t>
  </si>
  <si>
    <t xml:space="preserve">(2) as defined under art. 30 of Delegated Regulation (EU) 2017/565 </t>
  </si>
  <si>
    <t>Issue in relation to withdrawal of investor's funds from an account / issue connected to to exit from the investment and redemption of funds</t>
  </si>
  <si>
    <t>Belgium</t>
  </si>
  <si>
    <t>Bulgaria</t>
  </si>
  <si>
    <t>Croatia</t>
  </si>
  <si>
    <t>Czech Republic</t>
  </si>
  <si>
    <t>Denmark</t>
  </si>
  <si>
    <t>Estonia</t>
  </si>
  <si>
    <t>Finland</t>
  </si>
  <si>
    <t>France</t>
  </si>
  <si>
    <t>Germany</t>
  </si>
  <si>
    <t>Greece</t>
  </si>
  <si>
    <t>Hungary</t>
  </si>
  <si>
    <t>Ireland</t>
  </si>
  <si>
    <t>Italy</t>
  </si>
  <si>
    <t>Latvia</t>
  </si>
  <si>
    <t>Lithuania</t>
  </si>
  <si>
    <t>Luxembourg</t>
  </si>
  <si>
    <t>Spain</t>
  </si>
  <si>
    <t>Malta</t>
  </si>
  <si>
    <t>Netherlands</t>
  </si>
  <si>
    <t>Poland</t>
  </si>
  <si>
    <t>Portugal</t>
  </si>
  <si>
    <t>Romania</t>
  </si>
  <si>
    <t>Slovakia</t>
  </si>
  <si>
    <t>Slovenia</t>
  </si>
  <si>
    <t>Sweden</t>
  </si>
  <si>
    <t>Iceland</t>
  </si>
  <si>
    <t>Norway</t>
  </si>
  <si>
    <t>Liechtenstein</t>
  </si>
  <si>
    <t>Reporting period</t>
  </si>
  <si>
    <t>01/01/2020-31/12/2020</t>
  </si>
  <si>
    <t>General Information</t>
  </si>
  <si>
    <t>Mandatory fields are completed</t>
  </si>
  <si>
    <r>
      <t xml:space="preserve">The reporting template is composed of two parts:
     -  </t>
    </r>
    <r>
      <rPr>
        <b/>
        <sz val="11"/>
        <rFont val="Arial"/>
        <family val="2"/>
      </rPr>
      <t>Part 1</t>
    </r>
    <r>
      <rPr>
        <sz val="11"/>
        <rFont val="Arial"/>
        <family val="2"/>
      </rPr>
      <t xml:space="preserve">: Information on the firm and contact person within the firm for this reporting template
     -  </t>
    </r>
    <r>
      <rPr>
        <b/>
        <sz val="11"/>
        <rFont val="Arial"/>
        <family val="2"/>
      </rPr>
      <t>Part 2</t>
    </r>
    <r>
      <rPr>
        <sz val="11"/>
        <rFont val="Arial"/>
        <family val="2"/>
      </rPr>
      <t xml:space="preserve">: Detailed information on passporting activities that the firm is actually providing in other Member States to retail clients (and retail clients treated as professionals)
                     Important
                    - 29 separate work sheets have been prepared for each separate Member State. Firms however need to fill in information </t>
    </r>
    <r>
      <rPr>
        <b/>
        <sz val="11"/>
        <rFont val="Arial"/>
        <family val="2"/>
      </rPr>
      <t>ONLY for those Member States where they 
                      reach the materiality threshold of 50 retail clients (including retail clients treated as professionals)</t>
    </r>
    <r>
      <rPr>
        <sz val="11"/>
        <rFont val="Arial"/>
        <family val="2"/>
      </rPr>
      <t xml:space="preserve">
                    - the information provided should only refer to services and activities provided to retail clients (including retail clients treated as professionals) 
                    - the information provided should only refer to services and activities provided on a "freedom to provide services" basis and should not include services and activities 
                      provided on a "freedom of establishment" basis
                    - data should be provided with reference date 31/12/2020</t>
    </r>
  </si>
  <si>
    <t>1.</t>
  </si>
  <si>
    <t>SUMMARY RESULT</t>
  </si>
  <si>
    <t>Part 2 - Details on passporting activities provided to retail clients (AT-Austria)</t>
  </si>
  <si>
    <t>Part 2 - Details on passporting activities provided to retail clients (BE-Belgium)</t>
  </si>
  <si>
    <t>Part 2 - Details on passporting activities provided to retail clients (BG-Bulgaria)</t>
  </si>
  <si>
    <t>Part 2 - Details on passporting activities provided to retail clients (CZ-Czech Republic)</t>
  </si>
  <si>
    <t>Part 2 - Details on passporting activities provided to retail clients (DE-Germany)</t>
  </si>
  <si>
    <t>Part 2 - Details on passporting activities provided to retail clients (DK-Denmark)</t>
  </si>
  <si>
    <t>Part 2 - Details on passporting activities provided to retail clients (EE-Estonia)</t>
  </si>
  <si>
    <t>Part 2 - Details on passporting activities provided to retail clients (EL-Greece)</t>
  </si>
  <si>
    <t>Part 2 - Details on passporting activities provided to retail clients (ES-Spain)</t>
  </si>
  <si>
    <t>Part 2 - Details on passporting activities provided to retail clients (FI-Finland)</t>
  </si>
  <si>
    <t>Part 2 - Details on passporting activities provided to retail clients (FR-France)</t>
  </si>
  <si>
    <t>Part 2 - Details on passporting activities provided to retail clients (HR-Croatia)</t>
  </si>
  <si>
    <t>Part 2 - Details on passporting activities provided to retail clients (HU-Hungary)</t>
  </si>
  <si>
    <t>Part 2 - Details on passporting activities provided to retail clients (IE-Ireland)</t>
  </si>
  <si>
    <t>Part 2 - Details on passporting activities provided to retail clients (IT-Italy)</t>
  </si>
  <si>
    <t>Part 2 - Details on passporting activities provided to retail clients (LT-Lithuania)</t>
  </si>
  <si>
    <t>Part 2 - Details on passporting activities provided to retail clients (LU-Luxembourg)</t>
  </si>
  <si>
    <t>Part 2 - Details on passporting activities provided to retail clients (LV-Latvia)</t>
  </si>
  <si>
    <t>Part 2 - Details on passporting activities provided to retail clients (MT-Malta)</t>
  </si>
  <si>
    <t>Part 2 - Details on passporting activities provided to retail clients (NL-Netherlands)</t>
  </si>
  <si>
    <t>Part 2 - Details on passporting activities provided to retail clients (PL-Poland)</t>
  </si>
  <si>
    <t>Part 2 - Details on passporting activities provided to retail clients (PT-Portugal)</t>
  </si>
  <si>
    <t>Part 2 - Details on passporting activities provided to retail clients (RO-Romania)</t>
  </si>
  <si>
    <t>Part 2 - Details on passporting activities provided to retail clients (SE-Sweden)</t>
  </si>
  <si>
    <t>Part 2 - Details on passporting activities provided to retail clients (SI-Slovenia)</t>
  </si>
  <si>
    <t>Part 2 - Details on passporting activities provided to retail clients (SK-Slovakia)</t>
  </si>
  <si>
    <t>Part 2 - Details on passporting activities provided to retail clients (IS-Iceland)</t>
  </si>
  <si>
    <t>Part 2 - Details on passporting activities provided to retail clients (LI-Liechtenstein)</t>
  </si>
  <si>
    <t>Part 2 - Details on passporting activities provided to retail clients (NO-Norway)</t>
  </si>
  <si>
    <t>VALIDATION TESTS</t>
  </si>
  <si>
    <t>TRS identification code of the firm (as provided by CySEC)</t>
  </si>
  <si>
    <r>
      <t xml:space="preserve">The completed reporting template should be returned to </t>
    </r>
    <r>
      <rPr>
        <b/>
        <i/>
        <u/>
        <sz val="10"/>
        <color theme="4" tint="-0.249977111117893"/>
        <rFont val="Arial"/>
        <family val="2"/>
        <charset val="161"/>
      </rPr>
      <t>riskstatistics.cifs@cysec.gov.cy</t>
    </r>
    <r>
      <rPr>
        <b/>
        <i/>
        <sz val="10"/>
        <color theme="4" tint="-0.249977111117893"/>
        <rFont val="Arial"/>
        <family val="2"/>
        <charset val="161"/>
      </rPr>
      <t xml:space="preserve"> </t>
    </r>
    <r>
      <rPr>
        <b/>
        <sz val="10"/>
        <rFont val="Arial"/>
        <family val="2"/>
        <charset val="161"/>
      </rPr>
      <t>by</t>
    </r>
    <r>
      <rPr>
        <b/>
        <sz val="10"/>
        <color rgb="FFFF0000"/>
        <rFont val="Arial"/>
        <family val="2"/>
        <charset val="161"/>
      </rPr>
      <t xml:space="preserve"> </t>
    </r>
    <r>
      <rPr>
        <b/>
        <i/>
        <sz val="10"/>
        <color rgb="FFFF0000"/>
        <rFont val="Arial"/>
        <family val="2"/>
        <charset val="161"/>
      </rPr>
      <t>Friday, July 16, 2021, the latest.</t>
    </r>
  </si>
  <si>
    <r>
      <t xml:space="preserve">If you answered </t>
    </r>
    <r>
      <rPr>
        <sz val="11"/>
        <color theme="1"/>
        <rFont val="Arial"/>
        <family val="2"/>
        <charset val="161"/>
      </rPr>
      <t>'Yes'</t>
    </r>
    <r>
      <rPr>
        <sz val="11"/>
        <color theme="1"/>
        <rFont val="Arial"/>
        <family val="2"/>
      </rPr>
      <t xml:space="preserve"> to the previous question, does it include critical and important operational functions (2)?
If you answered </t>
    </r>
    <r>
      <rPr>
        <sz val="11"/>
        <color theme="1"/>
        <rFont val="Arial"/>
        <family val="2"/>
        <charset val="161"/>
      </rPr>
      <t>'No'</t>
    </r>
    <r>
      <rPr>
        <sz val="11"/>
        <color theme="1"/>
        <rFont val="Arial"/>
        <family val="2"/>
      </rPr>
      <t xml:space="preserve"> to the previous question, please leave cell B8 blank.</t>
    </r>
  </si>
  <si>
    <r>
      <t xml:space="preserve">If you answered 'Yes' to the previous question, please indicate which of the following apply? </t>
    </r>
    <r>
      <rPr>
        <sz val="9"/>
        <color theme="1"/>
        <rFont val="Arial"/>
        <family val="2"/>
      </rPr>
      <t xml:space="preserve">(please select more than one option if multiple marketing strategies apply)
</t>
    </r>
    <r>
      <rPr>
        <sz val="11"/>
        <color theme="1"/>
        <rFont val="Arial"/>
        <family val="2"/>
        <charset val="161"/>
      </rPr>
      <t>If you answered 'No' to the previous question, please leave cells B14-B19 blank.</t>
    </r>
  </si>
  <si>
    <t>Number of complaints received from retail clients over the preceding calendar year 
If the number of complaints is '0' (zero), please leave all the cells below blank.</t>
  </si>
  <si>
    <t>If you answered 'No' to the previous question, in which language(s) should the complaint be filed?
If you answered 'Yes' to the previous question, please leave cell C79 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</si>
</sst>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 #,##0;\-[$€-2]\ #,##0"/>
  </numFmts>
  <fonts count="38"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scheme val="minor"/>
    </font>
    <font>
      <b/>
      <sz val="14"/>
      <name val="Arial"/>
      <family val="2"/>
    </font>
    <font>
      <sz val="11"/>
      <name val="Arial"/>
      <family val="2"/>
    </font>
    <font>
      <sz val="10"/>
      <color theme="1"/>
      <name val="Arial"/>
      <family val="2"/>
    </font>
    <font>
      <b/>
      <sz val="11"/>
      <name val="Arial"/>
      <family val="2"/>
    </font>
    <font>
      <b/>
      <sz val="11"/>
      <color theme="1"/>
      <name val="Arial"/>
      <family val="2"/>
    </font>
    <font>
      <sz val="11"/>
      <color theme="1"/>
      <name val="Arial"/>
      <family val="2"/>
    </font>
    <font>
      <i/>
      <sz val="11"/>
      <color theme="1"/>
      <name val="Arial"/>
      <family val="2"/>
    </font>
    <font>
      <b/>
      <sz val="16"/>
      <color theme="0"/>
      <name val="Arial"/>
      <family val="2"/>
    </font>
    <font>
      <b/>
      <sz val="16"/>
      <color theme="1"/>
      <name val="Arial"/>
      <family val="2"/>
    </font>
    <font>
      <i/>
      <sz val="9"/>
      <name val="Arial"/>
      <family val="2"/>
    </font>
    <font>
      <u/>
      <sz val="9"/>
      <color theme="1"/>
      <name val="Arial"/>
      <family val="2"/>
    </font>
    <font>
      <sz val="9"/>
      <color theme="1"/>
      <name val="Arial"/>
      <family val="2"/>
    </font>
    <font>
      <b/>
      <sz val="12"/>
      <name val="Arial"/>
      <family val="2"/>
    </font>
    <font>
      <i/>
      <sz val="11"/>
      <name val="Arial"/>
      <family val="2"/>
    </font>
    <font>
      <sz val="11"/>
      <color theme="0"/>
      <name val="Calibri"/>
      <family val="2"/>
      <scheme val="minor"/>
    </font>
    <font>
      <sz val="14"/>
      <color theme="0"/>
      <name val="Calibri"/>
      <family val="2"/>
      <scheme val="minor"/>
    </font>
    <font>
      <b/>
      <sz val="11"/>
      <name val="Calibri"/>
      <family val="2"/>
      <charset val="161"/>
      <scheme val="minor"/>
    </font>
    <font>
      <b/>
      <sz val="11"/>
      <color theme="1"/>
      <name val="Arial"/>
      <family val="2"/>
      <charset val="161"/>
    </font>
    <font>
      <u/>
      <sz val="11"/>
      <color theme="10"/>
      <name val="Calibri"/>
      <family val="2"/>
      <scheme val="minor"/>
    </font>
    <font>
      <sz val="11"/>
      <color rgb="FF000000"/>
      <name val="Calibri"/>
      <family val="2"/>
      <charset val="161"/>
    </font>
    <font>
      <u/>
      <sz val="11"/>
      <color theme="10"/>
      <name val="Calibri"/>
      <family val="2"/>
      <charset val="161"/>
      <scheme val="minor"/>
    </font>
    <font>
      <sz val="11"/>
      <name val="Calibri"/>
      <family val="2"/>
      <scheme val="minor"/>
    </font>
    <font>
      <sz val="12"/>
      <color theme="1"/>
      <name val="Calibri"/>
      <family val="2"/>
      <charset val="161"/>
      <scheme val="minor"/>
    </font>
    <font>
      <b/>
      <sz val="12"/>
      <color theme="0"/>
      <name val="Calibri"/>
      <family val="2"/>
      <charset val="161"/>
      <scheme val="minor"/>
    </font>
    <font>
      <b/>
      <sz val="12"/>
      <name val="Calibri"/>
      <family val="2"/>
      <charset val="161"/>
      <scheme val="minor"/>
    </font>
    <font>
      <b/>
      <sz val="11"/>
      <color theme="1"/>
      <name val="Calibri"/>
      <family val="2"/>
      <charset val="161"/>
      <scheme val="minor"/>
    </font>
    <font>
      <sz val="11"/>
      <color theme="0" tint="-4.9989318521683403E-2"/>
      <name val="Calibri"/>
      <family val="2"/>
      <scheme val="minor"/>
    </font>
    <font>
      <b/>
      <sz val="11"/>
      <color theme="0" tint="-4.9989318521683403E-2"/>
      <name val="Calibri"/>
      <family val="2"/>
      <scheme val="minor"/>
    </font>
    <font>
      <b/>
      <sz val="10"/>
      <color rgb="FFFF0000"/>
      <name val="Arial"/>
      <family val="2"/>
      <charset val="161"/>
    </font>
    <font>
      <b/>
      <sz val="10"/>
      <name val="Arial"/>
      <family val="2"/>
      <charset val="161"/>
    </font>
    <font>
      <b/>
      <i/>
      <sz val="10"/>
      <color rgb="FFFF0000"/>
      <name val="Arial"/>
      <family val="2"/>
      <charset val="161"/>
    </font>
    <font>
      <b/>
      <i/>
      <u/>
      <sz val="10"/>
      <color theme="4" tint="-0.249977111117893"/>
      <name val="Arial"/>
      <family val="2"/>
      <charset val="161"/>
    </font>
    <font>
      <b/>
      <i/>
      <sz val="10"/>
      <color theme="4" tint="-0.249977111117893"/>
      <name val="Arial"/>
      <family val="2"/>
      <charset val="161"/>
    </font>
    <font>
      <sz val="11"/>
      <color theme="1"/>
      <name val="Arial"/>
      <family val="2"/>
      <charset val="161"/>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2060"/>
        <bgColor indexed="64"/>
      </patternFill>
    </fill>
    <fill>
      <patternFill patternType="solid">
        <fgColor rgb="FFD9D9D9"/>
        <bgColor indexed="64"/>
      </patternFill>
    </fill>
    <fill>
      <patternFill patternType="solid">
        <fgColor rgb="FFFFFF00"/>
        <bgColor indexed="64"/>
      </patternFill>
    </fill>
    <fill>
      <patternFill patternType="solid">
        <fgColor rgb="FFFFFFCC"/>
        <bgColor indexed="64"/>
      </patternFill>
    </fill>
    <fill>
      <patternFill patternType="solid">
        <fgColor rgb="FFFF0000"/>
        <bgColor indexed="64"/>
      </patternFill>
    </fill>
    <fill>
      <patternFill patternType="solid">
        <fgColor theme="9" tint="0.79998168889431442"/>
        <bgColor indexed="64"/>
      </patternFill>
    </fill>
    <fill>
      <patternFill patternType="solid">
        <fgColor theme="9"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s>
  <cellStyleXfs count="5">
    <xf numFmtId="0" fontId="0" fillId="0" borderId="0"/>
    <xf numFmtId="0" fontId="3" fillId="0" borderId="0"/>
    <xf numFmtId="0" fontId="3" fillId="0" borderId="0"/>
    <xf numFmtId="0" fontId="22" fillId="0" borderId="0" applyNumberFormat="0" applyFill="0" applyBorder="0" applyAlignment="0" applyProtection="0"/>
    <xf numFmtId="0" fontId="23" fillId="0" borderId="0" applyNumberFormat="0" applyFont="0" applyBorder="0" applyProtection="0"/>
  </cellStyleXfs>
  <cellXfs count="144">
    <xf numFmtId="0" fontId="0" fillId="0" borderId="0" xfId="0"/>
    <xf numFmtId="0" fontId="11" fillId="4" borderId="0" xfId="1" applyFont="1" applyFill="1" applyAlignment="1" applyProtection="1">
      <alignment horizontal="center" vertical="center"/>
      <protection hidden="1"/>
    </xf>
    <xf numFmtId="0" fontId="18" fillId="2" borderId="0" xfId="1" applyFont="1" applyFill="1" applyBorder="1" applyProtection="1">
      <protection hidden="1"/>
    </xf>
    <xf numFmtId="0" fontId="9" fillId="2" borderId="0" xfId="0" applyFont="1" applyFill="1" applyProtection="1">
      <protection hidden="1"/>
    </xf>
    <xf numFmtId="0" fontId="18" fillId="2" borderId="0" xfId="0" applyFont="1" applyFill="1" applyBorder="1" applyProtection="1">
      <protection hidden="1"/>
    </xf>
    <xf numFmtId="0" fontId="12" fillId="2" borderId="0" xfId="0" applyFont="1" applyFill="1" applyAlignment="1" applyProtection="1">
      <alignment horizontal="left" indent="5"/>
      <protection hidden="1"/>
    </xf>
    <xf numFmtId="0" fontId="6" fillId="2" borderId="0" xfId="1" applyFont="1" applyFill="1" applyProtection="1">
      <protection hidden="1"/>
    </xf>
    <xf numFmtId="0" fontId="5" fillId="2" borderId="0" xfId="1" applyFont="1" applyFill="1" applyBorder="1" applyAlignment="1" applyProtection="1">
      <alignment horizontal="justify" vertical="top" wrapText="1"/>
      <protection hidden="1"/>
    </xf>
    <xf numFmtId="0" fontId="18" fillId="2" borderId="0" xfId="1" applyFont="1" applyFill="1" applyBorder="1" applyAlignment="1" applyProtection="1">
      <alignment horizontal="left" vertical="top"/>
      <protection hidden="1"/>
    </xf>
    <xf numFmtId="0" fontId="4" fillId="6" borderId="0" xfId="0" applyFont="1" applyFill="1" applyBorder="1" applyAlignment="1" applyProtection="1">
      <alignment horizontal="left" vertical="center" wrapText="1"/>
      <protection hidden="1"/>
    </xf>
    <xf numFmtId="0" fontId="5" fillId="2" borderId="0" xfId="1" applyFont="1" applyFill="1" applyBorder="1" applyAlignment="1" applyProtection="1">
      <alignment vertical="top" wrapText="1"/>
      <protection hidden="1"/>
    </xf>
    <xf numFmtId="0" fontId="3" fillId="0" borderId="0" xfId="1" applyProtection="1">
      <protection hidden="1"/>
    </xf>
    <xf numFmtId="0" fontId="19" fillId="2" borderId="0" xfId="1" applyFont="1" applyFill="1" applyBorder="1" applyProtection="1">
      <protection hidden="1"/>
    </xf>
    <xf numFmtId="0" fontId="9" fillId="3" borderId="2" xfId="0" applyFont="1" applyFill="1" applyBorder="1" applyProtection="1">
      <protection hidden="1"/>
    </xf>
    <xf numFmtId="0" fontId="9" fillId="3" borderId="3" xfId="0" applyFont="1" applyFill="1" applyBorder="1" applyProtection="1">
      <protection hidden="1"/>
    </xf>
    <xf numFmtId="0" fontId="9" fillId="3" borderId="4" xfId="0" applyFont="1" applyFill="1" applyBorder="1" applyProtection="1">
      <protection hidden="1"/>
    </xf>
    <xf numFmtId="0" fontId="20" fillId="2" borderId="0" xfId="0" applyFont="1" applyFill="1" applyBorder="1" applyAlignment="1" applyProtection="1">
      <alignment horizontal="center" vertical="center"/>
      <protection hidden="1"/>
    </xf>
    <xf numFmtId="0" fontId="21" fillId="3" borderId="4" xfId="0" applyFont="1" applyFill="1" applyBorder="1" applyAlignment="1" applyProtection="1">
      <alignment horizontal="center" vertical="center"/>
      <protection hidden="1"/>
    </xf>
    <xf numFmtId="0" fontId="0" fillId="2" borderId="0" xfId="0" applyFill="1" applyProtection="1">
      <protection hidden="1"/>
    </xf>
    <xf numFmtId="0" fontId="8" fillId="3" borderId="7" xfId="0" applyFont="1" applyFill="1" applyBorder="1" applyAlignment="1" applyProtection="1">
      <alignment horizontal="justify" vertical="center" wrapText="1"/>
      <protection hidden="1"/>
    </xf>
    <xf numFmtId="0" fontId="0" fillId="3" borderId="24" xfId="0" applyFill="1" applyBorder="1" applyAlignment="1" applyProtection="1">
      <alignment horizontal="centerContinuous"/>
      <protection hidden="1"/>
    </xf>
    <xf numFmtId="0" fontId="0" fillId="3" borderId="23" xfId="0" applyFill="1" applyBorder="1" applyAlignment="1" applyProtection="1">
      <alignment horizontal="centerContinuous"/>
      <protection hidden="1"/>
    </xf>
    <xf numFmtId="0" fontId="9" fillId="5" borderId="2" xfId="0" applyFont="1" applyFill="1" applyBorder="1" applyAlignment="1" applyProtection="1">
      <alignment horizontal="left" vertical="center" wrapText="1"/>
      <protection hidden="1"/>
    </xf>
    <xf numFmtId="0" fontId="9" fillId="5" borderId="3" xfId="0" applyFont="1" applyFill="1" applyBorder="1" applyAlignment="1" applyProtection="1">
      <alignment horizontal="left" vertical="center" wrapText="1"/>
      <protection hidden="1"/>
    </xf>
    <xf numFmtId="0" fontId="9" fillId="5" borderId="13" xfId="0" applyFont="1" applyFill="1" applyBorder="1" applyAlignment="1" applyProtection="1">
      <alignment horizontal="left" vertical="center" wrapText="1"/>
      <protection hidden="1"/>
    </xf>
    <xf numFmtId="0" fontId="10" fillId="2" borderId="0" xfId="0" applyFont="1" applyFill="1" applyProtection="1">
      <protection hidden="1"/>
    </xf>
    <xf numFmtId="0" fontId="17" fillId="2" borderId="0" xfId="0" applyFont="1" applyFill="1" applyProtection="1">
      <protection hidden="1"/>
    </xf>
    <xf numFmtId="0" fontId="9" fillId="5" borderId="14" xfId="0" applyFont="1" applyFill="1" applyBorder="1" applyAlignment="1" applyProtection="1">
      <alignment horizontal="justify" vertical="center" wrapText="1"/>
      <protection hidden="1"/>
    </xf>
    <xf numFmtId="0" fontId="7" fillId="3" borderId="5" xfId="0" applyFont="1" applyFill="1" applyBorder="1" applyAlignment="1" applyProtection="1">
      <alignment horizontal="justify" vertical="center" wrapText="1"/>
      <protection hidden="1"/>
    </xf>
    <xf numFmtId="0" fontId="8" fillId="3" borderId="31" xfId="0" applyFont="1" applyFill="1" applyBorder="1" applyAlignment="1" applyProtection="1">
      <alignment horizontal="justify" vertical="center" wrapText="1"/>
      <protection hidden="1"/>
    </xf>
    <xf numFmtId="0" fontId="9" fillId="5" borderId="10" xfId="0" applyFont="1" applyFill="1" applyBorder="1" applyAlignment="1" applyProtection="1">
      <alignment horizontal="left" vertical="center" wrapText="1"/>
      <protection hidden="1"/>
    </xf>
    <xf numFmtId="0" fontId="9" fillId="5" borderId="16" xfId="0" applyFont="1" applyFill="1" applyBorder="1" applyAlignment="1" applyProtection="1">
      <alignment horizontal="left" vertical="center" wrapText="1"/>
      <protection hidden="1"/>
    </xf>
    <xf numFmtId="0" fontId="9" fillId="5" borderId="12" xfId="0" applyFont="1" applyFill="1" applyBorder="1" applyAlignment="1" applyProtection="1">
      <alignment horizontal="left" vertical="center" wrapText="1"/>
      <protection hidden="1"/>
    </xf>
    <xf numFmtId="0" fontId="9" fillId="2" borderId="0" xfId="0" applyFont="1" applyFill="1" applyAlignment="1" applyProtection="1">
      <alignment horizontal="justify" vertical="center"/>
      <protection hidden="1"/>
    </xf>
    <xf numFmtId="0" fontId="0" fillId="2" borderId="0" xfId="0" applyFont="1" applyFill="1" applyProtection="1">
      <protection hidden="1"/>
    </xf>
    <xf numFmtId="0" fontId="0" fillId="9" borderId="37" xfId="0" applyFill="1" applyBorder="1" applyAlignment="1" applyProtection="1">
      <alignment horizontal="center" vertical="center"/>
      <protection locked="0"/>
    </xf>
    <xf numFmtId="0" fontId="9" fillId="5" borderId="16" xfId="0" applyFont="1" applyFill="1" applyBorder="1" applyAlignment="1" applyProtection="1">
      <alignment horizontal="left" vertical="center" wrapText="1"/>
      <protection hidden="1"/>
    </xf>
    <xf numFmtId="0" fontId="9" fillId="5" borderId="14" xfId="0" applyFont="1" applyFill="1" applyBorder="1" applyAlignment="1" applyProtection="1">
      <alignment horizontal="justify" vertical="center" wrapText="1"/>
      <protection hidden="1"/>
    </xf>
    <xf numFmtId="0" fontId="2" fillId="10" borderId="39" xfId="0" applyFont="1" applyFill="1" applyBorder="1" applyAlignment="1" applyProtection="1">
      <alignment horizontal="center" vertical="center" wrapText="1"/>
      <protection locked="0"/>
    </xf>
    <xf numFmtId="0" fontId="2" fillId="10" borderId="37" xfId="0" applyFont="1" applyFill="1" applyBorder="1" applyAlignment="1" applyProtection="1">
      <alignment horizontal="center" vertical="center" wrapText="1"/>
      <protection locked="0"/>
    </xf>
    <xf numFmtId="0" fontId="2" fillId="10" borderId="38" xfId="0" applyFont="1" applyFill="1" applyBorder="1" applyAlignment="1" applyProtection="1">
      <alignment horizontal="center" vertical="center" wrapText="1"/>
      <protection locked="0"/>
    </xf>
    <xf numFmtId="0" fontId="24" fillId="9" borderId="4" xfId="3" applyFont="1" applyFill="1" applyBorder="1" applyProtection="1">
      <protection locked="0"/>
    </xf>
    <xf numFmtId="0" fontId="26" fillId="2" borderId="0" xfId="0" applyFont="1" applyFill="1" applyAlignment="1" applyProtection="1">
      <alignment horizontal="center" vertical="center"/>
      <protection hidden="1"/>
    </xf>
    <xf numFmtId="0" fontId="26" fillId="2" borderId="0" xfId="0" applyFont="1" applyFill="1" applyAlignment="1" applyProtection="1">
      <alignment vertical="center"/>
      <protection hidden="1"/>
    </xf>
    <xf numFmtId="0" fontId="27" fillId="2" borderId="0" xfId="0" applyFont="1" applyFill="1" applyBorder="1" applyAlignment="1" applyProtection="1">
      <alignment horizontal="center" vertical="center"/>
      <protection hidden="1"/>
    </xf>
    <xf numFmtId="0" fontId="28" fillId="2" borderId="0" xfId="0" applyFont="1" applyFill="1" applyBorder="1" applyAlignment="1" applyProtection="1">
      <alignment horizontal="center" vertical="center" wrapText="1"/>
      <protection hidden="1"/>
    </xf>
    <xf numFmtId="0" fontId="29" fillId="8" borderId="0" xfId="0" applyFont="1" applyFill="1" applyBorder="1" applyAlignment="1" applyProtection="1">
      <alignment horizontal="center" vertical="center"/>
      <protection hidden="1"/>
    </xf>
    <xf numFmtId="0" fontId="1" fillId="9" borderId="2" xfId="0" applyFont="1" applyFill="1" applyBorder="1" applyProtection="1">
      <protection locked="0"/>
    </xf>
    <xf numFmtId="0" fontId="1" fillId="9" borderId="3" xfId="0" applyFont="1" applyFill="1" applyBorder="1" applyProtection="1">
      <protection locked="0"/>
    </xf>
    <xf numFmtId="0" fontId="1" fillId="9" borderId="4" xfId="0" applyFont="1" applyFill="1" applyBorder="1" applyProtection="1">
      <protection locked="0"/>
    </xf>
    <xf numFmtId="0" fontId="1" fillId="9" borderId="2" xfId="0" applyFont="1" applyFill="1" applyBorder="1" applyAlignment="1" applyProtection="1">
      <alignment horizontal="center" vertical="center"/>
      <protection locked="0"/>
    </xf>
    <xf numFmtId="0" fontId="18" fillId="2" borderId="0" xfId="0" applyFont="1" applyFill="1" applyProtection="1">
      <protection hidden="1"/>
    </xf>
    <xf numFmtId="0" fontId="25" fillId="2" borderId="0" xfId="0" applyFont="1" applyFill="1" applyProtection="1">
      <protection hidden="1"/>
    </xf>
    <xf numFmtId="0" fontId="30" fillId="2" borderId="0" xfId="0" applyFont="1" applyFill="1" applyBorder="1" applyProtection="1">
      <protection hidden="1"/>
    </xf>
    <xf numFmtId="0" fontId="31" fillId="2" borderId="0" xfId="0" applyFont="1" applyFill="1" applyBorder="1" applyProtection="1">
      <protection hidden="1"/>
    </xf>
    <xf numFmtId="0" fontId="30" fillId="2" borderId="0" xfId="0" applyFont="1" applyFill="1" applyBorder="1" applyAlignment="1" applyProtection="1">
      <alignment horizontal="center"/>
      <protection hidden="1"/>
    </xf>
    <xf numFmtId="0" fontId="31" fillId="2" borderId="0" xfId="0" applyFont="1" applyFill="1" applyBorder="1" applyAlignment="1" applyProtection="1">
      <alignment horizontal="center" vertical="center"/>
      <protection hidden="1"/>
    </xf>
    <xf numFmtId="0" fontId="33" fillId="2" borderId="0" xfId="1" applyFont="1" applyFill="1" applyBorder="1" applyAlignment="1" applyProtection="1">
      <alignment horizontal="left" vertical="center" wrapText="1"/>
      <protection hidden="1"/>
    </xf>
    <xf numFmtId="0" fontId="16" fillId="3" borderId="7" xfId="1" applyFont="1" applyFill="1" applyBorder="1" applyAlignment="1" applyProtection="1">
      <alignment horizontal="center" vertical="center" wrapText="1"/>
      <protection hidden="1"/>
    </xf>
    <xf numFmtId="0" fontId="16" fillId="3" borderId="8" xfId="1" applyFont="1" applyFill="1" applyBorder="1" applyAlignment="1" applyProtection="1">
      <alignment horizontal="center" vertical="center" wrapText="1"/>
      <protection hidden="1"/>
    </xf>
    <xf numFmtId="0" fontId="8" fillId="3" borderId="5" xfId="0" applyFont="1" applyFill="1" applyBorder="1" applyProtection="1">
      <protection hidden="1"/>
    </xf>
    <xf numFmtId="0" fontId="8" fillId="3" borderId="6" xfId="0" applyFont="1" applyFill="1" applyBorder="1" applyProtection="1">
      <protection hidden="1"/>
    </xf>
    <xf numFmtId="0" fontId="0" fillId="10" borderId="11" xfId="0" applyFill="1" applyBorder="1" applyAlignment="1" applyProtection="1">
      <alignment horizontal="left" vertical="center" wrapText="1"/>
      <protection locked="0"/>
    </xf>
    <xf numFmtId="0" fontId="0" fillId="10" borderId="12" xfId="0" applyFill="1" applyBorder="1" applyAlignment="1" applyProtection="1">
      <alignment horizontal="left" vertical="center" wrapText="1"/>
      <protection locked="0"/>
    </xf>
    <xf numFmtId="0" fontId="8" fillId="3" borderId="22" xfId="0" applyFont="1" applyFill="1" applyBorder="1" applyAlignment="1" applyProtection="1">
      <alignment horizontal="center" vertical="center" wrapText="1"/>
      <protection hidden="1"/>
    </xf>
    <xf numFmtId="0" fontId="8" fillId="3" borderId="24" xfId="0" applyFont="1" applyFill="1" applyBorder="1" applyAlignment="1" applyProtection="1">
      <alignment horizontal="center" vertical="center" wrapText="1"/>
      <protection hidden="1"/>
    </xf>
    <xf numFmtId="0" fontId="8" fillId="3" borderId="23" xfId="0" applyFont="1" applyFill="1" applyBorder="1" applyAlignment="1" applyProtection="1">
      <alignment horizontal="center" vertical="center" wrapText="1"/>
      <protection hidden="1"/>
    </xf>
    <xf numFmtId="0" fontId="9" fillId="5" borderId="1" xfId="0" applyFont="1" applyFill="1" applyBorder="1" applyAlignment="1" applyProtection="1">
      <alignment horizontal="left" vertical="center" wrapText="1"/>
      <protection hidden="1"/>
    </xf>
    <xf numFmtId="0" fontId="9" fillId="5" borderId="16" xfId="0" applyFont="1" applyFill="1" applyBorder="1" applyAlignment="1" applyProtection="1">
      <alignment horizontal="left" vertical="center" wrapText="1"/>
      <protection hidden="1"/>
    </xf>
    <xf numFmtId="0" fontId="9" fillId="5" borderId="17" xfId="0" applyFont="1" applyFill="1" applyBorder="1" applyAlignment="1" applyProtection="1">
      <alignment horizontal="left" vertical="center" wrapText="1"/>
      <protection hidden="1"/>
    </xf>
    <xf numFmtId="0" fontId="9" fillId="5" borderId="11" xfId="0" applyFont="1" applyFill="1" applyBorder="1" applyAlignment="1" applyProtection="1">
      <alignment horizontal="left" vertical="center" wrapText="1"/>
      <protection hidden="1"/>
    </xf>
    <xf numFmtId="0" fontId="8" fillId="5" borderId="22" xfId="0" applyFont="1" applyFill="1" applyBorder="1" applyAlignment="1" applyProtection="1">
      <alignment horizontal="center" vertical="center" wrapText="1"/>
      <protection hidden="1"/>
    </xf>
    <xf numFmtId="0" fontId="8" fillId="5" borderId="33" xfId="0" applyFont="1" applyFill="1" applyBorder="1" applyAlignment="1" applyProtection="1">
      <alignment horizontal="center" vertical="center" wrapText="1"/>
      <protection hidden="1"/>
    </xf>
    <xf numFmtId="0" fontId="14" fillId="5" borderId="35" xfId="0" applyFont="1" applyFill="1" applyBorder="1" applyAlignment="1" applyProtection="1">
      <alignment horizontal="center" vertical="center" wrapText="1"/>
      <protection hidden="1"/>
    </xf>
    <xf numFmtId="0" fontId="14" fillId="5" borderId="36" xfId="0" applyFont="1" applyFill="1" applyBorder="1" applyAlignment="1" applyProtection="1">
      <alignment horizontal="center" vertical="center" wrapText="1"/>
      <protection hidden="1"/>
    </xf>
    <xf numFmtId="3" fontId="0" fillId="9" borderId="9" xfId="0" applyNumberFormat="1" applyFill="1" applyBorder="1" applyAlignment="1" applyProtection="1">
      <alignment horizontal="left" vertical="center"/>
      <protection locked="0"/>
    </xf>
    <xf numFmtId="3" fontId="0" fillId="9" borderId="10" xfId="0" applyNumberFormat="1" applyFill="1" applyBorder="1" applyAlignment="1" applyProtection="1">
      <alignment horizontal="left" vertical="center"/>
      <protection locked="0"/>
    </xf>
    <xf numFmtId="0" fontId="2" fillId="10" borderId="11" xfId="0" applyFont="1" applyFill="1" applyBorder="1" applyAlignment="1" applyProtection="1">
      <alignment horizontal="center" vertical="center" wrapText="1"/>
      <protection locked="0"/>
    </xf>
    <xf numFmtId="0" fontId="2" fillId="10" borderId="12"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left" vertical="center" wrapText="1"/>
      <protection hidden="1"/>
    </xf>
    <xf numFmtId="0" fontId="9" fillId="3" borderId="28" xfId="0" applyFont="1" applyFill="1" applyBorder="1" applyAlignment="1" applyProtection="1">
      <alignment horizontal="left" vertical="center" wrapText="1"/>
      <protection hidden="1"/>
    </xf>
    <xf numFmtId="0" fontId="9" fillId="3" borderId="17" xfId="0" applyFont="1" applyFill="1" applyBorder="1" applyAlignment="1" applyProtection="1">
      <alignment horizontal="left" vertical="center" wrapText="1"/>
      <protection hidden="1"/>
    </xf>
    <xf numFmtId="0" fontId="9" fillId="3" borderId="11" xfId="0" applyFont="1" applyFill="1" applyBorder="1" applyAlignment="1" applyProtection="1">
      <alignment horizontal="left" vertical="center" wrapText="1"/>
      <protection hidden="1"/>
    </xf>
    <xf numFmtId="0" fontId="9" fillId="3" borderId="15" xfId="0" applyFont="1" applyFill="1" applyBorder="1" applyAlignment="1" applyProtection="1">
      <alignment horizontal="left" vertical="center" wrapText="1"/>
      <protection hidden="1"/>
    </xf>
    <xf numFmtId="0" fontId="9" fillId="3" borderId="1" xfId="0" applyFont="1" applyFill="1" applyBorder="1" applyAlignment="1" applyProtection="1">
      <alignment horizontal="left" vertical="center" wrapText="1"/>
      <protection hidden="1"/>
    </xf>
    <xf numFmtId="0" fontId="9" fillId="5" borderId="15" xfId="0" applyFont="1" applyFill="1" applyBorder="1" applyAlignment="1" applyProtection="1">
      <alignment horizontal="justify" vertical="center" wrapText="1"/>
      <protection hidden="1"/>
    </xf>
    <xf numFmtId="0" fontId="0" fillId="0" borderId="15" xfId="0" applyFont="1" applyBorder="1" applyAlignment="1" applyProtection="1">
      <alignment horizontal="justify" vertical="center" wrapText="1"/>
      <protection hidden="1"/>
    </xf>
    <xf numFmtId="0" fontId="8" fillId="3" borderId="7" xfId="0" applyFont="1" applyFill="1" applyBorder="1" applyAlignment="1" applyProtection="1">
      <alignment horizontal="center" vertical="center" wrapText="1"/>
      <protection hidden="1"/>
    </xf>
    <xf numFmtId="0" fontId="8" fillId="3" borderId="21" xfId="0" applyFont="1" applyFill="1" applyBorder="1" applyAlignment="1" applyProtection="1">
      <alignment horizontal="center" vertical="center" wrapText="1"/>
      <protection hidden="1"/>
    </xf>
    <xf numFmtId="0" fontId="0" fillId="0" borderId="21"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9" fillId="5" borderId="14" xfId="0" applyFont="1" applyFill="1" applyBorder="1" applyAlignment="1" applyProtection="1">
      <alignment horizontal="justify" vertical="center" wrapText="1"/>
      <protection hidden="1"/>
    </xf>
    <xf numFmtId="0" fontId="0" fillId="10" borderId="9" xfId="0" applyFont="1" applyFill="1" applyBorder="1" applyAlignment="1" applyProtection="1">
      <alignment horizontal="left" vertical="center" wrapText="1"/>
      <protection locked="0"/>
    </xf>
    <xf numFmtId="0" fontId="0" fillId="10" borderId="9" xfId="0" applyFill="1" applyBorder="1" applyAlignment="1" applyProtection="1">
      <protection locked="0"/>
    </xf>
    <xf numFmtId="0" fontId="0" fillId="10" borderId="10" xfId="0" applyFill="1" applyBorder="1" applyAlignment="1" applyProtection="1">
      <protection locked="0"/>
    </xf>
    <xf numFmtId="0" fontId="0" fillId="10" borderId="11" xfId="0" applyFont="1" applyFill="1" applyBorder="1" applyAlignment="1" applyProtection="1">
      <alignment horizontal="justify" vertical="center" wrapText="1"/>
      <protection locked="0"/>
    </xf>
    <xf numFmtId="0" fontId="0" fillId="10" borderId="11" xfId="0" applyFill="1" applyBorder="1" applyAlignment="1" applyProtection="1">
      <protection locked="0"/>
    </xf>
    <xf numFmtId="0" fontId="0" fillId="10" borderId="12" xfId="0" applyFill="1" applyBorder="1" applyAlignment="1" applyProtection="1">
      <protection locked="0"/>
    </xf>
    <xf numFmtId="0" fontId="2" fillId="10" borderId="1" xfId="0" applyFont="1" applyFill="1" applyBorder="1" applyAlignment="1" applyProtection="1">
      <alignment horizontal="center" vertical="center" wrapText="1"/>
      <protection locked="0"/>
    </xf>
    <xf numFmtId="0" fontId="8" fillId="3" borderId="31" xfId="0" applyFont="1" applyFill="1" applyBorder="1" applyAlignment="1" applyProtection="1">
      <alignment horizontal="left" vertical="center" wrapText="1"/>
      <protection hidden="1"/>
    </xf>
    <xf numFmtId="0" fontId="0" fillId="3" borderId="6" xfId="0" applyFill="1" applyBorder="1" applyAlignment="1" applyProtection="1">
      <alignment horizontal="left" vertical="center" wrapText="1"/>
      <protection hidden="1"/>
    </xf>
    <xf numFmtId="0" fontId="2" fillId="10" borderId="9" xfId="0" applyFont="1" applyFill="1" applyBorder="1" applyAlignment="1" applyProtection="1">
      <alignment horizontal="center" vertical="center" wrapText="1"/>
      <protection locked="0"/>
    </xf>
    <xf numFmtId="0" fontId="9" fillId="5" borderId="15" xfId="0" applyFont="1" applyFill="1" applyBorder="1" applyAlignment="1" applyProtection="1">
      <alignment horizontal="left" vertical="center" wrapText="1"/>
      <protection hidden="1"/>
    </xf>
    <xf numFmtId="0" fontId="0" fillId="10" borderId="1" xfId="0" applyFont="1" applyFill="1" applyBorder="1" applyAlignment="1" applyProtection="1">
      <alignment horizontal="justify" vertical="center" wrapText="1"/>
      <protection locked="0"/>
    </xf>
    <xf numFmtId="0" fontId="0" fillId="10" borderId="1" xfId="0" applyFill="1" applyBorder="1" applyAlignment="1" applyProtection="1">
      <protection locked="0"/>
    </xf>
    <xf numFmtId="0" fontId="0" fillId="10" borderId="16" xfId="0" applyFill="1" applyBorder="1" applyAlignment="1" applyProtection="1">
      <protection locked="0"/>
    </xf>
    <xf numFmtId="0" fontId="0" fillId="0" borderId="17" xfId="0" applyFont="1" applyBorder="1" applyAlignment="1" applyProtection="1">
      <alignment horizontal="justify" vertical="center" wrapText="1"/>
      <protection hidden="1"/>
    </xf>
    <xf numFmtId="0" fontId="9" fillId="5" borderId="14" xfId="0" applyFont="1" applyFill="1" applyBorder="1" applyAlignment="1" applyProtection="1">
      <alignment horizontal="left" vertical="center" wrapText="1"/>
      <protection hidden="1"/>
    </xf>
    <xf numFmtId="0" fontId="9" fillId="5" borderId="39" xfId="0" applyFont="1" applyFill="1" applyBorder="1" applyAlignment="1" applyProtection="1">
      <alignment horizontal="left" vertical="center" wrapText="1"/>
      <protection hidden="1"/>
    </xf>
    <xf numFmtId="0" fontId="8" fillId="3" borderId="5" xfId="0" applyFont="1" applyFill="1" applyBorder="1" applyAlignment="1" applyProtection="1">
      <alignment horizontal="center" vertical="center" wrapText="1"/>
      <protection hidden="1"/>
    </xf>
    <xf numFmtId="0" fontId="8" fillId="3" borderId="31" xfId="0" applyFont="1" applyFill="1" applyBorder="1" applyAlignment="1" applyProtection="1">
      <alignment horizontal="center" vertical="center" wrapText="1"/>
      <protection hidden="1"/>
    </xf>
    <xf numFmtId="0" fontId="8" fillId="3" borderId="6" xfId="0" applyFont="1" applyFill="1" applyBorder="1" applyAlignment="1" applyProtection="1">
      <alignment horizontal="center" vertical="center" wrapText="1"/>
      <protection hidden="1"/>
    </xf>
    <xf numFmtId="0" fontId="2" fillId="10" borderId="16" xfId="0" applyFont="1" applyFill="1" applyBorder="1" applyAlignment="1" applyProtection="1">
      <alignment horizontal="center" vertical="center" wrapText="1"/>
      <protection locked="0"/>
    </xf>
    <xf numFmtId="0" fontId="0" fillId="10" borderId="28" xfId="0" applyFill="1" applyBorder="1" applyAlignment="1" applyProtection="1">
      <alignment horizontal="left" vertical="center"/>
      <protection locked="0"/>
    </xf>
    <xf numFmtId="0" fontId="0" fillId="10" borderId="30" xfId="0" applyFill="1" applyBorder="1" applyAlignment="1" applyProtection="1">
      <alignment horizontal="left" vertical="center"/>
      <protection locked="0"/>
    </xf>
    <xf numFmtId="0" fontId="2" fillId="10" borderId="28" xfId="0" applyFont="1" applyFill="1" applyBorder="1" applyAlignment="1" applyProtection="1">
      <alignment horizontal="center" vertical="center" wrapText="1"/>
      <protection locked="0"/>
    </xf>
    <xf numFmtId="0" fontId="2" fillId="10" borderId="30"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hidden="1"/>
    </xf>
    <xf numFmtId="0" fontId="8" fillId="5" borderId="10" xfId="0" applyFont="1" applyFill="1" applyBorder="1" applyAlignment="1" applyProtection="1">
      <alignment horizontal="center" vertical="center" wrapText="1"/>
      <protection hidden="1"/>
    </xf>
    <xf numFmtId="0" fontId="8" fillId="5" borderId="32" xfId="0" applyFont="1" applyFill="1" applyBorder="1" applyAlignment="1" applyProtection="1">
      <alignment horizontal="center" vertical="center" wrapText="1"/>
      <protection hidden="1"/>
    </xf>
    <xf numFmtId="0" fontId="8" fillId="5" borderId="12" xfId="0" applyFont="1" applyFill="1" applyBorder="1" applyAlignment="1" applyProtection="1">
      <alignment horizontal="center" vertical="center" wrapText="1"/>
      <protection hidden="1"/>
    </xf>
    <xf numFmtId="0" fontId="16" fillId="3" borderId="21" xfId="1" applyFont="1" applyFill="1" applyBorder="1" applyAlignment="1" applyProtection="1">
      <alignment horizontal="center" vertical="center" wrapText="1"/>
      <protection hidden="1"/>
    </xf>
    <xf numFmtId="0" fontId="0" fillId="10" borderId="26" xfId="0" applyFont="1" applyFill="1" applyBorder="1" applyAlignment="1" applyProtection="1">
      <alignment horizontal="left" vertical="center" wrapText="1"/>
      <protection locked="0"/>
    </xf>
    <xf numFmtId="0" fontId="0" fillId="10" borderId="26" xfId="0" applyFill="1" applyBorder="1" applyAlignment="1" applyProtection="1">
      <protection locked="0"/>
    </xf>
    <xf numFmtId="0" fontId="0" fillId="10" borderId="20" xfId="0" applyFill="1" applyBorder="1" applyAlignment="1" applyProtection="1">
      <protection locked="0"/>
    </xf>
    <xf numFmtId="0" fontId="0" fillId="10" borderId="27" xfId="0" applyFont="1" applyFill="1" applyBorder="1" applyAlignment="1" applyProtection="1">
      <alignment horizontal="left" vertical="center" wrapText="1"/>
      <protection locked="0"/>
    </xf>
    <xf numFmtId="0" fontId="0" fillId="10" borderId="27" xfId="0" applyFill="1" applyBorder="1" applyAlignment="1" applyProtection="1">
      <protection locked="0"/>
    </xf>
    <xf numFmtId="0" fontId="0" fillId="10" borderId="19" xfId="0" applyFill="1" applyBorder="1" applyAlignment="1" applyProtection="1">
      <protection locked="0"/>
    </xf>
    <xf numFmtId="0" fontId="8" fillId="3" borderId="22" xfId="0" applyFont="1" applyFill="1" applyBorder="1" applyAlignment="1" applyProtection="1">
      <alignment horizontal="justify" vertical="center" wrapText="1"/>
      <protection hidden="1"/>
    </xf>
    <xf numFmtId="0" fontId="8" fillId="3" borderId="24" xfId="0" applyFont="1" applyFill="1" applyBorder="1" applyAlignment="1" applyProtection="1">
      <alignment horizontal="justify" vertical="center" wrapText="1"/>
      <protection hidden="1"/>
    </xf>
    <xf numFmtId="0" fontId="0" fillId="0" borderId="24" xfId="0" applyBorder="1" applyAlignment="1" applyProtection="1">
      <protection hidden="1"/>
    </xf>
    <xf numFmtId="0" fontId="0" fillId="0" borderId="23" xfId="0" applyBorder="1" applyAlignment="1" applyProtection="1">
      <protection hidden="1"/>
    </xf>
    <xf numFmtId="0" fontId="8" fillId="7" borderId="7" xfId="0" applyFont="1" applyFill="1" applyBorder="1" applyAlignment="1" applyProtection="1">
      <alignment horizontal="left"/>
      <protection hidden="1"/>
    </xf>
    <xf numFmtId="0" fontId="8" fillId="7" borderId="21" xfId="0" applyFont="1" applyFill="1" applyBorder="1" applyAlignment="1" applyProtection="1">
      <alignment horizontal="left"/>
      <protection hidden="1"/>
    </xf>
    <xf numFmtId="0" fontId="8" fillId="7" borderId="8" xfId="0" applyFont="1" applyFill="1" applyBorder="1" applyAlignment="1" applyProtection="1">
      <alignment horizontal="left"/>
      <protection hidden="1"/>
    </xf>
    <xf numFmtId="164" fontId="0" fillId="9" borderId="25" xfId="0" applyNumberFormat="1" applyFont="1" applyFill="1" applyBorder="1" applyAlignment="1" applyProtection="1">
      <alignment horizontal="left" vertical="center" wrapText="1"/>
      <protection locked="0"/>
    </xf>
    <xf numFmtId="164" fontId="0" fillId="9" borderId="25" xfId="0" applyNumberFormat="1" applyFill="1" applyBorder="1" applyAlignment="1" applyProtection="1">
      <protection locked="0"/>
    </xf>
    <xf numFmtId="164" fontId="0" fillId="9" borderId="18" xfId="0" applyNumberFormat="1" applyFill="1" applyBorder="1" applyAlignment="1" applyProtection="1">
      <protection locked="0"/>
    </xf>
    <xf numFmtId="0" fontId="7" fillId="3" borderId="7" xfId="1" applyFont="1" applyFill="1" applyBorder="1" applyAlignment="1" applyProtection="1">
      <alignment horizontal="left" vertical="center" wrapText="1"/>
      <protection hidden="1"/>
    </xf>
    <xf numFmtId="0" fontId="7" fillId="3" borderId="21" xfId="1" applyFont="1" applyFill="1" applyBorder="1" applyAlignment="1" applyProtection="1">
      <alignment horizontal="left" vertical="center" wrapText="1"/>
      <protection hidden="1"/>
    </xf>
    <xf numFmtId="0" fontId="7" fillId="3" borderId="8" xfId="1" applyFont="1" applyFill="1" applyBorder="1" applyAlignment="1" applyProtection="1">
      <alignment horizontal="left" vertical="center" wrapText="1"/>
      <protection hidden="1"/>
    </xf>
    <xf numFmtId="0" fontId="7" fillId="3" borderId="7" xfId="1" applyFont="1" applyFill="1" applyBorder="1" applyAlignment="1" applyProtection="1">
      <alignment horizontal="center" vertical="center" wrapText="1"/>
      <protection hidden="1"/>
    </xf>
    <xf numFmtId="0" fontId="7" fillId="3" borderId="21" xfId="1" applyFont="1" applyFill="1" applyBorder="1" applyAlignment="1" applyProtection="1">
      <alignment horizontal="center" vertical="center" wrapText="1"/>
      <protection hidden="1"/>
    </xf>
    <xf numFmtId="0" fontId="7" fillId="3" borderId="8" xfId="1" applyFont="1" applyFill="1" applyBorder="1" applyAlignment="1" applyProtection="1">
      <alignment horizontal="center" vertical="center" wrapText="1"/>
      <protection hidden="1"/>
    </xf>
  </cellXfs>
  <cellStyles count="5">
    <cellStyle name="Hyperlink" xfId="3" builtinId="8"/>
    <cellStyle name="Normal" xfId="0" builtinId="0"/>
    <cellStyle name="Normal 12 2" xfId="1"/>
    <cellStyle name="Normal 2" xfId="4"/>
    <cellStyle name="Normal 3" xfId="2"/>
  </cellStyles>
  <dxfs count="152">
    <dxf>
      <font>
        <b/>
        <i val="0"/>
        <color theme="0"/>
      </font>
      <fill>
        <patternFill>
          <bgColor rgb="FF009900"/>
        </patternFill>
      </fill>
    </dxf>
    <dxf>
      <font>
        <b/>
        <i val="0"/>
        <color auto="1"/>
      </font>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40"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4619625</xdr:colOff>
      <xdr:row>2</xdr:row>
      <xdr:rowOff>76200</xdr:rowOff>
    </xdr:from>
    <xdr:to>
      <xdr:col>0</xdr:col>
      <xdr:colOff>6653952</xdr:colOff>
      <xdr:row>7</xdr:row>
      <xdr:rowOff>65025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4619625" y="828675"/>
          <a:ext cx="2034327" cy="10080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15"/>
  <sheetViews>
    <sheetView tabSelected="1" zoomScaleNormal="100" zoomScaleSheetLayoutView="100" workbookViewId="0"/>
  </sheetViews>
  <sheetFormatPr defaultRowHeight="15" x14ac:dyDescent="0.25"/>
  <cols>
    <col min="1" max="1" width="168.85546875" style="4" customWidth="1"/>
    <col min="2" max="16384" width="9.140625" style="4"/>
  </cols>
  <sheetData>
    <row r="1" spans="1:1" s="2" customFormat="1" ht="44.65" customHeight="1" x14ac:dyDescent="0.25">
      <c r="A1" s="1" t="s">
        <v>28</v>
      </c>
    </row>
    <row r="2" spans="1:1" x14ac:dyDescent="0.25">
      <c r="A2" s="3"/>
    </row>
    <row r="3" spans="1:1" x14ac:dyDescent="0.25">
      <c r="A3" s="3"/>
    </row>
    <row r="4" spans="1:1" x14ac:dyDescent="0.25">
      <c r="A4" s="3"/>
    </row>
    <row r="5" spans="1:1" ht="20.25" x14ac:dyDescent="0.3">
      <c r="A5" s="5"/>
    </row>
    <row r="6" spans="1:1" x14ac:dyDescent="0.25">
      <c r="A6" s="3"/>
    </row>
    <row r="7" spans="1:1" x14ac:dyDescent="0.25">
      <c r="A7" s="3"/>
    </row>
    <row r="8" spans="1:1" x14ac:dyDescent="0.25">
      <c r="A8" s="3"/>
    </row>
    <row r="9" spans="1:1" s="2" customFormat="1" x14ac:dyDescent="0.25">
      <c r="A9" s="6"/>
    </row>
    <row r="10" spans="1:1" s="8" customFormat="1" x14ac:dyDescent="0.25">
      <c r="A10" s="7"/>
    </row>
    <row r="11" spans="1:1" ht="18" x14ac:dyDescent="0.25">
      <c r="A11" s="9" t="s">
        <v>29</v>
      </c>
    </row>
    <row r="12" spans="1:1" x14ac:dyDescent="0.25">
      <c r="A12" s="7"/>
    </row>
    <row r="13" spans="1:1" s="2" customFormat="1" ht="147" customHeight="1" x14ac:dyDescent="0.25">
      <c r="A13" s="10" t="s">
        <v>89</v>
      </c>
    </row>
    <row r="14" spans="1:1" s="2" customFormat="1" x14ac:dyDescent="0.25">
      <c r="A14" s="11"/>
    </row>
    <row r="15" spans="1:1" s="12" customFormat="1" ht="18.75" x14ac:dyDescent="0.3">
      <c r="A15" s="57" t="s">
        <v>123</v>
      </c>
    </row>
  </sheetData>
  <sheetProtection algorithmName="SHA-512" hashValue="rxhCmGQEUFx42q5KVjZ54nUDjNh7j8ir4k7ahLi3OjKoILdqkFcTSWeamk2VpoviAKdNe74D1VcOz/lcBqM1Yw==" saltValue="hFNXEAiQDytVK923gOv9Hw==" spinCount="100000" sheet="1" objects="1" scenarios="1"/>
  <dataConsolidate/>
  <pageMargins left="0.7" right="0.7" top="0.75" bottom="0.75" header="0.3" footer="0.3"/>
  <pageSetup paperSize="9" scale="7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66</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hvKhtZPgGnzoYfQDM6KjMIJttUjtv00citO+8KXNaY4+QPdc1ZjDay8TOvVxIJQrPWlM5VhDBeZIVbVnxwSJ+g==" saltValue="KqS+fdR3cZ1e83W5yvP3rw==" spinCount="100000" sheet="1" objects="1" scenarios="1"/>
  <mergeCells count="65">
    <mergeCell ref="A78:B78"/>
    <mergeCell ref="C78:D78"/>
    <mergeCell ref="A79:B79"/>
    <mergeCell ref="C79:D79"/>
    <mergeCell ref="C69:D69"/>
    <mergeCell ref="C70:D70"/>
    <mergeCell ref="C71:D71"/>
    <mergeCell ref="A72:A77"/>
    <mergeCell ref="C72:D72"/>
    <mergeCell ref="C73:D73"/>
    <mergeCell ref="C74:D74"/>
    <mergeCell ref="C75:D75"/>
    <mergeCell ref="C76:D76"/>
    <mergeCell ref="C77:D77"/>
    <mergeCell ref="A65:A71"/>
    <mergeCell ref="C65:D65"/>
    <mergeCell ref="C66:D66"/>
    <mergeCell ref="C67:D67"/>
    <mergeCell ref="C68:D68"/>
    <mergeCell ref="A58:B58"/>
    <mergeCell ref="C58:D58"/>
    <mergeCell ref="A59:B59"/>
    <mergeCell ref="C59:D59"/>
    <mergeCell ref="A60:B60"/>
    <mergeCell ref="C60:D60"/>
    <mergeCell ref="A61:B61"/>
    <mergeCell ref="C61:D61"/>
    <mergeCell ref="A63:D63"/>
    <mergeCell ref="A64:B64"/>
    <mergeCell ref="C64:D64"/>
    <mergeCell ref="A55:B55"/>
    <mergeCell ref="C55:D55"/>
    <mergeCell ref="A56:B56"/>
    <mergeCell ref="C56:D56"/>
    <mergeCell ref="A57:B57"/>
    <mergeCell ref="C57:D57"/>
    <mergeCell ref="A53:B53"/>
    <mergeCell ref="C53:D54"/>
    <mergeCell ref="A54:B54"/>
    <mergeCell ref="A21:D21"/>
    <mergeCell ref="C22:D22"/>
    <mergeCell ref="A23:A29"/>
    <mergeCell ref="B23:B29"/>
    <mergeCell ref="A30:A36"/>
    <mergeCell ref="B30:B36"/>
    <mergeCell ref="A37:A43"/>
    <mergeCell ref="B37:B43"/>
    <mergeCell ref="A44:A50"/>
    <mergeCell ref="B44:B50"/>
    <mergeCell ref="A52:D52"/>
    <mergeCell ref="B13:D13"/>
    <mergeCell ref="A14:A19"/>
    <mergeCell ref="B14:D14"/>
    <mergeCell ref="B15:D15"/>
    <mergeCell ref="B16:D16"/>
    <mergeCell ref="B17:D17"/>
    <mergeCell ref="B18:D18"/>
    <mergeCell ref="B19:D19"/>
    <mergeCell ref="A1:D1"/>
    <mergeCell ref="A12:D12"/>
    <mergeCell ref="B3:D3"/>
    <mergeCell ref="A5:B5"/>
    <mergeCell ref="B6:D6"/>
    <mergeCell ref="B7:D7"/>
    <mergeCell ref="B8:D8"/>
  </mergeCells>
  <conditionalFormatting sqref="B82">
    <cfRule type="cellIs" dxfId="127" priority="1" operator="equal">
      <formula>TRUE</formula>
    </cfRule>
    <cfRule type="cellIs" dxfId="126" priority="2" operator="equal">
      <formula>"TRUE"</formula>
    </cfRule>
    <cfRule type="cellIs" dxfId="125" priority="3" operator="equal">
      <formula>"FALSE"</formula>
    </cfRule>
  </conditionalFormatting>
  <dataValidations count="8">
    <dataValidation type="whole" allowBlank="1" showInputMessage="1" showErrorMessage="1" sqref="B65:B77">
      <formula1>1</formula1>
      <formula2>3</formula2>
    </dataValidation>
    <dataValidation type="whole" operator="greaterThanOrEqual" allowBlank="1" showInputMessage="1" showErrorMessage="1" sqref="C64:D64">
      <formula1>0</formula1>
    </dataValidation>
    <dataValidation type="decimal" allowBlank="1" showInputMessage="1" showErrorMessage="1" sqref="B6:D6">
      <formula1>-9999999999999990000</formula1>
      <formula2>9999999999999990000</formula2>
    </dataValidation>
    <dataValidation type="list" allowBlank="1" showInputMessage="1" showErrorMessage="1" sqref="C23:C50">
      <formula1>"X, N/A"</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B7:D8 B13:D13 C78">
      <formula1>"Yes, No"</formula1>
    </dataValidation>
    <dataValidation type="list" allowBlank="1" showInputMessage="1" showErrorMessage="1" sqref="B23 B44 B37 B30 C55:C61">
      <formula1>"&lt; 50, 50 - 300, 300 - 1000, 1000 - 5000, 5000 - 10000, &gt; 10000"</formula1>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73</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Ks5/WDikI354Ew2A1ExlfKTqLjFK7vTy+uCpuUvP5DCbt9zmHsfbSE6dMIQE+4dQ1YDRJ1EoJeIBptqmKb9hjQ==" saltValue="s8EU6MTOroB/hqh4uQqkIA==" spinCount="100000" sheet="1" objects="1" scenarios="1"/>
  <mergeCells count="65">
    <mergeCell ref="A78:B78"/>
    <mergeCell ref="C78:D78"/>
    <mergeCell ref="A79:B79"/>
    <mergeCell ref="C79:D79"/>
    <mergeCell ref="C69:D69"/>
    <mergeCell ref="C70:D70"/>
    <mergeCell ref="C71:D71"/>
    <mergeCell ref="A72:A77"/>
    <mergeCell ref="C72:D72"/>
    <mergeCell ref="C73:D73"/>
    <mergeCell ref="C74:D74"/>
    <mergeCell ref="C75:D75"/>
    <mergeCell ref="C76:D76"/>
    <mergeCell ref="C77:D77"/>
    <mergeCell ref="A65:A71"/>
    <mergeCell ref="C65:D65"/>
    <mergeCell ref="C66:D66"/>
    <mergeCell ref="C67:D67"/>
    <mergeCell ref="C68:D68"/>
    <mergeCell ref="A58:B58"/>
    <mergeCell ref="C58:D58"/>
    <mergeCell ref="A59:B59"/>
    <mergeCell ref="C59:D59"/>
    <mergeCell ref="A60:B60"/>
    <mergeCell ref="C60:D60"/>
    <mergeCell ref="A61:B61"/>
    <mergeCell ref="C61:D61"/>
    <mergeCell ref="A63:D63"/>
    <mergeCell ref="A64:B64"/>
    <mergeCell ref="C64:D64"/>
    <mergeCell ref="A55:B55"/>
    <mergeCell ref="C55:D55"/>
    <mergeCell ref="A56:B56"/>
    <mergeCell ref="C56:D56"/>
    <mergeCell ref="A57:B57"/>
    <mergeCell ref="C57:D57"/>
    <mergeCell ref="A53:B53"/>
    <mergeCell ref="C53:D54"/>
    <mergeCell ref="A54:B54"/>
    <mergeCell ref="A21:D21"/>
    <mergeCell ref="C22:D22"/>
    <mergeCell ref="A23:A29"/>
    <mergeCell ref="B23:B29"/>
    <mergeCell ref="A30:A36"/>
    <mergeCell ref="B30:B36"/>
    <mergeCell ref="A37:A43"/>
    <mergeCell ref="B37:B43"/>
    <mergeCell ref="A44:A50"/>
    <mergeCell ref="B44:B50"/>
    <mergeCell ref="A52:D52"/>
    <mergeCell ref="B13:D13"/>
    <mergeCell ref="A14:A19"/>
    <mergeCell ref="B14:D14"/>
    <mergeCell ref="B15:D15"/>
    <mergeCell ref="B16:D16"/>
    <mergeCell ref="B17:D17"/>
    <mergeCell ref="B18:D18"/>
    <mergeCell ref="B19:D19"/>
    <mergeCell ref="A1:D1"/>
    <mergeCell ref="A12:D12"/>
    <mergeCell ref="B3:D3"/>
    <mergeCell ref="A5:B5"/>
    <mergeCell ref="B6:D6"/>
    <mergeCell ref="B7:D7"/>
    <mergeCell ref="B8:D8"/>
  </mergeCells>
  <conditionalFormatting sqref="B82">
    <cfRule type="cellIs" dxfId="124" priority="1" operator="equal">
      <formula>TRUE</formula>
    </cfRule>
    <cfRule type="cellIs" dxfId="123" priority="2" operator="equal">
      <formula>"TRUE"</formula>
    </cfRule>
    <cfRule type="cellIs" dxfId="122" priority="3" operator="equal">
      <formula>"FALSE"</formula>
    </cfRule>
  </conditionalFormatting>
  <dataValidations count="8">
    <dataValidation type="list" allowBlank="1" showInputMessage="1" showErrorMessage="1" sqref="B23 B44 B37 B30 C55:C61">
      <formula1>"&lt; 50, 50 - 300, 300 - 1000, 1000 - 5000, 5000 - 10000, &gt; 10000"</formula1>
    </dataValidation>
    <dataValidation type="list" allowBlank="1" showInputMessage="1" showErrorMessage="1" sqref="B7:D8 B13:D13 C78">
      <formula1>"Yes, No"</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C23:C50">
      <formula1>"X, N/A"</formula1>
    </dataValidation>
    <dataValidation type="decimal" allowBlank="1" showInputMessage="1" showErrorMessage="1" sqref="B6:D6">
      <formula1>-9999999999999990000</formula1>
      <formula2>9999999999999990000</formula2>
    </dataValidation>
    <dataValidation type="whole" operator="greaterThanOrEqual" allowBlank="1" showInputMessage="1" showErrorMessage="1" sqref="C64:D64">
      <formula1>0</formula1>
    </dataValidation>
    <dataValidation type="whole" allowBlank="1" showInputMessage="1" showErrorMessage="1" sqref="B65:B77">
      <formula1>1</formula1>
      <formula2>3</formula2>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63</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WwHfBrKMOclyfUs0ocjc3p/hNsivVa30BEfeK54izqJrhvV2GvbQ9pvcgMctCW9X+0UVPgX6lvlnfAzqXIucA==" saltValue="0zbAsfUemY5oxo9OU0Vj7A==" spinCount="100000" sheet="1" objects="1" scenarios="1"/>
  <mergeCells count="65">
    <mergeCell ref="A78:B78"/>
    <mergeCell ref="C78:D78"/>
    <mergeCell ref="A79:B79"/>
    <mergeCell ref="C79:D79"/>
    <mergeCell ref="C69:D69"/>
    <mergeCell ref="C70:D70"/>
    <mergeCell ref="C71:D71"/>
    <mergeCell ref="A72:A77"/>
    <mergeCell ref="C72:D72"/>
    <mergeCell ref="C73:D73"/>
    <mergeCell ref="C74:D74"/>
    <mergeCell ref="C75:D75"/>
    <mergeCell ref="C76:D76"/>
    <mergeCell ref="C77:D77"/>
    <mergeCell ref="A65:A71"/>
    <mergeCell ref="C65:D65"/>
    <mergeCell ref="C66:D66"/>
    <mergeCell ref="C67:D67"/>
    <mergeCell ref="C68:D68"/>
    <mergeCell ref="A58:B58"/>
    <mergeCell ref="C58:D58"/>
    <mergeCell ref="A59:B59"/>
    <mergeCell ref="C59:D59"/>
    <mergeCell ref="A60:B60"/>
    <mergeCell ref="C60:D60"/>
    <mergeCell ref="A61:B61"/>
    <mergeCell ref="C61:D61"/>
    <mergeCell ref="A63:D63"/>
    <mergeCell ref="A64:B64"/>
    <mergeCell ref="C64:D64"/>
    <mergeCell ref="A55:B55"/>
    <mergeCell ref="C55:D55"/>
    <mergeCell ref="A56:B56"/>
    <mergeCell ref="C56:D56"/>
    <mergeCell ref="A57:B57"/>
    <mergeCell ref="C57:D57"/>
    <mergeCell ref="A53:B53"/>
    <mergeCell ref="C53:D54"/>
    <mergeCell ref="A54:B54"/>
    <mergeCell ref="A21:D21"/>
    <mergeCell ref="C22:D22"/>
    <mergeCell ref="A23:A29"/>
    <mergeCell ref="B23:B29"/>
    <mergeCell ref="A30:A36"/>
    <mergeCell ref="B30:B36"/>
    <mergeCell ref="A37:A43"/>
    <mergeCell ref="B37:B43"/>
    <mergeCell ref="A44:A50"/>
    <mergeCell ref="B44:B50"/>
    <mergeCell ref="A52:D52"/>
    <mergeCell ref="B13:D13"/>
    <mergeCell ref="A14:A19"/>
    <mergeCell ref="B14:D14"/>
    <mergeCell ref="B15:D15"/>
    <mergeCell ref="B16:D16"/>
    <mergeCell ref="B17:D17"/>
    <mergeCell ref="B18:D18"/>
    <mergeCell ref="B19:D19"/>
    <mergeCell ref="A1:D1"/>
    <mergeCell ref="A12:D12"/>
    <mergeCell ref="B3:D3"/>
    <mergeCell ref="A5:B5"/>
    <mergeCell ref="B6:D6"/>
    <mergeCell ref="B7:D7"/>
    <mergeCell ref="B8:D8"/>
  </mergeCells>
  <conditionalFormatting sqref="B82">
    <cfRule type="cellIs" dxfId="121" priority="1" operator="equal">
      <formula>TRUE</formula>
    </cfRule>
    <cfRule type="cellIs" dxfId="120" priority="2" operator="equal">
      <formula>"TRUE"</formula>
    </cfRule>
    <cfRule type="cellIs" dxfId="119" priority="3" operator="equal">
      <formula>"FALSE"</formula>
    </cfRule>
  </conditionalFormatting>
  <dataValidations count="8">
    <dataValidation type="whole" allowBlank="1" showInputMessage="1" showErrorMessage="1" sqref="B65:B77">
      <formula1>1</formula1>
      <formula2>3</formula2>
    </dataValidation>
    <dataValidation type="whole" operator="greaterThanOrEqual" allowBlank="1" showInputMessage="1" showErrorMessage="1" sqref="C64:D64">
      <formula1>0</formula1>
    </dataValidation>
    <dataValidation type="decimal" allowBlank="1" showInputMessage="1" showErrorMessage="1" sqref="B6:D6">
      <formula1>-9999999999999990000</formula1>
      <formula2>9999999999999990000</formula2>
    </dataValidation>
    <dataValidation type="list" allowBlank="1" showInputMessage="1" showErrorMessage="1" sqref="C23:C50">
      <formula1>"X, N/A"</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B7:D8 B13:D13 C78">
      <formula1>"Yes, No"</formula1>
    </dataValidation>
    <dataValidation type="list" allowBlank="1" showInputMessage="1" showErrorMessage="1" sqref="B23 B44 B37 B30 C55:C61">
      <formula1>"&lt; 50, 50 - 300, 300 - 1000, 1000 - 5000, 5000 - 10000, &gt; 10000"</formula1>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64</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gU2CUbvZcOYci226iIObScnUHHBmCmXgEBhhKZaAlhAsL8JL8nCFqmmTwt84rhLC4c+P1JTg4uCpmXqRRfxGxQ==" saltValue="3poEW47mOF86VP9xEZcAhA==" spinCount="100000" sheet="1" objects="1" scenarios="1"/>
  <mergeCells count="65">
    <mergeCell ref="A78:B78"/>
    <mergeCell ref="C78:D78"/>
    <mergeCell ref="A79:B79"/>
    <mergeCell ref="C79:D79"/>
    <mergeCell ref="C69:D69"/>
    <mergeCell ref="C70:D70"/>
    <mergeCell ref="C71:D71"/>
    <mergeCell ref="A72:A77"/>
    <mergeCell ref="C72:D72"/>
    <mergeCell ref="C73:D73"/>
    <mergeCell ref="C74:D74"/>
    <mergeCell ref="C75:D75"/>
    <mergeCell ref="C76:D76"/>
    <mergeCell ref="C77:D77"/>
    <mergeCell ref="A65:A71"/>
    <mergeCell ref="C65:D65"/>
    <mergeCell ref="C66:D66"/>
    <mergeCell ref="C67:D67"/>
    <mergeCell ref="C68:D68"/>
    <mergeCell ref="A58:B58"/>
    <mergeCell ref="C58:D58"/>
    <mergeCell ref="A59:B59"/>
    <mergeCell ref="C59:D59"/>
    <mergeCell ref="A60:B60"/>
    <mergeCell ref="C60:D60"/>
    <mergeCell ref="A61:B61"/>
    <mergeCell ref="C61:D61"/>
    <mergeCell ref="A63:D63"/>
    <mergeCell ref="A64:B64"/>
    <mergeCell ref="C64:D64"/>
    <mergeCell ref="A55:B55"/>
    <mergeCell ref="C55:D55"/>
    <mergeCell ref="A56:B56"/>
    <mergeCell ref="C56:D56"/>
    <mergeCell ref="A57:B57"/>
    <mergeCell ref="C57:D57"/>
    <mergeCell ref="A53:B53"/>
    <mergeCell ref="C53:D54"/>
    <mergeCell ref="A54:B54"/>
    <mergeCell ref="A21:D21"/>
    <mergeCell ref="C22:D22"/>
    <mergeCell ref="A23:A29"/>
    <mergeCell ref="B23:B29"/>
    <mergeCell ref="A30:A36"/>
    <mergeCell ref="B30:B36"/>
    <mergeCell ref="A37:A43"/>
    <mergeCell ref="B37:B43"/>
    <mergeCell ref="A44:A50"/>
    <mergeCell ref="B44:B50"/>
    <mergeCell ref="A52:D52"/>
    <mergeCell ref="B13:D13"/>
    <mergeCell ref="A14:A19"/>
    <mergeCell ref="B14:D14"/>
    <mergeCell ref="B15:D15"/>
    <mergeCell ref="B16:D16"/>
    <mergeCell ref="B17:D17"/>
    <mergeCell ref="B18:D18"/>
    <mergeCell ref="B19:D19"/>
    <mergeCell ref="A1:D1"/>
    <mergeCell ref="A12:D12"/>
    <mergeCell ref="B3:D3"/>
    <mergeCell ref="A5:B5"/>
    <mergeCell ref="B6:D6"/>
    <mergeCell ref="B7:D7"/>
    <mergeCell ref="B8:D8"/>
  </mergeCells>
  <conditionalFormatting sqref="B82">
    <cfRule type="cellIs" dxfId="118" priority="1" operator="equal">
      <formula>TRUE</formula>
    </cfRule>
    <cfRule type="cellIs" dxfId="117" priority="2" operator="equal">
      <formula>"TRUE"</formula>
    </cfRule>
    <cfRule type="cellIs" dxfId="116" priority="3" operator="equal">
      <formula>"FALSE"</formula>
    </cfRule>
  </conditionalFormatting>
  <dataValidations count="8">
    <dataValidation type="list" allowBlank="1" showInputMessage="1" showErrorMessage="1" sqref="B23 B44 B37 B30 C55:C61">
      <formula1>"&lt; 50, 50 - 300, 300 - 1000, 1000 - 5000, 5000 - 10000, &gt; 10000"</formula1>
    </dataValidation>
    <dataValidation type="list" allowBlank="1" showInputMessage="1" showErrorMessage="1" sqref="B7:D8 B13:D13 C78">
      <formula1>"Yes, No"</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C23:C50">
      <formula1>"X, N/A"</formula1>
    </dataValidation>
    <dataValidation type="decimal" allowBlank="1" showInputMessage="1" showErrorMessage="1" sqref="B6:D6">
      <formula1>-9999999999999990000</formula1>
      <formula2>9999999999999990000</formula2>
    </dataValidation>
    <dataValidation type="whole" operator="greaterThanOrEqual" allowBlank="1" showInputMessage="1" showErrorMessage="1" sqref="C64:D64">
      <formula1>0</formula1>
    </dataValidation>
    <dataValidation type="whole" allowBlank="1" showInputMessage="1" showErrorMessage="1" sqref="B65:B77">
      <formula1>1</formula1>
      <formula2>3</formula2>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59</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8Kz4gPDMCi847HRYiFw7t50VWH3Wa6qy+ytUc+EDuMqsXD+0mzn4ghf/9XstQc72wBZHjj+zYhx7+psxK3dZig==" saltValue="1ekb64ddTNqOKCoPR5Z5hw==" spinCount="100000" sheet="1" objects="1" scenarios="1"/>
  <mergeCells count="65">
    <mergeCell ref="A78:B78"/>
    <mergeCell ref="C78:D78"/>
    <mergeCell ref="A79:B79"/>
    <mergeCell ref="C79:D79"/>
    <mergeCell ref="C69:D69"/>
    <mergeCell ref="C70:D70"/>
    <mergeCell ref="C71:D71"/>
    <mergeCell ref="A72:A77"/>
    <mergeCell ref="C72:D72"/>
    <mergeCell ref="C73:D73"/>
    <mergeCell ref="C74:D74"/>
    <mergeCell ref="C75:D75"/>
    <mergeCell ref="C76:D76"/>
    <mergeCell ref="C77:D77"/>
    <mergeCell ref="A65:A71"/>
    <mergeCell ref="C65:D65"/>
    <mergeCell ref="C66:D66"/>
    <mergeCell ref="C67:D67"/>
    <mergeCell ref="C68:D68"/>
    <mergeCell ref="A58:B58"/>
    <mergeCell ref="C58:D58"/>
    <mergeCell ref="A59:B59"/>
    <mergeCell ref="C59:D59"/>
    <mergeCell ref="A60:B60"/>
    <mergeCell ref="C60:D60"/>
    <mergeCell ref="A61:B61"/>
    <mergeCell ref="C61:D61"/>
    <mergeCell ref="A63:D63"/>
    <mergeCell ref="A64:B64"/>
    <mergeCell ref="C64:D64"/>
    <mergeCell ref="A55:B55"/>
    <mergeCell ref="C55:D55"/>
    <mergeCell ref="A56:B56"/>
    <mergeCell ref="C56:D56"/>
    <mergeCell ref="A57:B57"/>
    <mergeCell ref="C57:D57"/>
    <mergeCell ref="A53:B53"/>
    <mergeCell ref="C53:D54"/>
    <mergeCell ref="A54:B54"/>
    <mergeCell ref="A21:D21"/>
    <mergeCell ref="C22:D22"/>
    <mergeCell ref="A23:A29"/>
    <mergeCell ref="B23:B29"/>
    <mergeCell ref="A30:A36"/>
    <mergeCell ref="B30:B36"/>
    <mergeCell ref="A37:A43"/>
    <mergeCell ref="B37:B43"/>
    <mergeCell ref="A44:A50"/>
    <mergeCell ref="B44:B50"/>
    <mergeCell ref="A52:D52"/>
    <mergeCell ref="B13:D13"/>
    <mergeCell ref="A14:A19"/>
    <mergeCell ref="B14:D14"/>
    <mergeCell ref="B15:D15"/>
    <mergeCell ref="B16:D16"/>
    <mergeCell ref="B17:D17"/>
    <mergeCell ref="B18:D18"/>
    <mergeCell ref="B19:D19"/>
    <mergeCell ref="A1:D1"/>
    <mergeCell ref="A12:D12"/>
    <mergeCell ref="B3:D3"/>
    <mergeCell ref="A5:B5"/>
    <mergeCell ref="B6:D6"/>
    <mergeCell ref="B7:D7"/>
    <mergeCell ref="B8:D8"/>
  </mergeCells>
  <conditionalFormatting sqref="B82">
    <cfRule type="cellIs" dxfId="115" priority="1" operator="equal">
      <formula>TRUE</formula>
    </cfRule>
    <cfRule type="cellIs" dxfId="114" priority="2" operator="equal">
      <formula>"TRUE"</formula>
    </cfRule>
    <cfRule type="cellIs" dxfId="113" priority="3" operator="equal">
      <formula>"FALSE"</formula>
    </cfRule>
  </conditionalFormatting>
  <dataValidations count="8">
    <dataValidation type="whole" allowBlank="1" showInputMessage="1" showErrorMessage="1" sqref="B65:B77">
      <formula1>1</formula1>
      <formula2>3</formula2>
    </dataValidation>
    <dataValidation type="whole" operator="greaterThanOrEqual" allowBlank="1" showInputMessage="1" showErrorMessage="1" sqref="C64:D64">
      <formula1>0</formula1>
    </dataValidation>
    <dataValidation type="decimal" allowBlank="1" showInputMessage="1" showErrorMessage="1" sqref="B6:D6">
      <formula1>-9999999999999990000</formula1>
      <formula2>9999999999999990000</formula2>
    </dataValidation>
    <dataValidation type="list" allowBlank="1" showInputMessage="1" showErrorMessage="1" sqref="C23:C50">
      <formula1>"X, N/A"</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B7:D8 B13:D13 C78">
      <formula1>"Yes, No"</formula1>
    </dataValidation>
    <dataValidation type="list" allowBlank="1" showInputMessage="1" showErrorMessage="1" sqref="B23 B44 B37 B30 C55:C61">
      <formula1>"&lt; 50, 50 - 300, 300 - 1000, 1000 - 5000, 5000 - 10000, &gt; 10000"</formula1>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67</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4A9+KT0qb49R6aPDiRA20GKw8RGr6EFeY25T3tNi/psOTRxkyML8734lqvBdmROH0G0r8peXbXjW08p71pQAeg==" saltValue="tV2Kd2wMCriygCHSR0UPew==" spinCount="100000" sheet="1" objects="1" scenarios="1"/>
  <mergeCells count="65">
    <mergeCell ref="A78:B78"/>
    <mergeCell ref="C78:D78"/>
    <mergeCell ref="A79:B79"/>
    <mergeCell ref="C79:D79"/>
    <mergeCell ref="C69:D69"/>
    <mergeCell ref="C70:D70"/>
    <mergeCell ref="C71:D71"/>
    <mergeCell ref="A72:A77"/>
    <mergeCell ref="C72:D72"/>
    <mergeCell ref="C73:D73"/>
    <mergeCell ref="C74:D74"/>
    <mergeCell ref="C75:D75"/>
    <mergeCell ref="C76:D76"/>
    <mergeCell ref="C77:D77"/>
    <mergeCell ref="A65:A71"/>
    <mergeCell ref="C65:D65"/>
    <mergeCell ref="C66:D66"/>
    <mergeCell ref="C67:D67"/>
    <mergeCell ref="C68:D68"/>
    <mergeCell ref="A58:B58"/>
    <mergeCell ref="C58:D58"/>
    <mergeCell ref="A59:B59"/>
    <mergeCell ref="C59:D59"/>
    <mergeCell ref="A60:B60"/>
    <mergeCell ref="C60:D60"/>
    <mergeCell ref="A61:B61"/>
    <mergeCell ref="C61:D61"/>
    <mergeCell ref="A63:D63"/>
    <mergeCell ref="A64:B64"/>
    <mergeCell ref="C64:D64"/>
    <mergeCell ref="A55:B55"/>
    <mergeCell ref="C55:D55"/>
    <mergeCell ref="A56:B56"/>
    <mergeCell ref="C56:D56"/>
    <mergeCell ref="A57:B57"/>
    <mergeCell ref="C57:D57"/>
    <mergeCell ref="A53:B53"/>
    <mergeCell ref="C53:D54"/>
    <mergeCell ref="A54:B54"/>
    <mergeCell ref="A21:D21"/>
    <mergeCell ref="C22:D22"/>
    <mergeCell ref="A23:A29"/>
    <mergeCell ref="B23:B29"/>
    <mergeCell ref="A30:A36"/>
    <mergeCell ref="B30:B36"/>
    <mergeCell ref="A37:A43"/>
    <mergeCell ref="B37:B43"/>
    <mergeCell ref="A44:A50"/>
    <mergeCell ref="B44:B50"/>
    <mergeCell ref="A52:D52"/>
    <mergeCell ref="B13:D13"/>
    <mergeCell ref="A14:A19"/>
    <mergeCell ref="B14:D14"/>
    <mergeCell ref="B15:D15"/>
    <mergeCell ref="B16:D16"/>
    <mergeCell ref="B17:D17"/>
    <mergeCell ref="B18:D18"/>
    <mergeCell ref="B19:D19"/>
    <mergeCell ref="A1:D1"/>
    <mergeCell ref="A12:D12"/>
    <mergeCell ref="B3:D3"/>
    <mergeCell ref="A5:B5"/>
    <mergeCell ref="B6:D6"/>
    <mergeCell ref="B7:D7"/>
    <mergeCell ref="B8:D8"/>
  </mergeCells>
  <conditionalFormatting sqref="B82">
    <cfRule type="cellIs" dxfId="112" priority="1" operator="equal">
      <formula>TRUE</formula>
    </cfRule>
    <cfRule type="cellIs" dxfId="111" priority="2" operator="equal">
      <formula>"TRUE"</formula>
    </cfRule>
    <cfRule type="cellIs" dxfId="110" priority="3" operator="equal">
      <formula>"FALSE"</formula>
    </cfRule>
  </conditionalFormatting>
  <dataValidations count="8">
    <dataValidation type="list" allowBlank="1" showInputMessage="1" showErrorMessage="1" sqref="B23 B44 B37 B30 C55:C61">
      <formula1>"&lt; 50, 50 - 300, 300 - 1000, 1000 - 5000, 5000 - 10000, &gt; 10000"</formula1>
    </dataValidation>
    <dataValidation type="list" allowBlank="1" showInputMessage="1" showErrorMessage="1" sqref="B7:D8 B13:D13 C78">
      <formula1>"Yes, No"</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C23:C50">
      <formula1>"X, N/A"</formula1>
    </dataValidation>
    <dataValidation type="decimal" allowBlank="1" showInputMessage="1" showErrorMessage="1" sqref="B6:D6">
      <formula1>-9999999999999990000</formula1>
      <formula2>9999999999999990000</formula2>
    </dataValidation>
    <dataValidation type="whole" operator="greaterThanOrEqual" allowBlank="1" showInputMessage="1" showErrorMessage="1" sqref="C64:D64">
      <formula1>0</formula1>
    </dataValidation>
    <dataValidation type="whole" allowBlank="1" showInputMessage="1" showErrorMessage="1" sqref="B65:B77">
      <formula1>1</formula1>
      <formula2>3</formula2>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68</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DSmxJEK0dhrisl2u9K/gNLLOx6gkRnfdou915R5xCBiiXfdm19AYion0iKgCS513+2hoCHuPRZo6yzC4znAXvQ==" saltValue="uCq5lqjXhmEA52r6Ky6WCA==" spinCount="100000" sheet="1" objects="1" scenarios="1"/>
  <mergeCells count="65">
    <mergeCell ref="A78:B78"/>
    <mergeCell ref="C78:D78"/>
    <mergeCell ref="A79:B79"/>
    <mergeCell ref="C79:D79"/>
    <mergeCell ref="C69:D69"/>
    <mergeCell ref="C70:D70"/>
    <mergeCell ref="C71:D71"/>
    <mergeCell ref="A72:A77"/>
    <mergeCell ref="C72:D72"/>
    <mergeCell ref="C73:D73"/>
    <mergeCell ref="C74:D74"/>
    <mergeCell ref="C75:D75"/>
    <mergeCell ref="C76:D76"/>
    <mergeCell ref="C77:D77"/>
    <mergeCell ref="A65:A71"/>
    <mergeCell ref="C65:D65"/>
    <mergeCell ref="C66:D66"/>
    <mergeCell ref="C67:D67"/>
    <mergeCell ref="C68:D68"/>
    <mergeCell ref="A58:B58"/>
    <mergeCell ref="C58:D58"/>
    <mergeCell ref="A59:B59"/>
    <mergeCell ref="C59:D59"/>
    <mergeCell ref="A60:B60"/>
    <mergeCell ref="C60:D60"/>
    <mergeCell ref="A61:B61"/>
    <mergeCell ref="C61:D61"/>
    <mergeCell ref="A63:D63"/>
    <mergeCell ref="A64:B64"/>
    <mergeCell ref="C64:D64"/>
    <mergeCell ref="A55:B55"/>
    <mergeCell ref="C55:D55"/>
    <mergeCell ref="A56:B56"/>
    <mergeCell ref="C56:D56"/>
    <mergeCell ref="A57:B57"/>
    <mergeCell ref="C57:D57"/>
    <mergeCell ref="A53:B53"/>
    <mergeCell ref="C53:D54"/>
    <mergeCell ref="A54:B54"/>
    <mergeCell ref="A21:D21"/>
    <mergeCell ref="C22:D22"/>
    <mergeCell ref="A23:A29"/>
    <mergeCell ref="B23:B29"/>
    <mergeCell ref="A30:A36"/>
    <mergeCell ref="B30:B36"/>
    <mergeCell ref="A37:A43"/>
    <mergeCell ref="B37:B43"/>
    <mergeCell ref="A44:A50"/>
    <mergeCell ref="B44:B50"/>
    <mergeCell ref="A52:D52"/>
    <mergeCell ref="B13:D13"/>
    <mergeCell ref="A14:A19"/>
    <mergeCell ref="B14:D14"/>
    <mergeCell ref="B15:D15"/>
    <mergeCell ref="B16:D16"/>
    <mergeCell ref="B17:D17"/>
    <mergeCell ref="B18:D18"/>
    <mergeCell ref="B19:D19"/>
    <mergeCell ref="A1:D1"/>
    <mergeCell ref="A12:D12"/>
    <mergeCell ref="B3:D3"/>
    <mergeCell ref="A5:B5"/>
    <mergeCell ref="B6:D6"/>
    <mergeCell ref="B7:D7"/>
    <mergeCell ref="B8:D8"/>
  </mergeCells>
  <conditionalFormatting sqref="B82">
    <cfRule type="cellIs" dxfId="109" priority="1" operator="equal">
      <formula>TRUE</formula>
    </cfRule>
    <cfRule type="cellIs" dxfId="108" priority="2" operator="equal">
      <formula>"TRUE"</formula>
    </cfRule>
    <cfRule type="cellIs" dxfId="107" priority="3" operator="equal">
      <formula>"FALSE"</formula>
    </cfRule>
  </conditionalFormatting>
  <dataValidations count="8">
    <dataValidation type="whole" allowBlank="1" showInputMessage="1" showErrorMessage="1" sqref="B65:B77">
      <formula1>1</formula1>
      <formula2>3</formula2>
    </dataValidation>
    <dataValidation type="whole" operator="greaterThanOrEqual" allowBlank="1" showInputMessage="1" showErrorMessage="1" sqref="C64:D64">
      <formula1>0</formula1>
    </dataValidation>
    <dataValidation type="decimal" allowBlank="1" showInputMessage="1" showErrorMessage="1" sqref="B6:D6">
      <formula1>-9999999999999990000</formula1>
      <formula2>9999999999999990000</formula2>
    </dataValidation>
    <dataValidation type="list" allowBlank="1" showInputMessage="1" showErrorMessage="1" sqref="C23:C50">
      <formula1>"X, N/A"</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B7:D8 B13:D13 C78">
      <formula1>"Yes, No"</formula1>
    </dataValidation>
    <dataValidation type="list" allowBlank="1" showInputMessage="1" showErrorMessage="1" sqref="B23 B44 B37 B30 C55:C61">
      <formula1>"&lt; 50, 50 - 300, 300 - 1000, 1000 - 5000, 5000 - 10000, &gt; 10000"</formula1>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69</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bcyFpoxfSj4OXXcfZrphcQKW5doefhJZEUS1a7iBwrJ0w4zO8rKhTnZ/ZWI/7FGH8ocC2fD3pQ6zw400M1de8w==" saltValue="UqIWT4vRFcUqEvmDc4Jx+w==" spinCount="100000" sheet="1" objects="1" scenarios="1"/>
  <mergeCells count="65">
    <mergeCell ref="A78:B78"/>
    <mergeCell ref="C78:D78"/>
    <mergeCell ref="A79:B79"/>
    <mergeCell ref="C79:D79"/>
    <mergeCell ref="C69:D69"/>
    <mergeCell ref="C70:D70"/>
    <mergeCell ref="C71:D71"/>
    <mergeCell ref="A72:A77"/>
    <mergeCell ref="C72:D72"/>
    <mergeCell ref="C73:D73"/>
    <mergeCell ref="C74:D74"/>
    <mergeCell ref="C75:D75"/>
    <mergeCell ref="C76:D76"/>
    <mergeCell ref="C77:D77"/>
    <mergeCell ref="A65:A71"/>
    <mergeCell ref="C65:D65"/>
    <mergeCell ref="C66:D66"/>
    <mergeCell ref="C67:D67"/>
    <mergeCell ref="C68:D68"/>
    <mergeCell ref="A58:B58"/>
    <mergeCell ref="C58:D58"/>
    <mergeCell ref="A59:B59"/>
    <mergeCell ref="C59:D59"/>
    <mergeCell ref="A60:B60"/>
    <mergeCell ref="C60:D60"/>
    <mergeCell ref="A61:B61"/>
    <mergeCell ref="C61:D61"/>
    <mergeCell ref="A63:D63"/>
    <mergeCell ref="A64:B64"/>
    <mergeCell ref="C64:D64"/>
    <mergeCell ref="A55:B55"/>
    <mergeCell ref="C55:D55"/>
    <mergeCell ref="A56:B56"/>
    <mergeCell ref="C56:D56"/>
    <mergeCell ref="A57:B57"/>
    <mergeCell ref="C57:D57"/>
    <mergeCell ref="A53:B53"/>
    <mergeCell ref="C53:D54"/>
    <mergeCell ref="A54:B54"/>
    <mergeCell ref="A21:D21"/>
    <mergeCell ref="C22:D22"/>
    <mergeCell ref="A23:A29"/>
    <mergeCell ref="B23:B29"/>
    <mergeCell ref="A30:A36"/>
    <mergeCell ref="B30:B36"/>
    <mergeCell ref="A37:A43"/>
    <mergeCell ref="B37:B43"/>
    <mergeCell ref="A44:A50"/>
    <mergeCell ref="B44:B50"/>
    <mergeCell ref="A52:D52"/>
    <mergeCell ref="B13:D13"/>
    <mergeCell ref="A14:A19"/>
    <mergeCell ref="B14:D14"/>
    <mergeCell ref="B15:D15"/>
    <mergeCell ref="B16:D16"/>
    <mergeCell ref="B17:D17"/>
    <mergeCell ref="B18:D18"/>
    <mergeCell ref="B19:D19"/>
    <mergeCell ref="A1:D1"/>
    <mergeCell ref="A12:D12"/>
    <mergeCell ref="B3:D3"/>
    <mergeCell ref="A5:B5"/>
    <mergeCell ref="B6:D6"/>
    <mergeCell ref="B7:D7"/>
    <mergeCell ref="B8:D8"/>
  </mergeCells>
  <conditionalFormatting sqref="B82">
    <cfRule type="cellIs" dxfId="106" priority="1" operator="equal">
      <formula>TRUE</formula>
    </cfRule>
    <cfRule type="cellIs" dxfId="105" priority="2" operator="equal">
      <formula>"TRUE"</formula>
    </cfRule>
    <cfRule type="cellIs" dxfId="104" priority="3" operator="equal">
      <formula>"FALSE"</formula>
    </cfRule>
  </conditionalFormatting>
  <dataValidations count="8">
    <dataValidation type="list" allowBlank="1" showInputMessage="1" showErrorMessage="1" sqref="B23 B44 B37 B30 C55:C61">
      <formula1>"&lt; 50, 50 - 300, 300 - 1000, 1000 - 5000, 5000 - 10000, &gt; 10000"</formula1>
    </dataValidation>
    <dataValidation type="list" allowBlank="1" showInputMessage="1" showErrorMessage="1" sqref="B7:D8 B13:D13 C78">
      <formula1>"Yes, No"</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C23:C50">
      <formula1>"X, N/A"</formula1>
    </dataValidation>
    <dataValidation type="decimal" allowBlank="1" showInputMessage="1" showErrorMessage="1" sqref="B6:D6">
      <formula1>-9999999999999990000</formula1>
      <formula2>9999999999999990000</formula2>
    </dataValidation>
    <dataValidation type="whole" operator="greaterThanOrEqual" allowBlank="1" showInputMessage="1" showErrorMessage="1" sqref="C64:D64">
      <formula1>0</formula1>
    </dataValidation>
    <dataValidation type="whole" allowBlank="1" showInputMessage="1" showErrorMessage="1" sqref="B65:B77">
      <formula1>1</formula1>
      <formula2>3</formula2>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71</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Qp8dnNRljVNT41nmT9i6y44LN9h0GmlSZG4YNc5HMF3c78KSGUAzLO0ky4WEblvuSDlpDvp9Ram6Wkl9FZ+xIQ==" saltValue="dlVjksr6UIyawYlwDKjAkA==" spinCount="100000" sheet="1" objects="1" scenarios="1"/>
  <mergeCells count="65">
    <mergeCell ref="A78:B78"/>
    <mergeCell ref="C78:D78"/>
    <mergeCell ref="A79:B79"/>
    <mergeCell ref="C79:D79"/>
    <mergeCell ref="C69:D69"/>
    <mergeCell ref="C70:D70"/>
    <mergeCell ref="C71:D71"/>
    <mergeCell ref="A72:A77"/>
    <mergeCell ref="C72:D72"/>
    <mergeCell ref="C73:D73"/>
    <mergeCell ref="C74:D74"/>
    <mergeCell ref="C75:D75"/>
    <mergeCell ref="C76:D76"/>
    <mergeCell ref="C77:D77"/>
    <mergeCell ref="A65:A71"/>
    <mergeCell ref="C65:D65"/>
    <mergeCell ref="C66:D66"/>
    <mergeCell ref="C67:D67"/>
    <mergeCell ref="C68:D68"/>
    <mergeCell ref="A58:B58"/>
    <mergeCell ref="C58:D58"/>
    <mergeCell ref="A59:B59"/>
    <mergeCell ref="C59:D59"/>
    <mergeCell ref="A60:B60"/>
    <mergeCell ref="C60:D60"/>
    <mergeCell ref="A61:B61"/>
    <mergeCell ref="C61:D61"/>
    <mergeCell ref="A63:D63"/>
    <mergeCell ref="A64:B64"/>
    <mergeCell ref="C64:D64"/>
    <mergeCell ref="A55:B55"/>
    <mergeCell ref="C55:D55"/>
    <mergeCell ref="A56:B56"/>
    <mergeCell ref="C56:D56"/>
    <mergeCell ref="A57:B57"/>
    <mergeCell ref="C57:D57"/>
    <mergeCell ref="A53:B53"/>
    <mergeCell ref="C53:D54"/>
    <mergeCell ref="A54:B54"/>
    <mergeCell ref="A21:D21"/>
    <mergeCell ref="C22:D22"/>
    <mergeCell ref="A23:A29"/>
    <mergeCell ref="B23:B29"/>
    <mergeCell ref="A30:A36"/>
    <mergeCell ref="B30:B36"/>
    <mergeCell ref="A37:A43"/>
    <mergeCell ref="B37:B43"/>
    <mergeCell ref="A44:A50"/>
    <mergeCell ref="B44:B50"/>
    <mergeCell ref="A52:D52"/>
    <mergeCell ref="B13:D13"/>
    <mergeCell ref="A14:A19"/>
    <mergeCell ref="B14:D14"/>
    <mergeCell ref="B15:D15"/>
    <mergeCell ref="B16:D16"/>
    <mergeCell ref="B17:D17"/>
    <mergeCell ref="B18:D18"/>
    <mergeCell ref="B19:D19"/>
    <mergeCell ref="A1:D1"/>
    <mergeCell ref="A12:D12"/>
    <mergeCell ref="B3:D3"/>
    <mergeCell ref="A5:B5"/>
    <mergeCell ref="B6:D6"/>
    <mergeCell ref="B7:D7"/>
    <mergeCell ref="B8:D8"/>
  </mergeCells>
  <conditionalFormatting sqref="B82">
    <cfRule type="cellIs" dxfId="103" priority="1" operator="equal">
      <formula>TRUE</formula>
    </cfRule>
    <cfRule type="cellIs" dxfId="102" priority="2" operator="equal">
      <formula>"TRUE"</formula>
    </cfRule>
    <cfRule type="cellIs" dxfId="101" priority="3" operator="equal">
      <formula>"FALSE"</formula>
    </cfRule>
  </conditionalFormatting>
  <dataValidations count="8">
    <dataValidation type="whole" allowBlank="1" showInputMessage="1" showErrorMessage="1" sqref="B65:B77">
      <formula1>1</formula1>
      <formula2>3</formula2>
    </dataValidation>
    <dataValidation type="whole" operator="greaterThanOrEqual" allowBlank="1" showInputMessage="1" showErrorMessage="1" sqref="C64:D64">
      <formula1>0</formula1>
    </dataValidation>
    <dataValidation type="decimal" allowBlank="1" showInputMessage="1" showErrorMessage="1" sqref="B6:D6">
      <formula1>-9999999999999990000</formula1>
      <formula2>9999999999999990000</formula2>
    </dataValidation>
    <dataValidation type="list" allowBlank="1" showInputMessage="1" showErrorMessage="1" sqref="C23:C50">
      <formula1>"X, N/A"</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B7:D8 B13:D13 C78">
      <formula1>"Yes, No"</formula1>
    </dataValidation>
    <dataValidation type="list" allowBlank="1" showInputMessage="1" showErrorMessage="1" sqref="B23 B44 B37 B30 C55:C61">
      <formula1>"&lt; 50, 50 - 300, 300 - 1000, 1000 - 5000, 5000 - 10000, &gt; 10000"</formula1>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72</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dwEJ4tbJ7XOr1BbukGOus182BtrJzoEHndg1JJ48Hqyu3Z3gxktoGyhq0J9T8xus1LDZZnVTFvM3OV1WE9OIUw==" saltValue="nr8PYylEB9alqNVuVW+rLA==" spinCount="100000" sheet="1" objects="1" scenarios="1"/>
  <mergeCells count="65">
    <mergeCell ref="A78:B78"/>
    <mergeCell ref="C78:D78"/>
    <mergeCell ref="A79:B79"/>
    <mergeCell ref="C79:D79"/>
    <mergeCell ref="C69:D69"/>
    <mergeCell ref="C70:D70"/>
    <mergeCell ref="C71:D71"/>
    <mergeCell ref="A72:A77"/>
    <mergeCell ref="C72:D72"/>
    <mergeCell ref="C73:D73"/>
    <mergeCell ref="C74:D74"/>
    <mergeCell ref="C75:D75"/>
    <mergeCell ref="C76:D76"/>
    <mergeCell ref="C77:D77"/>
    <mergeCell ref="A65:A71"/>
    <mergeCell ref="C65:D65"/>
    <mergeCell ref="C66:D66"/>
    <mergeCell ref="C67:D67"/>
    <mergeCell ref="C68:D68"/>
    <mergeCell ref="A58:B58"/>
    <mergeCell ref="C58:D58"/>
    <mergeCell ref="A59:B59"/>
    <mergeCell ref="C59:D59"/>
    <mergeCell ref="A60:B60"/>
    <mergeCell ref="C60:D60"/>
    <mergeCell ref="A61:B61"/>
    <mergeCell ref="C61:D61"/>
    <mergeCell ref="A63:D63"/>
    <mergeCell ref="A64:B64"/>
    <mergeCell ref="C64:D64"/>
    <mergeCell ref="A55:B55"/>
    <mergeCell ref="C55:D55"/>
    <mergeCell ref="A56:B56"/>
    <mergeCell ref="C56:D56"/>
    <mergeCell ref="A57:B57"/>
    <mergeCell ref="C57:D57"/>
    <mergeCell ref="A53:B53"/>
    <mergeCell ref="C53:D54"/>
    <mergeCell ref="A54:B54"/>
    <mergeCell ref="A21:D21"/>
    <mergeCell ref="C22:D22"/>
    <mergeCell ref="A23:A29"/>
    <mergeCell ref="B23:B29"/>
    <mergeCell ref="A30:A36"/>
    <mergeCell ref="B30:B36"/>
    <mergeCell ref="A37:A43"/>
    <mergeCell ref="B37:B43"/>
    <mergeCell ref="A44:A50"/>
    <mergeCell ref="B44:B50"/>
    <mergeCell ref="A52:D52"/>
    <mergeCell ref="B13:D13"/>
    <mergeCell ref="A14:A19"/>
    <mergeCell ref="B14:D14"/>
    <mergeCell ref="B15:D15"/>
    <mergeCell ref="B16:D16"/>
    <mergeCell ref="B17:D17"/>
    <mergeCell ref="B18:D18"/>
    <mergeCell ref="B19:D19"/>
    <mergeCell ref="A1:D1"/>
    <mergeCell ref="A12:D12"/>
    <mergeCell ref="B3:D3"/>
    <mergeCell ref="A5:B5"/>
    <mergeCell ref="B6:D6"/>
    <mergeCell ref="B7:D7"/>
    <mergeCell ref="B8:D8"/>
  </mergeCells>
  <conditionalFormatting sqref="B82">
    <cfRule type="cellIs" dxfId="100" priority="1" operator="equal">
      <formula>TRUE</formula>
    </cfRule>
    <cfRule type="cellIs" dxfId="99" priority="2" operator="equal">
      <formula>"TRUE"</formula>
    </cfRule>
    <cfRule type="cellIs" dxfId="98" priority="3" operator="equal">
      <formula>"FALSE"</formula>
    </cfRule>
  </conditionalFormatting>
  <dataValidations count="8">
    <dataValidation type="list" allowBlank="1" showInputMessage="1" showErrorMessage="1" sqref="B23 B44 B37 B30 C55:C61">
      <formula1>"&lt; 50, 50 - 300, 300 - 1000, 1000 - 5000, 5000 - 10000, &gt; 10000"</formula1>
    </dataValidation>
    <dataValidation type="list" allowBlank="1" showInputMessage="1" showErrorMessage="1" sqref="B7:D8 B13:D13 C78">
      <formula1>"Yes, No"</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C23:C50">
      <formula1>"X, N/A"</formula1>
    </dataValidation>
    <dataValidation type="decimal" allowBlank="1" showInputMessage="1" showErrorMessage="1" sqref="B6:D6">
      <formula1>-9999999999999990000</formula1>
      <formula2>9999999999999990000</formula2>
    </dataValidation>
    <dataValidation type="whole" operator="greaterThanOrEqual" allowBlank="1" showInputMessage="1" showErrorMessage="1" sqref="C64:D64">
      <formula1>0</formula1>
    </dataValidation>
    <dataValidation type="whole" allowBlank="1" showInputMessage="1" showErrorMessage="1" sqref="B65:B77">
      <formula1>1</formula1>
      <formula2>3</formula2>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B22"/>
  <sheetViews>
    <sheetView zoomScaleNormal="100" zoomScaleSheetLayoutView="100" workbookViewId="0">
      <selection sqref="A1:B1"/>
    </sheetView>
  </sheetViews>
  <sheetFormatPr defaultRowHeight="15" x14ac:dyDescent="0.25"/>
  <cols>
    <col min="1" max="1" width="56.85546875" style="4" bestFit="1" customWidth="1"/>
    <col min="2" max="2" width="74.140625" style="4" customWidth="1"/>
    <col min="3" max="16384" width="9.140625" style="4"/>
  </cols>
  <sheetData>
    <row r="1" spans="1:2" ht="16.5" thickBot="1" x14ac:dyDescent="0.3">
      <c r="A1" s="58" t="s">
        <v>30</v>
      </c>
      <c r="B1" s="59"/>
    </row>
    <row r="2" spans="1:2" ht="15.75" thickBot="1" x14ac:dyDescent="0.3">
      <c r="A2" s="3"/>
      <c r="B2" s="3"/>
    </row>
    <row r="3" spans="1:2" ht="15.75" thickBot="1" x14ac:dyDescent="0.3">
      <c r="A3" s="60" t="s">
        <v>7</v>
      </c>
      <c r="B3" s="61"/>
    </row>
    <row r="4" spans="1:2" x14ac:dyDescent="0.25">
      <c r="A4" s="13" t="s">
        <v>6</v>
      </c>
      <c r="B4" s="47"/>
    </row>
    <row r="5" spans="1:2" x14ac:dyDescent="0.25">
      <c r="A5" s="14" t="s">
        <v>5</v>
      </c>
      <c r="B5" s="48"/>
    </row>
    <row r="6" spans="1:2" ht="15.75" thickBot="1" x14ac:dyDescent="0.3">
      <c r="A6" s="15" t="s">
        <v>2</v>
      </c>
      <c r="B6" s="49"/>
    </row>
    <row r="7" spans="1:2" x14ac:dyDescent="0.25">
      <c r="A7" s="3"/>
      <c r="B7" s="3"/>
    </row>
    <row r="8" spans="1:2" ht="15.75" thickBot="1" x14ac:dyDescent="0.3">
      <c r="A8" s="3"/>
      <c r="B8" s="3"/>
    </row>
    <row r="9" spans="1:2" ht="15.75" thickBot="1" x14ac:dyDescent="0.3">
      <c r="A9" s="60" t="s">
        <v>4</v>
      </c>
      <c r="B9" s="61"/>
    </row>
    <row r="10" spans="1:2" x14ac:dyDescent="0.25">
      <c r="A10" s="13" t="s">
        <v>3</v>
      </c>
      <c r="B10" s="47"/>
    </row>
    <row r="11" spans="1:2" x14ac:dyDescent="0.25">
      <c r="A11" s="14" t="s">
        <v>2</v>
      </c>
      <c r="B11" s="48"/>
    </row>
    <row r="12" spans="1:2" x14ac:dyDescent="0.25">
      <c r="A12" s="14" t="s">
        <v>1</v>
      </c>
      <c r="B12" s="48"/>
    </row>
    <row r="13" spans="1:2" ht="15.75" thickBot="1" x14ac:dyDescent="0.3">
      <c r="A13" s="15" t="s">
        <v>0</v>
      </c>
      <c r="B13" s="41"/>
    </row>
    <row r="15" spans="1:2" ht="15.75" thickBot="1" x14ac:dyDescent="0.3"/>
    <row r="16" spans="1:2" ht="15.75" thickBot="1" x14ac:dyDescent="0.3">
      <c r="A16" s="60" t="s">
        <v>87</v>
      </c>
      <c r="B16" s="61"/>
    </row>
    <row r="17" spans="1:2" x14ac:dyDescent="0.25">
      <c r="A17" s="13" t="s">
        <v>122</v>
      </c>
      <c r="B17" s="50"/>
    </row>
    <row r="18" spans="1:2" ht="15.75" thickBot="1" x14ac:dyDescent="0.3">
      <c r="A18" s="15" t="s">
        <v>85</v>
      </c>
      <c r="B18" s="17" t="s">
        <v>86</v>
      </c>
    </row>
    <row r="21" spans="1:2" x14ac:dyDescent="0.25">
      <c r="B21" s="16" t="s">
        <v>88</v>
      </c>
    </row>
    <row r="22" spans="1:2" x14ac:dyDescent="0.25">
      <c r="B22" s="46" t="b">
        <f>IF(OR(ISBLANK(B4),ISBLANK(B5),ISBLANK(B6),ISBLANK(B10),ISBLANK(B11),ISBLANK(B12),ISBLANK(B13),ISBLANK(B17)),FALSE,TRUE)</f>
        <v>0</v>
      </c>
    </row>
  </sheetData>
  <sheetProtection algorithmName="SHA-512" hashValue="U5xa+ZZ4dA6a23c1DCyBmj1l36wJRfSuOtAvuGqDnO1b2xyuYAX8+uYN+0rrcAVnytDYf08W+TTPhLeyTQHt4g==" saltValue="JJZm2voqTOGc7uJrEOTsAA==" spinCount="100000" sheet="1" objects="1" scenarios="1"/>
  <mergeCells count="4">
    <mergeCell ref="A1:B1"/>
    <mergeCell ref="A3:B3"/>
    <mergeCell ref="A9:B9"/>
    <mergeCell ref="A16:B16"/>
  </mergeCells>
  <conditionalFormatting sqref="B22">
    <cfRule type="cellIs" dxfId="151" priority="1" operator="equal">
      <formula>TRUE</formula>
    </cfRule>
    <cfRule type="cellIs" dxfId="150" priority="2" operator="equal">
      <formula>"TRUE"</formula>
    </cfRule>
    <cfRule type="cellIs" dxfId="149" priority="3" operator="equal">
      <formula>"FALSE"</formula>
    </cfRule>
  </conditionalFormatting>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70</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qcg5ISHKTASkatedIQItPjtfnwUSz2b/GujRIyCgUkH4jfHee/XNhiYGu8ilULRwg91bfKUUA122Xu2BJ3zqvg==" saltValue="rXPtioMSBAb7mIEoBSt7NA==" spinCount="100000" sheet="1" objects="1" scenarios="1"/>
  <mergeCells count="65">
    <mergeCell ref="A78:B78"/>
    <mergeCell ref="C78:D78"/>
    <mergeCell ref="A79:B79"/>
    <mergeCell ref="C79:D79"/>
    <mergeCell ref="C69:D69"/>
    <mergeCell ref="C70:D70"/>
    <mergeCell ref="C71:D71"/>
    <mergeCell ref="A72:A77"/>
    <mergeCell ref="C72:D72"/>
    <mergeCell ref="C73:D73"/>
    <mergeCell ref="C74:D74"/>
    <mergeCell ref="C75:D75"/>
    <mergeCell ref="C76:D76"/>
    <mergeCell ref="C77:D77"/>
    <mergeCell ref="A65:A71"/>
    <mergeCell ref="C65:D65"/>
    <mergeCell ref="C66:D66"/>
    <mergeCell ref="C67:D67"/>
    <mergeCell ref="C68:D68"/>
    <mergeCell ref="A58:B58"/>
    <mergeCell ref="C58:D58"/>
    <mergeCell ref="A59:B59"/>
    <mergeCell ref="C59:D59"/>
    <mergeCell ref="A60:B60"/>
    <mergeCell ref="C60:D60"/>
    <mergeCell ref="A61:B61"/>
    <mergeCell ref="C61:D61"/>
    <mergeCell ref="A63:D63"/>
    <mergeCell ref="A64:B64"/>
    <mergeCell ref="C64:D64"/>
    <mergeCell ref="A55:B55"/>
    <mergeCell ref="C55:D55"/>
    <mergeCell ref="A56:B56"/>
    <mergeCell ref="C56:D56"/>
    <mergeCell ref="A57:B57"/>
    <mergeCell ref="C57:D57"/>
    <mergeCell ref="A53:B53"/>
    <mergeCell ref="C53:D54"/>
    <mergeCell ref="A54:B54"/>
    <mergeCell ref="A21:D21"/>
    <mergeCell ref="C22:D22"/>
    <mergeCell ref="A23:A29"/>
    <mergeCell ref="B23:B29"/>
    <mergeCell ref="A30:A36"/>
    <mergeCell ref="B30:B36"/>
    <mergeCell ref="A37:A43"/>
    <mergeCell ref="B37:B43"/>
    <mergeCell ref="A44:A50"/>
    <mergeCell ref="B44:B50"/>
    <mergeCell ref="A52:D52"/>
    <mergeCell ref="B13:D13"/>
    <mergeCell ref="A14:A19"/>
    <mergeCell ref="B14:D14"/>
    <mergeCell ref="B15:D15"/>
    <mergeCell ref="B16:D16"/>
    <mergeCell ref="B17:D17"/>
    <mergeCell ref="B18:D18"/>
    <mergeCell ref="B19:D19"/>
    <mergeCell ref="A1:D1"/>
    <mergeCell ref="A12:D12"/>
    <mergeCell ref="B3:D3"/>
    <mergeCell ref="A5:B5"/>
    <mergeCell ref="B6:D6"/>
    <mergeCell ref="B7:D7"/>
    <mergeCell ref="B8:D8"/>
  </mergeCells>
  <conditionalFormatting sqref="B82">
    <cfRule type="cellIs" dxfId="97" priority="1" operator="equal">
      <formula>TRUE</formula>
    </cfRule>
    <cfRule type="cellIs" dxfId="96" priority="2" operator="equal">
      <formula>"TRUE"</formula>
    </cfRule>
    <cfRule type="cellIs" dxfId="95" priority="3" operator="equal">
      <formula>"FALSE"</formula>
    </cfRule>
  </conditionalFormatting>
  <dataValidations count="8">
    <dataValidation type="whole" allowBlank="1" showInputMessage="1" showErrorMessage="1" sqref="B65:B77">
      <formula1>1</formula1>
      <formula2>3</formula2>
    </dataValidation>
    <dataValidation type="whole" operator="greaterThanOrEqual" allowBlank="1" showInputMessage="1" showErrorMessage="1" sqref="C64:D64">
      <formula1>0</formula1>
    </dataValidation>
    <dataValidation type="decimal" allowBlank="1" showInputMessage="1" showErrorMessage="1" sqref="B6:D6">
      <formula1>-9999999999999990000</formula1>
      <formula2>9999999999999990000</formula2>
    </dataValidation>
    <dataValidation type="list" allowBlank="1" showInputMessage="1" showErrorMessage="1" sqref="C23:C50">
      <formula1>"X, N/A"</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B7:D8 B13:D13 C78">
      <formula1>"Yes, No"</formula1>
    </dataValidation>
    <dataValidation type="list" allowBlank="1" showInputMessage="1" showErrorMessage="1" sqref="B23 B44 B37 B30 C55:C61">
      <formula1>"&lt; 50, 50 - 300, 300 - 1000, 1000 - 5000, 5000 - 10000, &gt; 10000"</formula1>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74</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rhDoJ4EktZUjHgBZvJ03FOLDS758Ti+SnyA4PnGZKWoYiteXm5b07dKd9+OxugA7+MDuqkHM8zzuVpzZPCMqMA==" saltValue="HA14O3Dd4uVo0IJ7B5QGlA==" spinCount="100000" sheet="1" objects="1" scenarios="1"/>
  <mergeCells count="65">
    <mergeCell ref="A78:B78"/>
    <mergeCell ref="C78:D78"/>
    <mergeCell ref="A79:B79"/>
    <mergeCell ref="C79:D79"/>
    <mergeCell ref="C69:D69"/>
    <mergeCell ref="C70:D70"/>
    <mergeCell ref="C71:D71"/>
    <mergeCell ref="A72:A77"/>
    <mergeCell ref="C72:D72"/>
    <mergeCell ref="C73:D73"/>
    <mergeCell ref="C74:D74"/>
    <mergeCell ref="C75:D75"/>
    <mergeCell ref="C76:D76"/>
    <mergeCell ref="C77:D77"/>
    <mergeCell ref="A65:A71"/>
    <mergeCell ref="C65:D65"/>
    <mergeCell ref="C66:D66"/>
    <mergeCell ref="C67:D67"/>
    <mergeCell ref="C68:D68"/>
    <mergeCell ref="A58:B58"/>
    <mergeCell ref="C58:D58"/>
    <mergeCell ref="A59:B59"/>
    <mergeCell ref="C59:D59"/>
    <mergeCell ref="A60:B60"/>
    <mergeCell ref="C60:D60"/>
    <mergeCell ref="A61:B61"/>
    <mergeCell ref="C61:D61"/>
    <mergeCell ref="A63:D63"/>
    <mergeCell ref="A64:B64"/>
    <mergeCell ref="C64:D64"/>
    <mergeCell ref="A55:B55"/>
    <mergeCell ref="C55:D55"/>
    <mergeCell ref="A56:B56"/>
    <mergeCell ref="C56:D56"/>
    <mergeCell ref="A57:B57"/>
    <mergeCell ref="C57:D57"/>
    <mergeCell ref="A53:B53"/>
    <mergeCell ref="C53:D54"/>
    <mergeCell ref="A54:B54"/>
    <mergeCell ref="A21:D21"/>
    <mergeCell ref="C22:D22"/>
    <mergeCell ref="A23:A29"/>
    <mergeCell ref="B23:B29"/>
    <mergeCell ref="A30:A36"/>
    <mergeCell ref="B30:B36"/>
    <mergeCell ref="A37:A43"/>
    <mergeCell ref="B37:B43"/>
    <mergeCell ref="A44:A50"/>
    <mergeCell ref="B44:B50"/>
    <mergeCell ref="A52:D52"/>
    <mergeCell ref="B13:D13"/>
    <mergeCell ref="A14:A19"/>
    <mergeCell ref="B14:D14"/>
    <mergeCell ref="B15:D15"/>
    <mergeCell ref="B16:D16"/>
    <mergeCell ref="B17:D17"/>
    <mergeCell ref="B18:D18"/>
    <mergeCell ref="B19:D19"/>
    <mergeCell ref="A1:D1"/>
    <mergeCell ref="A12:D12"/>
    <mergeCell ref="B3:D3"/>
    <mergeCell ref="A5:B5"/>
    <mergeCell ref="B6:D6"/>
    <mergeCell ref="B7:D7"/>
    <mergeCell ref="B8:D8"/>
  </mergeCells>
  <conditionalFormatting sqref="B82">
    <cfRule type="cellIs" dxfId="94" priority="1" operator="equal">
      <formula>TRUE</formula>
    </cfRule>
    <cfRule type="cellIs" dxfId="93" priority="2" operator="equal">
      <formula>"TRUE"</formula>
    </cfRule>
    <cfRule type="cellIs" dxfId="92" priority="3" operator="equal">
      <formula>"FALSE"</formula>
    </cfRule>
  </conditionalFormatting>
  <dataValidations count="8">
    <dataValidation type="list" allowBlank="1" showInputMessage="1" showErrorMessage="1" sqref="B23 B44 B37 B30 C55:C61">
      <formula1>"&lt; 50, 50 - 300, 300 - 1000, 1000 - 5000, 5000 - 10000, &gt; 10000"</formula1>
    </dataValidation>
    <dataValidation type="list" allowBlank="1" showInputMessage="1" showErrorMessage="1" sqref="B7:D8 B13:D13 C78">
      <formula1>"Yes, No"</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C23:C50">
      <formula1>"X, N/A"</formula1>
    </dataValidation>
    <dataValidation type="decimal" allowBlank="1" showInputMessage="1" showErrorMessage="1" sqref="B6:D6">
      <formula1>-9999999999999990000</formula1>
      <formula2>9999999999999990000</formula2>
    </dataValidation>
    <dataValidation type="whole" operator="greaterThanOrEqual" allowBlank="1" showInputMessage="1" showErrorMessage="1" sqref="C64:D64">
      <formula1>0</formula1>
    </dataValidation>
    <dataValidation type="whole" allowBlank="1" showInputMessage="1" showErrorMessage="1" sqref="B65:B77">
      <formula1>1</formula1>
      <formula2>3</formula2>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75</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Oaq2DJdJZN/cvsKOyj8EQg7TzF4VM6qNuz5lLVQwYXlp0YqPyGj11TLw5VQOgMEksfw2uE8Blav3NbAHj9xBCA==" saltValue="o6upm1rtRoyn7fkLCaectw==" spinCount="100000" sheet="1" objects="1" scenarios="1"/>
  <mergeCells count="65">
    <mergeCell ref="A78:B78"/>
    <mergeCell ref="C78:D78"/>
    <mergeCell ref="A79:B79"/>
    <mergeCell ref="C79:D79"/>
    <mergeCell ref="C69:D69"/>
    <mergeCell ref="C70:D70"/>
    <mergeCell ref="C71:D71"/>
    <mergeCell ref="A72:A77"/>
    <mergeCell ref="C72:D72"/>
    <mergeCell ref="C73:D73"/>
    <mergeCell ref="C74:D74"/>
    <mergeCell ref="C75:D75"/>
    <mergeCell ref="C76:D76"/>
    <mergeCell ref="C77:D77"/>
    <mergeCell ref="A65:A71"/>
    <mergeCell ref="C65:D65"/>
    <mergeCell ref="C66:D66"/>
    <mergeCell ref="C67:D67"/>
    <mergeCell ref="C68:D68"/>
    <mergeCell ref="A58:B58"/>
    <mergeCell ref="C58:D58"/>
    <mergeCell ref="A59:B59"/>
    <mergeCell ref="C59:D59"/>
    <mergeCell ref="A60:B60"/>
    <mergeCell ref="C60:D60"/>
    <mergeCell ref="A61:B61"/>
    <mergeCell ref="C61:D61"/>
    <mergeCell ref="A63:D63"/>
    <mergeCell ref="A64:B64"/>
    <mergeCell ref="C64:D64"/>
    <mergeCell ref="A55:B55"/>
    <mergeCell ref="C55:D55"/>
    <mergeCell ref="A56:B56"/>
    <mergeCell ref="C56:D56"/>
    <mergeCell ref="A57:B57"/>
    <mergeCell ref="C57:D57"/>
    <mergeCell ref="A53:B53"/>
    <mergeCell ref="C53:D54"/>
    <mergeCell ref="A54:B54"/>
    <mergeCell ref="A21:D21"/>
    <mergeCell ref="C22:D22"/>
    <mergeCell ref="A23:A29"/>
    <mergeCell ref="B23:B29"/>
    <mergeCell ref="A30:A36"/>
    <mergeCell ref="B30:B36"/>
    <mergeCell ref="A37:A43"/>
    <mergeCell ref="B37:B43"/>
    <mergeCell ref="A44:A50"/>
    <mergeCell ref="B44:B50"/>
    <mergeCell ref="A52:D52"/>
    <mergeCell ref="B13:D13"/>
    <mergeCell ref="A14:A19"/>
    <mergeCell ref="B14:D14"/>
    <mergeCell ref="B15:D15"/>
    <mergeCell ref="B16:D16"/>
    <mergeCell ref="B17:D17"/>
    <mergeCell ref="B18:D18"/>
    <mergeCell ref="B19:D19"/>
    <mergeCell ref="A1:D1"/>
    <mergeCell ref="A12:D12"/>
    <mergeCell ref="B3:D3"/>
    <mergeCell ref="A5:B5"/>
    <mergeCell ref="B6:D6"/>
    <mergeCell ref="B7:D7"/>
    <mergeCell ref="B8:D8"/>
  </mergeCells>
  <conditionalFormatting sqref="B82">
    <cfRule type="cellIs" dxfId="91" priority="1" operator="equal">
      <formula>TRUE</formula>
    </cfRule>
    <cfRule type="cellIs" dxfId="90" priority="2" operator="equal">
      <formula>"TRUE"</formula>
    </cfRule>
    <cfRule type="cellIs" dxfId="89" priority="3" operator="equal">
      <formula>"FALSE"</formula>
    </cfRule>
  </conditionalFormatting>
  <dataValidations count="8">
    <dataValidation type="whole" allowBlank="1" showInputMessage="1" showErrorMessage="1" sqref="B65:B77">
      <formula1>1</formula1>
      <formula2>3</formula2>
    </dataValidation>
    <dataValidation type="whole" operator="greaterThanOrEqual" allowBlank="1" showInputMessage="1" showErrorMessage="1" sqref="C64:D64">
      <formula1>0</formula1>
    </dataValidation>
    <dataValidation type="decimal" allowBlank="1" showInputMessage="1" showErrorMessage="1" sqref="B6:D6">
      <formula1>-9999999999999990000</formula1>
      <formula2>9999999999999990000</formula2>
    </dataValidation>
    <dataValidation type="list" allowBlank="1" showInputMessage="1" showErrorMessage="1" sqref="C23:C50">
      <formula1>"X, N/A"</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B7:D8 B13:D13 C78">
      <formula1>"Yes, No"</formula1>
    </dataValidation>
    <dataValidation type="list" allowBlank="1" showInputMessage="1" showErrorMessage="1" sqref="B23 B44 B37 B30 C55:C61">
      <formula1>"&lt; 50, 50 - 300, 300 - 1000, 1000 - 5000, 5000 - 10000, &gt; 10000"</formula1>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76</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W7mMduLhGuD6cuEQdjnhxGAu9eW+PZ1Yn2w0LB1CjcGz/csOCjXRgztSjeIwO//EQD92UnJhgv+9fY/eEhhg+Q==" saltValue="H1IHSyM2YlZsoFbOCkgfzw==" spinCount="100000" sheet="1" objects="1" scenarios="1"/>
  <mergeCells count="65">
    <mergeCell ref="A78:B78"/>
    <mergeCell ref="C78:D78"/>
    <mergeCell ref="A79:B79"/>
    <mergeCell ref="C79:D79"/>
    <mergeCell ref="C69:D69"/>
    <mergeCell ref="C70:D70"/>
    <mergeCell ref="C71:D71"/>
    <mergeCell ref="A72:A77"/>
    <mergeCell ref="C72:D72"/>
    <mergeCell ref="C73:D73"/>
    <mergeCell ref="C74:D74"/>
    <mergeCell ref="C75:D75"/>
    <mergeCell ref="C76:D76"/>
    <mergeCell ref="C77:D77"/>
    <mergeCell ref="A65:A71"/>
    <mergeCell ref="C65:D65"/>
    <mergeCell ref="C66:D66"/>
    <mergeCell ref="C67:D67"/>
    <mergeCell ref="C68:D68"/>
    <mergeCell ref="A58:B58"/>
    <mergeCell ref="C58:D58"/>
    <mergeCell ref="A59:B59"/>
    <mergeCell ref="C59:D59"/>
    <mergeCell ref="A60:B60"/>
    <mergeCell ref="C60:D60"/>
    <mergeCell ref="A61:B61"/>
    <mergeCell ref="C61:D61"/>
    <mergeCell ref="A63:D63"/>
    <mergeCell ref="A64:B64"/>
    <mergeCell ref="C64:D64"/>
    <mergeCell ref="A55:B55"/>
    <mergeCell ref="C55:D55"/>
    <mergeCell ref="A56:B56"/>
    <mergeCell ref="C56:D56"/>
    <mergeCell ref="A57:B57"/>
    <mergeCell ref="C57:D57"/>
    <mergeCell ref="A53:B53"/>
    <mergeCell ref="C53:D54"/>
    <mergeCell ref="A54:B54"/>
    <mergeCell ref="A21:D21"/>
    <mergeCell ref="C22:D22"/>
    <mergeCell ref="A23:A29"/>
    <mergeCell ref="B23:B29"/>
    <mergeCell ref="A30:A36"/>
    <mergeCell ref="B30:B36"/>
    <mergeCell ref="A37:A43"/>
    <mergeCell ref="B37:B43"/>
    <mergeCell ref="A44:A50"/>
    <mergeCell ref="B44:B50"/>
    <mergeCell ref="A52:D52"/>
    <mergeCell ref="B13:D13"/>
    <mergeCell ref="A14:A19"/>
    <mergeCell ref="B14:D14"/>
    <mergeCell ref="B15:D15"/>
    <mergeCell ref="B16:D16"/>
    <mergeCell ref="B17:D17"/>
    <mergeCell ref="B18:D18"/>
    <mergeCell ref="B19:D19"/>
    <mergeCell ref="A1:D1"/>
    <mergeCell ref="A12:D12"/>
    <mergeCell ref="B3:D3"/>
    <mergeCell ref="A5:B5"/>
    <mergeCell ref="B6:D6"/>
    <mergeCell ref="B7:D7"/>
    <mergeCell ref="B8:D8"/>
  </mergeCells>
  <conditionalFormatting sqref="B82">
    <cfRule type="cellIs" dxfId="88" priority="1" operator="equal">
      <formula>TRUE</formula>
    </cfRule>
    <cfRule type="cellIs" dxfId="87" priority="2" operator="equal">
      <formula>"TRUE"</formula>
    </cfRule>
    <cfRule type="cellIs" dxfId="86" priority="3" operator="equal">
      <formula>"FALSE"</formula>
    </cfRule>
  </conditionalFormatting>
  <dataValidations count="8">
    <dataValidation type="list" allowBlank="1" showInputMessage="1" showErrorMessage="1" sqref="B23 B44 B37 B30 C55:C61">
      <formula1>"&lt; 50, 50 - 300, 300 - 1000, 1000 - 5000, 5000 - 10000, &gt; 10000"</formula1>
    </dataValidation>
    <dataValidation type="list" allowBlank="1" showInputMessage="1" showErrorMessage="1" sqref="B7:D8 B13:D13 C78">
      <formula1>"Yes, No"</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C23:C50">
      <formula1>"X, N/A"</formula1>
    </dataValidation>
    <dataValidation type="decimal" allowBlank="1" showInputMessage="1" showErrorMessage="1" sqref="B6:D6">
      <formula1>-9999999999999990000</formula1>
      <formula2>9999999999999990000</formula2>
    </dataValidation>
    <dataValidation type="whole" operator="greaterThanOrEqual" allowBlank="1" showInputMessage="1" showErrorMessage="1" sqref="C64:D64">
      <formula1>0</formula1>
    </dataValidation>
    <dataValidation type="whole" allowBlank="1" showInputMessage="1" showErrorMessage="1" sqref="B65:B77">
      <formula1>1</formula1>
      <formula2>3</formula2>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77</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9SncBXvO/B3i9q5D9Ho5wbML1HVZI3VgRjPij8pI7l+pLf4moC0YEjypnPpVtHbNvk8ORME0X0mR5VJW+yDdw==" saltValue="x9V/NVVcFKFUBd8BpWkKpw==" spinCount="100000" sheet="1" objects="1" scenarios="1"/>
  <mergeCells count="65">
    <mergeCell ref="A78:B78"/>
    <mergeCell ref="C78:D78"/>
    <mergeCell ref="A79:B79"/>
    <mergeCell ref="C79:D79"/>
    <mergeCell ref="C69:D69"/>
    <mergeCell ref="C70:D70"/>
    <mergeCell ref="C71:D71"/>
    <mergeCell ref="A72:A77"/>
    <mergeCell ref="C72:D72"/>
    <mergeCell ref="C73:D73"/>
    <mergeCell ref="C74:D74"/>
    <mergeCell ref="C75:D75"/>
    <mergeCell ref="C76:D76"/>
    <mergeCell ref="C77:D77"/>
    <mergeCell ref="A65:A71"/>
    <mergeCell ref="C65:D65"/>
    <mergeCell ref="C66:D66"/>
    <mergeCell ref="C67:D67"/>
    <mergeCell ref="C68:D68"/>
    <mergeCell ref="A58:B58"/>
    <mergeCell ref="C58:D58"/>
    <mergeCell ref="A59:B59"/>
    <mergeCell ref="C59:D59"/>
    <mergeCell ref="A60:B60"/>
    <mergeCell ref="C60:D60"/>
    <mergeCell ref="A61:B61"/>
    <mergeCell ref="C61:D61"/>
    <mergeCell ref="A63:D63"/>
    <mergeCell ref="A64:B64"/>
    <mergeCell ref="C64:D64"/>
    <mergeCell ref="A55:B55"/>
    <mergeCell ref="C55:D55"/>
    <mergeCell ref="A56:B56"/>
    <mergeCell ref="C56:D56"/>
    <mergeCell ref="A57:B57"/>
    <mergeCell ref="C57:D57"/>
    <mergeCell ref="A53:B53"/>
    <mergeCell ref="C53:D54"/>
    <mergeCell ref="A54:B54"/>
    <mergeCell ref="A21:D21"/>
    <mergeCell ref="C22:D22"/>
    <mergeCell ref="A23:A29"/>
    <mergeCell ref="B23:B29"/>
    <mergeCell ref="A30:A36"/>
    <mergeCell ref="B30:B36"/>
    <mergeCell ref="A37:A43"/>
    <mergeCell ref="B37:B43"/>
    <mergeCell ref="A44:A50"/>
    <mergeCell ref="B44:B50"/>
    <mergeCell ref="A52:D52"/>
    <mergeCell ref="B13:D13"/>
    <mergeCell ref="A14:A19"/>
    <mergeCell ref="B14:D14"/>
    <mergeCell ref="B15:D15"/>
    <mergeCell ref="B16:D16"/>
    <mergeCell ref="B17:D17"/>
    <mergeCell ref="B18:D18"/>
    <mergeCell ref="B19:D19"/>
    <mergeCell ref="A1:D1"/>
    <mergeCell ref="A12:D12"/>
    <mergeCell ref="B3:D3"/>
    <mergeCell ref="A5:B5"/>
    <mergeCell ref="B6:D6"/>
    <mergeCell ref="B7:D7"/>
    <mergeCell ref="B8:D8"/>
  </mergeCells>
  <conditionalFormatting sqref="B82">
    <cfRule type="cellIs" dxfId="85" priority="1" operator="equal">
      <formula>TRUE</formula>
    </cfRule>
    <cfRule type="cellIs" dxfId="84" priority="2" operator="equal">
      <formula>"TRUE"</formula>
    </cfRule>
    <cfRule type="cellIs" dxfId="83" priority="3" operator="equal">
      <formula>"FALSE"</formula>
    </cfRule>
  </conditionalFormatting>
  <dataValidations count="8">
    <dataValidation type="whole" allowBlank="1" showInputMessage="1" showErrorMessage="1" sqref="B65:B77">
      <formula1>1</formula1>
      <formula2>3</formula2>
    </dataValidation>
    <dataValidation type="whole" operator="greaterThanOrEqual" allowBlank="1" showInputMessage="1" showErrorMessage="1" sqref="C64:D64">
      <formula1>0</formula1>
    </dataValidation>
    <dataValidation type="decimal" allowBlank="1" showInputMessage="1" showErrorMessage="1" sqref="B6:D6">
      <formula1>-9999999999999990000</formula1>
      <formula2>9999999999999990000</formula2>
    </dataValidation>
    <dataValidation type="list" allowBlank="1" showInputMessage="1" showErrorMessage="1" sqref="C23:C50">
      <formula1>"X, N/A"</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B7:D8 B13:D13 C78">
      <formula1>"Yes, No"</formula1>
    </dataValidation>
    <dataValidation type="list" allowBlank="1" showInputMessage="1" showErrorMessage="1" sqref="B23 B44 B37 B30 C55:C61">
      <formula1>"&lt; 50, 50 - 300, 300 - 1000, 1000 - 5000, 5000 - 10000, &gt; 10000"</formula1>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78</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lwc2Mfl+6eveDBT6/lP1pJAjiHx+4rvMKySlvvfFqFn06cLmS4tnlKYh5GRvQcSyvHpA4eJUFqUEua36nfMJmQ==" saltValue="4NbiXV72C+qristlgIo4tg==" spinCount="100000" sheet="1" objects="1" scenarios="1"/>
  <mergeCells count="65">
    <mergeCell ref="A78:B78"/>
    <mergeCell ref="C78:D78"/>
    <mergeCell ref="A79:B79"/>
    <mergeCell ref="C79:D79"/>
    <mergeCell ref="C69:D69"/>
    <mergeCell ref="C70:D70"/>
    <mergeCell ref="C71:D71"/>
    <mergeCell ref="A72:A77"/>
    <mergeCell ref="C72:D72"/>
    <mergeCell ref="C73:D73"/>
    <mergeCell ref="C74:D74"/>
    <mergeCell ref="C75:D75"/>
    <mergeCell ref="C76:D76"/>
    <mergeCell ref="C77:D77"/>
    <mergeCell ref="A65:A71"/>
    <mergeCell ref="C65:D65"/>
    <mergeCell ref="C66:D66"/>
    <mergeCell ref="C67:D67"/>
    <mergeCell ref="C68:D68"/>
    <mergeCell ref="A58:B58"/>
    <mergeCell ref="C58:D58"/>
    <mergeCell ref="A59:B59"/>
    <mergeCell ref="C59:D59"/>
    <mergeCell ref="A60:B60"/>
    <mergeCell ref="C60:D60"/>
    <mergeCell ref="A61:B61"/>
    <mergeCell ref="C61:D61"/>
    <mergeCell ref="A63:D63"/>
    <mergeCell ref="A64:B64"/>
    <mergeCell ref="C64:D64"/>
    <mergeCell ref="A55:B55"/>
    <mergeCell ref="C55:D55"/>
    <mergeCell ref="A56:B56"/>
    <mergeCell ref="C56:D56"/>
    <mergeCell ref="A57:B57"/>
    <mergeCell ref="C57:D57"/>
    <mergeCell ref="A53:B53"/>
    <mergeCell ref="C53:D54"/>
    <mergeCell ref="A54:B54"/>
    <mergeCell ref="A21:D21"/>
    <mergeCell ref="C22:D22"/>
    <mergeCell ref="A23:A29"/>
    <mergeCell ref="B23:B29"/>
    <mergeCell ref="A30:A36"/>
    <mergeCell ref="B30:B36"/>
    <mergeCell ref="A37:A43"/>
    <mergeCell ref="B37:B43"/>
    <mergeCell ref="A44:A50"/>
    <mergeCell ref="B44:B50"/>
    <mergeCell ref="A52:D52"/>
    <mergeCell ref="B13:D13"/>
    <mergeCell ref="A14:A19"/>
    <mergeCell ref="B14:D14"/>
    <mergeCell ref="B15:D15"/>
    <mergeCell ref="B16:D16"/>
    <mergeCell ref="B17:D17"/>
    <mergeCell ref="B18:D18"/>
    <mergeCell ref="B19:D19"/>
    <mergeCell ref="A1:D1"/>
    <mergeCell ref="A12:D12"/>
    <mergeCell ref="B3:D3"/>
    <mergeCell ref="A5:B5"/>
    <mergeCell ref="B6:D6"/>
    <mergeCell ref="B7:D7"/>
    <mergeCell ref="B8:D8"/>
  </mergeCells>
  <conditionalFormatting sqref="B82">
    <cfRule type="cellIs" dxfId="82" priority="1" operator="equal">
      <formula>TRUE</formula>
    </cfRule>
    <cfRule type="cellIs" dxfId="81" priority="2" operator="equal">
      <formula>"TRUE"</formula>
    </cfRule>
    <cfRule type="cellIs" dxfId="80" priority="3" operator="equal">
      <formula>"FALSE"</formula>
    </cfRule>
  </conditionalFormatting>
  <dataValidations count="8">
    <dataValidation type="list" allowBlank="1" showInputMessage="1" showErrorMessage="1" sqref="B23 B44 B37 B30 C55:C61">
      <formula1>"&lt; 50, 50 - 300, 300 - 1000, 1000 - 5000, 5000 - 10000, &gt; 10000"</formula1>
    </dataValidation>
    <dataValidation type="list" allowBlank="1" showInputMessage="1" showErrorMessage="1" sqref="B7:D8 B13:D13 C78">
      <formula1>"Yes, No"</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C23:C50">
      <formula1>"X, N/A"</formula1>
    </dataValidation>
    <dataValidation type="decimal" allowBlank="1" showInputMessage="1" showErrorMessage="1" sqref="B6:D6">
      <formula1>-9999999999999990000</formula1>
      <formula2>9999999999999990000</formula2>
    </dataValidation>
    <dataValidation type="whole" operator="greaterThanOrEqual" allowBlank="1" showInputMessage="1" showErrorMessage="1" sqref="C64:D64">
      <formula1>0</formula1>
    </dataValidation>
    <dataValidation type="whole" allowBlank="1" showInputMessage="1" showErrorMessage="1" sqref="B65:B77">
      <formula1>1</formula1>
      <formula2>3</formula2>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81</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Pe463/7qGRf6h104mcq6cajeeT0iioxJvk4Cw3XYILG4HhHaosqvoTt83qOqvPMrP5VVuJB5TytfbqiEq6Y1Kw==" saltValue="YnaeiD2bIVGLAEws0e5B3A==" spinCount="100000" sheet="1" objects="1" scenarios="1"/>
  <mergeCells count="65">
    <mergeCell ref="A78:B78"/>
    <mergeCell ref="C78:D78"/>
    <mergeCell ref="A79:B79"/>
    <mergeCell ref="C79:D79"/>
    <mergeCell ref="C69:D69"/>
    <mergeCell ref="C70:D70"/>
    <mergeCell ref="C71:D71"/>
    <mergeCell ref="A72:A77"/>
    <mergeCell ref="C72:D72"/>
    <mergeCell ref="C73:D73"/>
    <mergeCell ref="C74:D74"/>
    <mergeCell ref="C75:D75"/>
    <mergeCell ref="C76:D76"/>
    <mergeCell ref="C77:D77"/>
    <mergeCell ref="A65:A71"/>
    <mergeCell ref="C65:D65"/>
    <mergeCell ref="C66:D66"/>
    <mergeCell ref="C67:D67"/>
    <mergeCell ref="C68:D68"/>
    <mergeCell ref="A58:B58"/>
    <mergeCell ref="C58:D58"/>
    <mergeCell ref="A59:B59"/>
    <mergeCell ref="C59:D59"/>
    <mergeCell ref="A60:B60"/>
    <mergeCell ref="C60:D60"/>
    <mergeCell ref="A61:B61"/>
    <mergeCell ref="C61:D61"/>
    <mergeCell ref="A63:D63"/>
    <mergeCell ref="A64:B64"/>
    <mergeCell ref="C64:D64"/>
    <mergeCell ref="A55:B55"/>
    <mergeCell ref="C55:D55"/>
    <mergeCell ref="A56:B56"/>
    <mergeCell ref="C56:D56"/>
    <mergeCell ref="A57:B57"/>
    <mergeCell ref="C57:D57"/>
    <mergeCell ref="A53:B53"/>
    <mergeCell ref="C53:D54"/>
    <mergeCell ref="A54:B54"/>
    <mergeCell ref="A21:D21"/>
    <mergeCell ref="C22:D22"/>
    <mergeCell ref="A23:A29"/>
    <mergeCell ref="B23:B29"/>
    <mergeCell ref="A30:A36"/>
    <mergeCell ref="B30:B36"/>
    <mergeCell ref="A37:A43"/>
    <mergeCell ref="B37:B43"/>
    <mergeCell ref="A44:A50"/>
    <mergeCell ref="B44:B50"/>
    <mergeCell ref="A52:D52"/>
    <mergeCell ref="B13:D13"/>
    <mergeCell ref="A14:A19"/>
    <mergeCell ref="B14:D14"/>
    <mergeCell ref="B15:D15"/>
    <mergeCell ref="B16:D16"/>
    <mergeCell ref="B17:D17"/>
    <mergeCell ref="B18:D18"/>
    <mergeCell ref="B19:D19"/>
    <mergeCell ref="A1:D1"/>
    <mergeCell ref="A12:D12"/>
    <mergeCell ref="B3:D3"/>
    <mergeCell ref="A5:B5"/>
    <mergeCell ref="B6:D6"/>
    <mergeCell ref="B7:D7"/>
    <mergeCell ref="B8:D8"/>
  </mergeCells>
  <conditionalFormatting sqref="B82">
    <cfRule type="cellIs" dxfId="79" priority="1" operator="equal">
      <formula>TRUE</formula>
    </cfRule>
    <cfRule type="cellIs" dxfId="78" priority="2" operator="equal">
      <formula>"TRUE"</formula>
    </cfRule>
    <cfRule type="cellIs" dxfId="77" priority="3" operator="equal">
      <formula>"FALSE"</formula>
    </cfRule>
  </conditionalFormatting>
  <dataValidations count="8">
    <dataValidation type="whole" allowBlank="1" showInputMessage="1" showErrorMessage="1" sqref="B65:B77">
      <formula1>1</formula1>
      <formula2>3</formula2>
    </dataValidation>
    <dataValidation type="whole" operator="greaterThanOrEqual" allowBlank="1" showInputMessage="1" showErrorMessage="1" sqref="C64:D64">
      <formula1>0</formula1>
    </dataValidation>
    <dataValidation type="decimal" allowBlank="1" showInputMessage="1" showErrorMessage="1" sqref="B6:D6">
      <formula1>-9999999999999990000</formula1>
      <formula2>9999999999999990000</formula2>
    </dataValidation>
    <dataValidation type="list" allowBlank="1" showInputMessage="1" showErrorMessage="1" sqref="C23:C50">
      <formula1>"X, N/A"</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B7:D8 B13:D13 C78">
      <formula1>"Yes, No"</formula1>
    </dataValidation>
    <dataValidation type="list" allowBlank="1" showInputMessage="1" showErrorMessage="1" sqref="B23 B44 B37 B30 C55:C61">
      <formula1>"&lt; 50, 50 - 300, 300 - 1000, 1000 - 5000, 5000 - 10000, &gt; 10000"</formula1>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80</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Gz1wmgP/ejLxVCdwcLkUeiB88JuL2nEoYz/yUL4X9vONViU59jRr3Dc8nqqFRVUyOf2hTra0i+dwXDr/2wrMwA==" saltValue="bjJwI4wrASC90CRxXRJ6Gg==" spinCount="100000" sheet="1" objects="1" scenarios="1"/>
  <mergeCells count="65">
    <mergeCell ref="A78:B78"/>
    <mergeCell ref="C78:D78"/>
    <mergeCell ref="A79:B79"/>
    <mergeCell ref="C79:D79"/>
    <mergeCell ref="C69:D69"/>
    <mergeCell ref="C70:D70"/>
    <mergeCell ref="C71:D71"/>
    <mergeCell ref="A72:A77"/>
    <mergeCell ref="C72:D72"/>
    <mergeCell ref="C73:D73"/>
    <mergeCell ref="C74:D74"/>
    <mergeCell ref="C75:D75"/>
    <mergeCell ref="C76:D76"/>
    <mergeCell ref="C77:D77"/>
    <mergeCell ref="A65:A71"/>
    <mergeCell ref="C65:D65"/>
    <mergeCell ref="C66:D66"/>
    <mergeCell ref="C67:D67"/>
    <mergeCell ref="C68:D68"/>
    <mergeCell ref="A58:B58"/>
    <mergeCell ref="C58:D58"/>
    <mergeCell ref="A59:B59"/>
    <mergeCell ref="C59:D59"/>
    <mergeCell ref="A60:B60"/>
    <mergeCell ref="C60:D60"/>
    <mergeCell ref="A61:B61"/>
    <mergeCell ref="C61:D61"/>
    <mergeCell ref="A63:D63"/>
    <mergeCell ref="A64:B64"/>
    <mergeCell ref="C64:D64"/>
    <mergeCell ref="A55:B55"/>
    <mergeCell ref="C55:D55"/>
    <mergeCell ref="A56:B56"/>
    <mergeCell ref="C56:D56"/>
    <mergeCell ref="A57:B57"/>
    <mergeCell ref="C57:D57"/>
    <mergeCell ref="A53:B53"/>
    <mergeCell ref="C53:D54"/>
    <mergeCell ref="A54:B54"/>
    <mergeCell ref="A21:D21"/>
    <mergeCell ref="C22:D22"/>
    <mergeCell ref="A23:A29"/>
    <mergeCell ref="B23:B29"/>
    <mergeCell ref="A30:A36"/>
    <mergeCell ref="B30:B36"/>
    <mergeCell ref="A37:A43"/>
    <mergeCell ref="B37:B43"/>
    <mergeCell ref="A44:A50"/>
    <mergeCell ref="B44:B50"/>
    <mergeCell ref="A52:D52"/>
    <mergeCell ref="B13:D13"/>
    <mergeCell ref="A14:A19"/>
    <mergeCell ref="B14:D14"/>
    <mergeCell ref="B15:D15"/>
    <mergeCell ref="B16:D16"/>
    <mergeCell ref="B17:D17"/>
    <mergeCell ref="B18:D18"/>
    <mergeCell ref="B19:D19"/>
    <mergeCell ref="A1:D1"/>
    <mergeCell ref="A12:D12"/>
    <mergeCell ref="B3:D3"/>
    <mergeCell ref="A5:B5"/>
    <mergeCell ref="B6:D6"/>
    <mergeCell ref="B7:D7"/>
    <mergeCell ref="B8:D8"/>
  </mergeCells>
  <conditionalFormatting sqref="B82">
    <cfRule type="cellIs" dxfId="76" priority="1" operator="equal">
      <formula>TRUE</formula>
    </cfRule>
    <cfRule type="cellIs" dxfId="75" priority="2" operator="equal">
      <formula>"TRUE"</formula>
    </cfRule>
    <cfRule type="cellIs" dxfId="74" priority="3" operator="equal">
      <formula>"FALSE"</formula>
    </cfRule>
  </conditionalFormatting>
  <dataValidations count="8">
    <dataValidation type="list" allowBlank="1" showInputMessage="1" showErrorMessage="1" sqref="B23 B44 B37 B30 C55:C61">
      <formula1>"&lt; 50, 50 - 300, 300 - 1000, 1000 - 5000, 5000 - 10000, &gt; 10000"</formula1>
    </dataValidation>
    <dataValidation type="list" allowBlank="1" showInputMessage="1" showErrorMessage="1" sqref="B7:D8 B13:D13 C78">
      <formula1>"Yes, No"</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C23:C50">
      <formula1>"X, N/A"</formula1>
    </dataValidation>
    <dataValidation type="decimal" allowBlank="1" showInputMessage="1" showErrorMessage="1" sqref="B6:D6">
      <formula1>-9999999999999990000</formula1>
      <formula2>9999999999999990000</formula2>
    </dataValidation>
    <dataValidation type="whole" operator="greaterThanOrEqual" allowBlank="1" showInputMessage="1" showErrorMessage="1" sqref="C64:D64">
      <formula1>0</formula1>
    </dataValidation>
    <dataValidation type="whole" allowBlank="1" showInputMessage="1" showErrorMessage="1" sqref="B65:B77">
      <formula1>1</formula1>
      <formula2>3</formula2>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79</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h0PpEPqYiLFAcGvTRkvjYbp9MoggCKgblpIHD8gFeTJDH49H/BSp5llujhHewIfujBZV15TUTeFwWCqM4x3Iiw==" saltValue="sh3LfbeikLF3DKjaDfO7mg==" spinCount="100000" sheet="1" objects="1" scenarios="1"/>
  <mergeCells count="65">
    <mergeCell ref="A78:B78"/>
    <mergeCell ref="C78:D78"/>
    <mergeCell ref="A79:B79"/>
    <mergeCell ref="C79:D79"/>
    <mergeCell ref="C69:D69"/>
    <mergeCell ref="C70:D70"/>
    <mergeCell ref="C71:D71"/>
    <mergeCell ref="A72:A77"/>
    <mergeCell ref="C72:D72"/>
    <mergeCell ref="C73:D73"/>
    <mergeCell ref="C74:D74"/>
    <mergeCell ref="C75:D75"/>
    <mergeCell ref="C76:D76"/>
    <mergeCell ref="C77:D77"/>
    <mergeCell ref="A65:A71"/>
    <mergeCell ref="C65:D65"/>
    <mergeCell ref="C66:D66"/>
    <mergeCell ref="C67:D67"/>
    <mergeCell ref="C68:D68"/>
    <mergeCell ref="A58:B58"/>
    <mergeCell ref="C58:D58"/>
    <mergeCell ref="A59:B59"/>
    <mergeCell ref="C59:D59"/>
    <mergeCell ref="A60:B60"/>
    <mergeCell ref="C60:D60"/>
    <mergeCell ref="A61:B61"/>
    <mergeCell ref="C61:D61"/>
    <mergeCell ref="A63:D63"/>
    <mergeCell ref="A64:B64"/>
    <mergeCell ref="C64:D64"/>
    <mergeCell ref="A55:B55"/>
    <mergeCell ref="C55:D55"/>
    <mergeCell ref="A56:B56"/>
    <mergeCell ref="C56:D56"/>
    <mergeCell ref="A57:B57"/>
    <mergeCell ref="C57:D57"/>
    <mergeCell ref="A53:B53"/>
    <mergeCell ref="C53:D54"/>
    <mergeCell ref="A54:B54"/>
    <mergeCell ref="A21:D21"/>
    <mergeCell ref="C22:D22"/>
    <mergeCell ref="A23:A29"/>
    <mergeCell ref="B23:B29"/>
    <mergeCell ref="A30:A36"/>
    <mergeCell ref="B30:B36"/>
    <mergeCell ref="A37:A43"/>
    <mergeCell ref="B37:B43"/>
    <mergeCell ref="A44:A50"/>
    <mergeCell ref="B44:B50"/>
    <mergeCell ref="A52:D52"/>
    <mergeCell ref="B13:D13"/>
    <mergeCell ref="A14:A19"/>
    <mergeCell ref="B14:D14"/>
    <mergeCell ref="B15:D15"/>
    <mergeCell ref="B16:D16"/>
    <mergeCell ref="B17:D17"/>
    <mergeCell ref="B18:D18"/>
    <mergeCell ref="B19:D19"/>
    <mergeCell ref="A1:D1"/>
    <mergeCell ref="A12:D12"/>
    <mergeCell ref="B3:D3"/>
    <mergeCell ref="A5:B5"/>
    <mergeCell ref="B6:D6"/>
    <mergeCell ref="B7:D7"/>
    <mergeCell ref="B8:D8"/>
  </mergeCells>
  <conditionalFormatting sqref="B82">
    <cfRule type="cellIs" dxfId="73" priority="1" operator="equal">
      <formula>TRUE</formula>
    </cfRule>
    <cfRule type="cellIs" dxfId="72" priority="2" operator="equal">
      <formula>"TRUE"</formula>
    </cfRule>
    <cfRule type="cellIs" dxfId="71" priority="3" operator="equal">
      <formula>"FALSE"</formula>
    </cfRule>
  </conditionalFormatting>
  <dataValidations count="8">
    <dataValidation type="whole" allowBlank="1" showInputMessage="1" showErrorMessage="1" sqref="B65:B77">
      <formula1>1</formula1>
      <formula2>3</formula2>
    </dataValidation>
    <dataValidation type="whole" operator="greaterThanOrEqual" allowBlank="1" showInputMessage="1" showErrorMessage="1" sqref="C64:D64">
      <formula1>0</formula1>
    </dataValidation>
    <dataValidation type="decimal" allowBlank="1" showInputMessage="1" showErrorMessage="1" sqref="B6:D6">
      <formula1>-9999999999999990000</formula1>
      <formula2>9999999999999990000</formula2>
    </dataValidation>
    <dataValidation type="list" allowBlank="1" showInputMessage="1" showErrorMessage="1" sqref="C23:C50">
      <formula1>"X, N/A"</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B7:D8 B13:D13 C78">
      <formula1>"Yes, No"</formula1>
    </dataValidation>
    <dataValidation type="list" allowBlank="1" showInputMessage="1" showErrorMessage="1" sqref="B23 B44 B37 B30 C55:C61">
      <formula1>"&lt; 50, 50 - 300, 300 - 1000, 1000 - 5000, 5000 - 10000, &gt; 10000"</formula1>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82</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G8Qo0r3Yaa6pBz7nBnw0jB98ptvByG9L2H14zX6wPugTx6+LXvb+Kinc1T5LHpLxH+I924KvGvD8YAOvch6xRA==" saltValue="ym7sXrQE/+F9MqVuGRVzlQ==" spinCount="100000" sheet="1" objects="1" scenarios="1"/>
  <mergeCells count="65">
    <mergeCell ref="A12:D12"/>
    <mergeCell ref="B3:D3"/>
    <mergeCell ref="A5:B5"/>
    <mergeCell ref="B6:D6"/>
    <mergeCell ref="B7:D7"/>
    <mergeCell ref="B8:D8"/>
    <mergeCell ref="B13:D13"/>
    <mergeCell ref="A14:A19"/>
    <mergeCell ref="B14:D14"/>
    <mergeCell ref="B15:D15"/>
    <mergeCell ref="B16:D16"/>
    <mergeCell ref="B17:D17"/>
    <mergeCell ref="B18:D18"/>
    <mergeCell ref="B19:D19"/>
    <mergeCell ref="A53:B53"/>
    <mergeCell ref="C53:D54"/>
    <mergeCell ref="A54:B54"/>
    <mergeCell ref="A21:D21"/>
    <mergeCell ref="C22:D22"/>
    <mergeCell ref="A23:A29"/>
    <mergeCell ref="B23:B29"/>
    <mergeCell ref="A30:A36"/>
    <mergeCell ref="B30:B36"/>
    <mergeCell ref="A37:A43"/>
    <mergeCell ref="B37:B43"/>
    <mergeCell ref="A44:A50"/>
    <mergeCell ref="B44:B50"/>
    <mergeCell ref="A52:D52"/>
    <mergeCell ref="A55:B55"/>
    <mergeCell ref="C55:D55"/>
    <mergeCell ref="A56:B56"/>
    <mergeCell ref="C56:D56"/>
    <mergeCell ref="A57:B57"/>
    <mergeCell ref="C57:D57"/>
    <mergeCell ref="C65:D65"/>
    <mergeCell ref="C66:D66"/>
    <mergeCell ref="C67:D67"/>
    <mergeCell ref="C68:D68"/>
    <mergeCell ref="A58:B58"/>
    <mergeCell ref="C58:D58"/>
    <mergeCell ref="A59:B59"/>
    <mergeCell ref="C59:D59"/>
    <mergeCell ref="A60:B60"/>
    <mergeCell ref="C60:D60"/>
    <mergeCell ref="A61:B61"/>
    <mergeCell ref="C61:D61"/>
    <mergeCell ref="A63:D63"/>
    <mergeCell ref="A64:B64"/>
    <mergeCell ref="C64:D64"/>
    <mergeCell ref="A1:D1"/>
    <mergeCell ref="A78:B78"/>
    <mergeCell ref="C78:D78"/>
    <mergeCell ref="A79:B79"/>
    <mergeCell ref="C79:D79"/>
    <mergeCell ref="C69:D69"/>
    <mergeCell ref="C70:D70"/>
    <mergeCell ref="C71:D71"/>
    <mergeCell ref="A72:A77"/>
    <mergeCell ref="C72:D72"/>
    <mergeCell ref="C73:D73"/>
    <mergeCell ref="C74:D74"/>
    <mergeCell ref="C75:D75"/>
    <mergeCell ref="C76:D76"/>
    <mergeCell ref="C77:D77"/>
    <mergeCell ref="A65:A71"/>
  </mergeCells>
  <conditionalFormatting sqref="B82">
    <cfRule type="cellIs" dxfId="70" priority="1" operator="equal">
      <formula>TRUE</formula>
    </cfRule>
    <cfRule type="cellIs" dxfId="69" priority="2" operator="equal">
      <formula>"TRUE"</formula>
    </cfRule>
    <cfRule type="cellIs" dxfId="68" priority="3" operator="equal">
      <formula>"FALSE"</formula>
    </cfRule>
  </conditionalFormatting>
  <dataValidations count="8">
    <dataValidation type="list" allowBlank="1" showInputMessage="1" showErrorMessage="1" sqref="B23 B44 B37 B30 C55:C61">
      <formula1>"&lt; 50, 50 - 300, 300 - 1000, 1000 - 5000, 5000 - 10000, &gt; 10000"</formula1>
    </dataValidation>
    <dataValidation type="list" allowBlank="1" showInputMessage="1" showErrorMessage="1" sqref="B7:D8 B13:D13 C78">
      <formula1>"Yes, No"</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C23:C50">
      <formula1>"X, N/A"</formula1>
    </dataValidation>
    <dataValidation type="decimal" allowBlank="1" showInputMessage="1" showErrorMessage="1" sqref="B6:D6">
      <formula1>-9999999999999990000</formula1>
      <formula2>9999999999999990000</formula2>
    </dataValidation>
    <dataValidation type="whole" operator="greaterThanOrEqual" allowBlank="1" showInputMessage="1" showErrorMessage="1" sqref="C64:D64">
      <formula1>0</formula1>
    </dataValidation>
    <dataValidation type="whole" allowBlank="1" showInputMessage="1" showErrorMessage="1" sqref="B65:B77">
      <formula1>1</formula1>
      <formula2>3</formula2>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40</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27" t="s">
        <v>53</v>
      </c>
      <c r="B13" s="92"/>
      <c r="C13" s="93"/>
      <c r="D13" s="94"/>
      <c r="F13" s="53" t="b">
        <f>IF(OR(B13="Yes",B13="No"),TRUE,FALSE)</f>
        <v>0</v>
      </c>
      <c r="H13" s="55">
        <f>COUNTIF(B13,"")</f>
        <v>1</v>
      </c>
    </row>
    <row r="14" spans="1:8"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1" t="s">
        <v>14</v>
      </c>
      <c r="G24" s="53" t="b">
        <f t="shared" ref="G24:G50" si="2">IF(OR(C24="X",C24="N/A"),TRUE,FALSE)</f>
        <v>0</v>
      </c>
      <c r="I24" s="55">
        <f t="shared" ref="I24:I50" si="3">COUNTIF(C24,"")</f>
        <v>1</v>
      </c>
    </row>
    <row r="25" spans="1:9" x14ac:dyDescent="0.25">
      <c r="A25" s="86"/>
      <c r="B25" s="98"/>
      <c r="C25" s="39"/>
      <c r="D25" s="31" t="s">
        <v>15</v>
      </c>
      <c r="G25" s="53" t="b">
        <f t="shared" si="2"/>
        <v>0</v>
      </c>
      <c r="I25" s="55">
        <f t="shared" si="3"/>
        <v>1</v>
      </c>
    </row>
    <row r="26" spans="1:9" ht="14.25" customHeight="1" x14ac:dyDescent="0.25">
      <c r="A26" s="86"/>
      <c r="B26" s="98"/>
      <c r="C26" s="39"/>
      <c r="D26" s="31" t="s">
        <v>19</v>
      </c>
      <c r="G26" s="53" t="b">
        <f t="shared" si="2"/>
        <v>0</v>
      </c>
      <c r="I26" s="55">
        <f t="shared" si="3"/>
        <v>1</v>
      </c>
    </row>
    <row r="27" spans="1:9" x14ac:dyDescent="0.25">
      <c r="A27" s="86"/>
      <c r="B27" s="98"/>
      <c r="C27" s="39"/>
      <c r="D27" s="31" t="s">
        <v>16</v>
      </c>
      <c r="G27" s="53" t="b">
        <f t="shared" si="2"/>
        <v>0</v>
      </c>
      <c r="I27" s="55">
        <f>COUNTIF(C27,"")</f>
        <v>1</v>
      </c>
    </row>
    <row r="28" spans="1:9" x14ac:dyDescent="0.25">
      <c r="A28" s="86"/>
      <c r="B28" s="98"/>
      <c r="C28" s="39"/>
      <c r="D28" s="31" t="s">
        <v>17</v>
      </c>
      <c r="G28" s="53" t="b">
        <f t="shared" si="2"/>
        <v>0</v>
      </c>
      <c r="I28" s="55">
        <f t="shared" si="3"/>
        <v>1</v>
      </c>
    </row>
    <row r="29" spans="1:9" x14ac:dyDescent="0.25">
      <c r="A29" s="86"/>
      <c r="B29" s="98"/>
      <c r="C29" s="39"/>
      <c r="D29" s="31" t="s">
        <v>18</v>
      </c>
      <c r="G29" s="53" t="b">
        <f t="shared" si="2"/>
        <v>0</v>
      </c>
      <c r="I29" s="55">
        <f t="shared" si="3"/>
        <v>1</v>
      </c>
    </row>
    <row r="30" spans="1:9" x14ac:dyDescent="0.25">
      <c r="A30" s="85" t="s">
        <v>9</v>
      </c>
      <c r="B30" s="98"/>
      <c r="C30" s="39"/>
      <c r="D30" s="31"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1" t="s">
        <v>14</v>
      </c>
      <c r="G31" s="53" t="b">
        <f t="shared" si="2"/>
        <v>0</v>
      </c>
      <c r="I31" s="55">
        <f t="shared" si="3"/>
        <v>1</v>
      </c>
    </row>
    <row r="32" spans="1:9" x14ac:dyDescent="0.25">
      <c r="A32" s="86"/>
      <c r="B32" s="98"/>
      <c r="C32" s="39"/>
      <c r="D32" s="31" t="s">
        <v>15</v>
      </c>
      <c r="G32" s="53" t="b">
        <f t="shared" si="2"/>
        <v>0</v>
      </c>
      <c r="I32" s="55">
        <f t="shared" si="3"/>
        <v>1</v>
      </c>
    </row>
    <row r="33" spans="1:9" ht="14.25" customHeight="1" x14ac:dyDescent="0.25">
      <c r="A33" s="86"/>
      <c r="B33" s="98"/>
      <c r="C33" s="39"/>
      <c r="D33" s="31" t="s">
        <v>19</v>
      </c>
      <c r="G33" s="53" t="b">
        <f t="shared" si="2"/>
        <v>0</v>
      </c>
      <c r="I33" s="55">
        <f t="shared" si="3"/>
        <v>1</v>
      </c>
    </row>
    <row r="34" spans="1:9" x14ac:dyDescent="0.25">
      <c r="A34" s="86"/>
      <c r="B34" s="98"/>
      <c r="C34" s="39"/>
      <c r="D34" s="31" t="s">
        <v>16</v>
      </c>
      <c r="G34" s="53" t="b">
        <f t="shared" si="2"/>
        <v>0</v>
      </c>
      <c r="I34" s="55">
        <f t="shared" si="3"/>
        <v>1</v>
      </c>
    </row>
    <row r="35" spans="1:9" x14ac:dyDescent="0.25">
      <c r="A35" s="86"/>
      <c r="B35" s="98"/>
      <c r="C35" s="39"/>
      <c r="D35" s="31" t="s">
        <v>17</v>
      </c>
      <c r="G35" s="53" t="b">
        <f t="shared" si="2"/>
        <v>0</v>
      </c>
      <c r="I35" s="55">
        <f>COUNTIF(C35,"")</f>
        <v>1</v>
      </c>
    </row>
    <row r="36" spans="1:9" x14ac:dyDescent="0.25">
      <c r="A36" s="86"/>
      <c r="B36" s="98"/>
      <c r="C36" s="39"/>
      <c r="D36" s="31" t="s">
        <v>18</v>
      </c>
      <c r="G36" s="53" t="b">
        <f t="shared" si="2"/>
        <v>0</v>
      </c>
      <c r="I36" s="55">
        <f t="shared" si="3"/>
        <v>1</v>
      </c>
    </row>
    <row r="37" spans="1:9" x14ac:dyDescent="0.25">
      <c r="A37" s="85" t="s">
        <v>8</v>
      </c>
      <c r="B37" s="98"/>
      <c r="C37" s="39"/>
      <c r="D37" s="31"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1" t="s">
        <v>14</v>
      </c>
      <c r="G38" s="53" t="b">
        <f t="shared" si="2"/>
        <v>0</v>
      </c>
      <c r="I38" s="55">
        <f t="shared" si="3"/>
        <v>1</v>
      </c>
    </row>
    <row r="39" spans="1:9" x14ac:dyDescent="0.25">
      <c r="A39" s="86"/>
      <c r="B39" s="98"/>
      <c r="C39" s="39"/>
      <c r="D39" s="31" t="s">
        <v>15</v>
      </c>
      <c r="G39" s="53" t="b">
        <f t="shared" si="2"/>
        <v>0</v>
      </c>
      <c r="I39" s="55">
        <f t="shared" si="3"/>
        <v>1</v>
      </c>
    </row>
    <row r="40" spans="1:9" ht="14.25" customHeight="1" x14ac:dyDescent="0.25">
      <c r="A40" s="86"/>
      <c r="B40" s="98"/>
      <c r="C40" s="39"/>
      <c r="D40" s="31" t="s">
        <v>19</v>
      </c>
      <c r="G40" s="53" t="b">
        <f t="shared" si="2"/>
        <v>0</v>
      </c>
      <c r="I40" s="55">
        <f t="shared" si="3"/>
        <v>1</v>
      </c>
    </row>
    <row r="41" spans="1:9" x14ac:dyDescent="0.25">
      <c r="A41" s="86"/>
      <c r="B41" s="98"/>
      <c r="C41" s="39"/>
      <c r="D41" s="31" t="s">
        <v>16</v>
      </c>
      <c r="G41" s="53" t="b">
        <f t="shared" si="2"/>
        <v>0</v>
      </c>
      <c r="I41" s="55">
        <f>COUNTIF(C41,"")</f>
        <v>1</v>
      </c>
    </row>
    <row r="42" spans="1:9" x14ac:dyDescent="0.25">
      <c r="A42" s="86"/>
      <c r="B42" s="98"/>
      <c r="C42" s="39"/>
      <c r="D42" s="31" t="s">
        <v>17</v>
      </c>
      <c r="G42" s="53" t="b">
        <f t="shared" si="2"/>
        <v>0</v>
      </c>
      <c r="I42" s="55">
        <f t="shared" si="3"/>
        <v>1</v>
      </c>
    </row>
    <row r="43" spans="1:9" x14ac:dyDescent="0.25">
      <c r="A43" s="86"/>
      <c r="B43" s="98"/>
      <c r="C43" s="39"/>
      <c r="D43" s="31" t="s">
        <v>18</v>
      </c>
      <c r="G43" s="53" t="b">
        <f t="shared" si="2"/>
        <v>0</v>
      </c>
      <c r="I43" s="55">
        <f t="shared" si="3"/>
        <v>1</v>
      </c>
    </row>
    <row r="44" spans="1:9" x14ac:dyDescent="0.25">
      <c r="A44" s="85" t="s">
        <v>20</v>
      </c>
      <c r="B44" s="98"/>
      <c r="C44" s="39"/>
      <c r="D44" s="31"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1" t="s">
        <v>14</v>
      </c>
      <c r="G45" s="53" t="b">
        <f t="shared" si="2"/>
        <v>0</v>
      </c>
      <c r="I45" s="55">
        <f t="shared" si="3"/>
        <v>1</v>
      </c>
    </row>
    <row r="46" spans="1:9" x14ac:dyDescent="0.25">
      <c r="A46" s="86"/>
      <c r="B46" s="98"/>
      <c r="C46" s="39"/>
      <c r="D46" s="31" t="s">
        <v>15</v>
      </c>
      <c r="G46" s="53" t="b">
        <f t="shared" si="2"/>
        <v>0</v>
      </c>
      <c r="I46" s="55">
        <f t="shared" si="3"/>
        <v>1</v>
      </c>
    </row>
    <row r="47" spans="1:9" ht="14.25" customHeight="1" x14ac:dyDescent="0.25">
      <c r="A47" s="86"/>
      <c r="B47" s="98"/>
      <c r="C47" s="39"/>
      <c r="D47" s="31" t="s">
        <v>19</v>
      </c>
      <c r="G47" s="53" t="b">
        <f t="shared" si="2"/>
        <v>0</v>
      </c>
      <c r="I47" s="55">
        <f t="shared" si="3"/>
        <v>1</v>
      </c>
    </row>
    <row r="48" spans="1:9" x14ac:dyDescent="0.25">
      <c r="A48" s="86"/>
      <c r="B48" s="98"/>
      <c r="C48" s="39"/>
      <c r="D48" s="31" t="s">
        <v>16</v>
      </c>
      <c r="G48" s="53" t="b">
        <f t="shared" si="2"/>
        <v>0</v>
      </c>
      <c r="I48" s="55">
        <f t="shared" si="3"/>
        <v>1</v>
      </c>
    </row>
    <row r="49" spans="1:9" x14ac:dyDescent="0.25">
      <c r="A49" s="86"/>
      <c r="B49" s="98"/>
      <c r="C49" s="39"/>
      <c r="D49" s="31"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fO1u0lJejJDBMIkBXD3SuFQAQsatrQ4S9W23taAoqZ/nK/fWIFP6Ef4c9zhmTnM4a6Mj9PTrie3FonlW0rhDZQ==" saltValue="RkWqIllgBjoZSXPVXYq6/w==" spinCount="100000" sheet="1" objects="1" scenarios="1"/>
  <mergeCells count="65">
    <mergeCell ref="A1:D1"/>
    <mergeCell ref="B7:D7"/>
    <mergeCell ref="B8:D8"/>
    <mergeCell ref="A12:D12"/>
    <mergeCell ref="B3:D3"/>
    <mergeCell ref="A5:B5"/>
    <mergeCell ref="B6:D6"/>
    <mergeCell ref="A44:A50"/>
    <mergeCell ref="A58:B58"/>
    <mergeCell ref="A64:B64"/>
    <mergeCell ref="A78:B78"/>
    <mergeCell ref="B44:B50"/>
    <mergeCell ref="A65:A71"/>
    <mergeCell ref="A52:D52"/>
    <mergeCell ref="C56:D56"/>
    <mergeCell ref="C57:D57"/>
    <mergeCell ref="C58:D58"/>
    <mergeCell ref="C59:D59"/>
    <mergeCell ref="C60:D60"/>
    <mergeCell ref="C78:D78"/>
    <mergeCell ref="C55:D55"/>
    <mergeCell ref="C53:D54"/>
    <mergeCell ref="A72:A77"/>
    <mergeCell ref="A37:A43"/>
    <mergeCell ref="A21:D21"/>
    <mergeCell ref="A23:A29"/>
    <mergeCell ref="A30:A36"/>
    <mergeCell ref="B13:D13"/>
    <mergeCell ref="B19:D19"/>
    <mergeCell ref="B30:B36"/>
    <mergeCell ref="B37:B43"/>
    <mergeCell ref="C22:D22"/>
    <mergeCell ref="B23:B29"/>
    <mergeCell ref="A14:A19"/>
    <mergeCell ref="B14:D14"/>
    <mergeCell ref="B15:D15"/>
    <mergeCell ref="B16:D16"/>
    <mergeCell ref="B18:D18"/>
    <mergeCell ref="B17:D17"/>
    <mergeCell ref="A53:B53"/>
    <mergeCell ref="A54:B54"/>
    <mergeCell ref="C77:D77"/>
    <mergeCell ref="C65:D65"/>
    <mergeCell ref="C66:D66"/>
    <mergeCell ref="C64:D64"/>
    <mergeCell ref="C61:D61"/>
    <mergeCell ref="A55:B55"/>
    <mergeCell ref="A61:B61"/>
    <mergeCell ref="A60:B60"/>
    <mergeCell ref="A59:B59"/>
    <mergeCell ref="A57:B57"/>
    <mergeCell ref="A56:B56"/>
    <mergeCell ref="C79:D79"/>
    <mergeCell ref="A63:D63"/>
    <mergeCell ref="C75:D75"/>
    <mergeCell ref="C76:D76"/>
    <mergeCell ref="C68:D68"/>
    <mergeCell ref="C71:D71"/>
    <mergeCell ref="C67:D67"/>
    <mergeCell ref="C69:D69"/>
    <mergeCell ref="C70:D70"/>
    <mergeCell ref="C72:D72"/>
    <mergeCell ref="C73:D73"/>
    <mergeCell ref="C74:D74"/>
    <mergeCell ref="A79:B79"/>
  </mergeCells>
  <conditionalFormatting sqref="B82">
    <cfRule type="cellIs" dxfId="148" priority="1" operator="equal">
      <formula>TRUE</formula>
    </cfRule>
    <cfRule type="cellIs" dxfId="147" priority="2" operator="equal">
      <formula>"TRUE"</formula>
    </cfRule>
    <cfRule type="cellIs" dxfId="146" priority="3" operator="equal">
      <formula>"FALSE"</formula>
    </cfRule>
  </conditionalFormatting>
  <dataValidations count="8">
    <dataValidation type="list" allowBlank="1" showInputMessage="1" showErrorMessage="1" sqref="B23 B44 B37 B30 C55:C61">
      <formula1>"&lt; 50, 50 - 300, 300 - 1000, 1000 - 5000, 5000 - 10000, &gt; 10000"</formula1>
    </dataValidation>
    <dataValidation type="list" allowBlank="1" showInputMessage="1" showErrorMessage="1" sqref="B7:D8 B13:D13 C78">
      <formula1>"Yes, No"</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C23:C50">
      <formula1>"X, N/A"</formula1>
    </dataValidation>
    <dataValidation type="decimal" allowBlank="1" showInputMessage="1" showErrorMessage="1" sqref="B6:D6">
      <formula1>-9999999999999990000</formula1>
      <formula2>9999999999999990000</formula2>
    </dataValidation>
    <dataValidation type="whole" operator="greaterThanOrEqual" allowBlank="1" showInputMessage="1" showErrorMessage="1" sqref="C64:D64">
      <formula1>0</formula1>
    </dataValidation>
    <dataValidation type="whole" allowBlank="1" showInputMessage="1" showErrorMessage="1" sqref="B65:B77">
      <formula1>1</formula1>
      <formula2>3</formula2>
    </dataValidation>
  </dataValidations>
  <pageMargins left="0.7" right="0.7" top="0.75" bottom="0.75" header="0.3" footer="0.3"/>
  <pageSetup paperSize="9" scale="71" fitToHeight="0" orientation="portrait" r:id="rId1"/>
  <rowBreaks count="1" manualBreakCount="1">
    <brk id="51" max="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84</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DI290Jl3yusgNkGGkgDkT4PUby5hbHVmk0s8yPDuiWdFAA0FQDIzcSLnt1qYC2exqSmWK3f8lgFZ5buL7kzl/A==" saltValue="JOHWI2cHzyugCvcPsB5wQA==" spinCount="100000" sheet="1" objects="1" scenarios="1"/>
  <mergeCells count="65">
    <mergeCell ref="A12:D12"/>
    <mergeCell ref="B3:D3"/>
    <mergeCell ref="A5:B5"/>
    <mergeCell ref="B6:D6"/>
    <mergeCell ref="B7:D7"/>
    <mergeCell ref="B8:D8"/>
    <mergeCell ref="B13:D13"/>
    <mergeCell ref="A14:A19"/>
    <mergeCell ref="B14:D14"/>
    <mergeCell ref="B15:D15"/>
    <mergeCell ref="B16:D16"/>
    <mergeCell ref="B17:D17"/>
    <mergeCell ref="B18:D18"/>
    <mergeCell ref="B19:D19"/>
    <mergeCell ref="A53:B53"/>
    <mergeCell ref="C53:D54"/>
    <mergeCell ref="A54:B54"/>
    <mergeCell ref="A21:D21"/>
    <mergeCell ref="C22:D22"/>
    <mergeCell ref="A23:A29"/>
    <mergeCell ref="B23:B29"/>
    <mergeCell ref="A30:A36"/>
    <mergeCell ref="B30:B36"/>
    <mergeCell ref="A37:A43"/>
    <mergeCell ref="B37:B43"/>
    <mergeCell ref="A44:A50"/>
    <mergeCell ref="B44:B50"/>
    <mergeCell ref="A52:D52"/>
    <mergeCell ref="A55:B55"/>
    <mergeCell ref="C55:D55"/>
    <mergeCell ref="A56:B56"/>
    <mergeCell ref="C56:D56"/>
    <mergeCell ref="A57:B57"/>
    <mergeCell ref="C57:D57"/>
    <mergeCell ref="C65:D65"/>
    <mergeCell ref="C66:D66"/>
    <mergeCell ref="C67:D67"/>
    <mergeCell ref="C68:D68"/>
    <mergeCell ref="A58:B58"/>
    <mergeCell ref="C58:D58"/>
    <mergeCell ref="A59:B59"/>
    <mergeCell ref="C59:D59"/>
    <mergeCell ref="A60:B60"/>
    <mergeCell ref="C60:D60"/>
    <mergeCell ref="A61:B61"/>
    <mergeCell ref="C61:D61"/>
    <mergeCell ref="A63:D63"/>
    <mergeCell ref="A64:B64"/>
    <mergeCell ref="C64:D64"/>
    <mergeCell ref="A1:D1"/>
    <mergeCell ref="A78:B78"/>
    <mergeCell ref="C78:D78"/>
    <mergeCell ref="A79:B79"/>
    <mergeCell ref="C79:D79"/>
    <mergeCell ref="C69:D69"/>
    <mergeCell ref="C70:D70"/>
    <mergeCell ref="C71:D71"/>
    <mergeCell ref="A72:A77"/>
    <mergeCell ref="C72:D72"/>
    <mergeCell ref="C73:D73"/>
    <mergeCell ref="C74:D74"/>
    <mergeCell ref="C75:D75"/>
    <mergeCell ref="C76:D76"/>
    <mergeCell ref="C77:D77"/>
    <mergeCell ref="A65:A71"/>
  </mergeCells>
  <conditionalFormatting sqref="B82">
    <cfRule type="cellIs" dxfId="67" priority="1" operator="equal">
      <formula>TRUE</formula>
    </cfRule>
    <cfRule type="cellIs" dxfId="66" priority="2" operator="equal">
      <formula>"TRUE"</formula>
    </cfRule>
    <cfRule type="cellIs" dxfId="65" priority="3" operator="equal">
      <formula>"FALSE"</formula>
    </cfRule>
  </conditionalFormatting>
  <dataValidations count="8">
    <dataValidation type="whole" allowBlank="1" showInputMessage="1" showErrorMessage="1" sqref="B65:B77">
      <formula1>1</formula1>
      <formula2>3</formula2>
    </dataValidation>
    <dataValidation type="whole" operator="greaterThanOrEqual" allowBlank="1" showInputMessage="1" showErrorMessage="1" sqref="C64:D64">
      <formula1>0</formula1>
    </dataValidation>
    <dataValidation type="decimal" allowBlank="1" showInputMessage="1" showErrorMessage="1" sqref="B6:D6">
      <formula1>-9999999999999990000</formula1>
      <formula2>9999999999999990000</formula2>
    </dataValidation>
    <dataValidation type="list" allowBlank="1" showInputMessage="1" showErrorMessage="1" sqref="C23:C50">
      <formula1>"X, N/A"</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B7:D8 B13:D13 C78">
      <formula1>"Yes, No"</formula1>
    </dataValidation>
    <dataValidation type="list" allowBlank="1" showInputMessage="1" showErrorMessage="1" sqref="B23 B44 B37 B30 C55:C61">
      <formula1>"&lt; 50, 50 - 300, 300 - 1000, 1000 - 5000, 5000 - 10000, &gt; 10000"</formula1>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83</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Xz2eAzSp4bXVlu034OXQIIKvQqy7oFhKovPE9EsWQq3Exbaepg8tOTajD/5EGmIxy4rcweSYWKlUboB/h/ndlg==" saltValue="pgoGNDpyRFsleSRN4O4Eaw==" spinCount="100000" sheet="1" objects="1" scenarios="1"/>
  <mergeCells count="65">
    <mergeCell ref="A12:D12"/>
    <mergeCell ref="B3:D3"/>
    <mergeCell ref="A5:B5"/>
    <mergeCell ref="B6:D6"/>
    <mergeCell ref="B7:D7"/>
    <mergeCell ref="B8:D8"/>
    <mergeCell ref="B13:D13"/>
    <mergeCell ref="A14:A19"/>
    <mergeCell ref="B14:D14"/>
    <mergeCell ref="B15:D15"/>
    <mergeCell ref="B16:D16"/>
    <mergeCell ref="B17:D17"/>
    <mergeCell ref="B18:D18"/>
    <mergeCell ref="B19:D19"/>
    <mergeCell ref="A53:B53"/>
    <mergeCell ref="C53:D54"/>
    <mergeCell ref="A54:B54"/>
    <mergeCell ref="A21:D21"/>
    <mergeCell ref="C22:D22"/>
    <mergeCell ref="A23:A29"/>
    <mergeCell ref="B23:B29"/>
    <mergeCell ref="A30:A36"/>
    <mergeCell ref="B30:B36"/>
    <mergeCell ref="A37:A43"/>
    <mergeCell ref="B37:B43"/>
    <mergeCell ref="A44:A50"/>
    <mergeCell ref="B44:B50"/>
    <mergeCell ref="A52:D52"/>
    <mergeCell ref="A55:B55"/>
    <mergeCell ref="C55:D55"/>
    <mergeCell ref="A56:B56"/>
    <mergeCell ref="C56:D56"/>
    <mergeCell ref="A57:B57"/>
    <mergeCell ref="C57:D57"/>
    <mergeCell ref="C65:D65"/>
    <mergeCell ref="C66:D66"/>
    <mergeCell ref="C67:D67"/>
    <mergeCell ref="C68:D68"/>
    <mergeCell ref="A58:B58"/>
    <mergeCell ref="C58:D58"/>
    <mergeCell ref="A59:B59"/>
    <mergeCell ref="C59:D59"/>
    <mergeCell ref="A60:B60"/>
    <mergeCell ref="C60:D60"/>
    <mergeCell ref="A61:B61"/>
    <mergeCell ref="C61:D61"/>
    <mergeCell ref="A63:D63"/>
    <mergeCell ref="A64:B64"/>
    <mergeCell ref="C64:D64"/>
    <mergeCell ref="A1:D1"/>
    <mergeCell ref="A78:B78"/>
    <mergeCell ref="C78:D78"/>
    <mergeCell ref="A79:B79"/>
    <mergeCell ref="C79:D79"/>
    <mergeCell ref="C69:D69"/>
    <mergeCell ref="C70:D70"/>
    <mergeCell ref="C71:D71"/>
    <mergeCell ref="A72:A77"/>
    <mergeCell ref="C72:D72"/>
    <mergeCell ref="C73:D73"/>
    <mergeCell ref="C74:D74"/>
    <mergeCell ref="C75:D75"/>
    <mergeCell ref="C76:D76"/>
    <mergeCell ref="C77:D77"/>
    <mergeCell ref="A65:A71"/>
  </mergeCells>
  <conditionalFormatting sqref="B82">
    <cfRule type="cellIs" dxfId="64" priority="1" operator="equal">
      <formula>TRUE</formula>
    </cfRule>
    <cfRule type="cellIs" dxfId="63" priority="2" operator="equal">
      <formula>"TRUE"</formula>
    </cfRule>
    <cfRule type="cellIs" dxfId="62" priority="3" operator="equal">
      <formula>"FALSE"</formula>
    </cfRule>
  </conditionalFormatting>
  <dataValidations count="8">
    <dataValidation type="list" allowBlank="1" showInputMessage="1" showErrorMessage="1" sqref="B23 B44 B37 B30 C55:C61">
      <formula1>"&lt; 50, 50 - 300, 300 - 1000, 1000 - 5000, 5000 - 10000, &gt; 10000"</formula1>
    </dataValidation>
    <dataValidation type="list" allowBlank="1" showInputMessage="1" showErrorMessage="1" sqref="B7:D8 B13:D13 C78">
      <formula1>"Yes, No"</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C23:C50">
      <formula1>"X, N/A"</formula1>
    </dataValidation>
    <dataValidation type="decimal" allowBlank="1" showInputMessage="1" showErrorMessage="1" sqref="B6:D6">
      <formula1>-9999999999999990000</formula1>
      <formula2>9999999999999990000</formula2>
    </dataValidation>
    <dataValidation type="whole" operator="greaterThanOrEqual" allowBlank="1" showInputMessage="1" showErrorMessage="1" sqref="C64:D64">
      <formula1>0</formula1>
    </dataValidation>
    <dataValidation type="whole" allowBlank="1" showInputMessage="1" showErrorMessage="1" sqref="B65:B77">
      <formula1>1</formula1>
      <formula2>3</formula2>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125"/>
  <sheetViews>
    <sheetView zoomScaleNormal="100" zoomScaleSheetLayoutView="100" workbookViewId="0">
      <selection sqref="A1:C1"/>
    </sheetView>
  </sheetViews>
  <sheetFormatPr defaultRowHeight="15" x14ac:dyDescent="0.25"/>
  <cols>
    <col min="1" max="1" width="10.7109375" style="51" customWidth="1"/>
    <col min="2" max="2" width="70.7109375" style="51" customWidth="1"/>
    <col min="3" max="3" width="10.7109375" style="51" customWidth="1"/>
    <col min="4" max="16384" width="9.140625" style="51"/>
  </cols>
  <sheetData>
    <row r="1" spans="1:3" ht="16.5" thickBot="1" x14ac:dyDescent="0.3">
      <c r="A1" s="58" t="s">
        <v>121</v>
      </c>
      <c r="B1" s="121"/>
      <c r="C1" s="59"/>
    </row>
    <row r="2" spans="1:3" ht="15.75" thickBot="1" x14ac:dyDescent="0.3"/>
    <row r="3" spans="1:3" ht="15.75" thickBot="1" x14ac:dyDescent="0.3">
      <c r="A3" s="138" t="s">
        <v>30</v>
      </c>
      <c r="B3" s="139"/>
      <c r="C3" s="140"/>
    </row>
    <row r="4" spans="1:3" x14ac:dyDescent="0.25">
      <c r="A4" s="52"/>
      <c r="B4" s="52"/>
      <c r="C4" s="52"/>
    </row>
    <row r="5" spans="1:3" ht="15.75" x14ac:dyDescent="0.25">
      <c r="A5" s="42" t="s">
        <v>90</v>
      </c>
      <c r="B5" s="43" t="s">
        <v>88</v>
      </c>
      <c r="C5" s="44" t="b">
        <f>ContactInfo</f>
        <v>0</v>
      </c>
    </row>
    <row r="6" spans="1:3" ht="15.75" thickBot="1" x14ac:dyDescent="0.3">
      <c r="A6" s="52"/>
      <c r="B6" s="52"/>
      <c r="C6" s="52"/>
    </row>
    <row r="7" spans="1:3" ht="15.75" customHeight="1" thickBot="1" x14ac:dyDescent="0.3">
      <c r="A7" s="138" t="s">
        <v>92</v>
      </c>
      <c r="B7" s="139"/>
      <c r="C7" s="140"/>
    </row>
    <row r="8" spans="1:3" x14ac:dyDescent="0.25">
      <c r="A8" s="52"/>
      <c r="B8" s="52"/>
      <c r="C8" s="52"/>
    </row>
    <row r="9" spans="1:3" ht="15.75" x14ac:dyDescent="0.25">
      <c r="A9" s="42" t="s">
        <v>90</v>
      </c>
      <c r="B9" s="43" t="s">
        <v>88</v>
      </c>
      <c r="C9" s="44" t="b">
        <f>AT</f>
        <v>1</v>
      </c>
    </row>
    <row r="10" spans="1:3" ht="15.75" thickBot="1" x14ac:dyDescent="0.3">
      <c r="A10" s="52"/>
      <c r="B10" s="52"/>
      <c r="C10" s="52"/>
    </row>
    <row r="11" spans="1:3" ht="15.75" customHeight="1" thickBot="1" x14ac:dyDescent="0.3">
      <c r="A11" s="138" t="s">
        <v>93</v>
      </c>
      <c r="B11" s="139"/>
      <c r="C11" s="140"/>
    </row>
    <row r="12" spans="1:3" x14ac:dyDescent="0.25">
      <c r="A12" s="52"/>
      <c r="B12" s="52"/>
      <c r="C12" s="52"/>
    </row>
    <row r="13" spans="1:3" ht="15.75" x14ac:dyDescent="0.25">
      <c r="A13" s="42" t="s">
        <v>90</v>
      </c>
      <c r="B13" s="43" t="s">
        <v>88</v>
      </c>
      <c r="C13" s="44" t="b">
        <f>BE</f>
        <v>1</v>
      </c>
    </row>
    <row r="14" spans="1:3" ht="15.75" thickBot="1" x14ac:dyDescent="0.3">
      <c r="A14" s="52"/>
      <c r="B14" s="52"/>
      <c r="C14" s="52"/>
    </row>
    <row r="15" spans="1:3" ht="15.75" customHeight="1" thickBot="1" x14ac:dyDescent="0.3">
      <c r="A15" s="138" t="s">
        <v>94</v>
      </c>
      <c r="B15" s="139"/>
      <c r="C15" s="140"/>
    </row>
    <row r="16" spans="1:3" x14ac:dyDescent="0.25">
      <c r="A16" s="52"/>
      <c r="B16" s="52"/>
      <c r="C16" s="52"/>
    </row>
    <row r="17" spans="1:3" ht="15.75" x14ac:dyDescent="0.25">
      <c r="A17" s="42" t="s">
        <v>90</v>
      </c>
      <c r="B17" s="43" t="s">
        <v>88</v>
      </c>
      <c r="C17" s="44" t="b">
        <f>BG</f>
        <v>1</v>
      </c>
    </row>
    <row r="18" spans="1:3" ht="15.75" thickBot="1" x14ac:dyDescent="0.3">
      <c r="A18" s="52"/>
      <c r="B18" s="52"/>
      <c r="C18" s="52"/>
    </row>
    <row r="19" spans="1:3" ht="15.75" customHeight="1" thickBot="1" x14ac:dyDescent="0.3">
      <c r="A19" s="138" t="s">
        <v>95</v>
      </c>
      <c r="B19" s="139"/>
      <c r="C19" s="140"/>
    </row>
    <row r="20" spans="1:3" x14ac:dyDescent="0.25">
      <c r="A20" s="52"/>
      <c r="B20" s="52"/>
      <c r="C20" s="52"/>
    </row>
    <row r="21" spans="1:3" ht="15.75" x14ac:dyDescent="0.25">
      <c r="A21" s="42" t="s">
        <v>90</v>
      </c>
      <c r="B21" s="43" t="s">
        <v>88</v>
      </c>
      <c r="C21" s="44" t="b">
        <f>CZ</f>
        <v>1</v>
      </c>
    </row>
    <row r="22" spans="1:3" ht="15.75" thickBot="1" x14ac:dyDescent="0.3">
      <c r="A22" s="52"/>
      <c r="B22" s="52"/>
      <c r="C22" s="52"/>
    </row>
    <row r="23" spans="1:3" ht="15.75" customHeight="1" thickBot="1" x14ac:dyDescent="0.3">
      <c r="A23" s="138" t="s">
        <v>96</v>
      </c>
      <c r="B23" s="139"/>
      <c r="C23" s="140"/>
    </row>
    <row r="24" spans="1:3" x14ac:dyDescent="0.25">
      <c r="A24" s="52"/>
      <c r="B24" s="52"/>
      <c r="C24" s="52"/>
    </row>
    <row r="25" spans="1:3" ht="15.75" x14ac:dyDescent="0.25">
      <c r="A25" s="42" t="s">
        <v>90</v>
      </c>
      <c r="B25" s="43" t="s">
        <v>88</v>
      </c>
      <c r="C25" s="44" t="b">
        <f>DE</f>
        <v>1</v>
      </c>
    </row>
    <row r="26" spans="1:3" ht="15.75" thickBot="1" x14ac:dyDescent="0.3">
      <c r="A26" s="52"/>
      <c r="B26" s="52"/>
      <c r="C26" s="52"/>
    </row>
    <row r="27" spans="1:3" ht="15.75" customHeight="1" thickBot="1" x14ac:dyDescent="0.3">
      <c r="A27" s="138" t="s">
        <v>97</v>
      </c>
      <c r="B27" s="139"/>
      <c r="C27" s="140"/>
    </row>
    <row r="28" spans="1:3" x14ac:dyDescent="0.25">
      <c r="A28" s="52"/>
      <c r="B28" s="52"/>
      <c r="C28" s="52"/>
    </row>
    <row r="29" spans="1:3" ht="15.75" x14ac:dyDescent="0.25">
      <c r="A29" s="42" t="s">
        <v>90</v>
      </c>
      <c r="B29" s="43" t="s">
        <v>88</v>
      </c>
      <c r="C29" s="44" t="b">
        <f>DK</f>
        <v>1</v>
      </c>
    </row>
    <row r="30" spans="1:3" ht="15.75" thickBot="1" x14ac:dyDescent="0.3">
      <c r="A30" s="52"/>
      <c r="B30" s="52"/>
      <c r="C30" s="52"/>
    </row>
    <row r="31" spans="1:3" ht="15.75" customHeight="1" thickBot="1" x14ac:dyDescent="0.3">
      <c r="A31" s="138" t="s">
        <v>98</v>
      </c>
      <c r="B31" s="139"/>
      <c r="C31" s="140"/>
    </row>
    <row r="32" spans="1:3" x14ac:dyDescent="0.25">
      <c r="A32" s="52"/>
      <c r="B32" s="52"/>
      <c r="C32" s="52"/>
    </row>
    <row r="33" spans="1:3" ht="15.75" x14ac:dyDescent="0.25">
      <c r="A33" s="42" t="s">
        <v>90</v>
      </c>
      <c r="B33" s="43" t="s">
        <v>88</v>
      </c>
      <c r="C33" s="44" t="b">
        <f>EE</f>
        <v>1</v>
      </c>
    </row>
    <row r="34" spans="1:3" ht="15.75" thickBot="1" x14ac:dyDescent="0.3">
      <c r="A34" s="52"/>
      <c r="B34" s="52"/>
      <c r="C34" s="52"/>
    </row>
    <row r="35" spans="1:3" ht="15.75" customHeight="1" thickBot="1" x14ac:dyDescent="0.3">
      <c r="A35" s="138" t="s">
        <v>99</v>
      </c>
      <c r="B35" s="139"/>
      <c r="C35" s="140"/>
    </row>
    <row r="36" spans="1:3" x14ac:dyDescent="0.25">
      <c r="A36" s="52"/>
      <c r="B36" s="52"/>
      <c r="C36" s="52"/>
    </row>
    <row r="37" spans="1:3" ht="15.75" x14ac:dyDescent="0.25">
      <c r="A37" s="42" t="s">
        <v>90</v>
      </c>
      <c r="B37" s="43" t="s">
        <v>88</v>
      </c>
      <c r="C37" s="44" t="b">
        <f>EL</f>
        <v>1</v>
      </c>
    </row>
    <row r="38" spans="1:3" ht="15.75" thickBot="1" x14ac:dyDescent="0.3">
      <c r="A38" s="52"/>
      <c r="B38" s="52"/>
      <c r="C38" s="52"/>
    </row>
    <row r="39" spans="1:3" ht="15.75" customHeight="1" thickBot="1" x14ac:dyDescent="0.3">
      <c r="A39" s="138" t="s">
        <v>100</v>
      </c>
      <c r="B39" s="139"/>
      <c r="C39" s="140"/>
    </row>
    <row r="40" spans="1:3" x14ac:dyDescent="0.25">
      <c r="A40" s="52"/>
      <c r="B40" s="52"/>
      <c r="C40" s="52"/>
    </row>
    <row r="41" spans="1:3" ht="15.75" x14ac:dyDescent="0.25">
      <c r="A41" s="42" t="s">
        <v>90</v>
      </c>
      <c r="B41" s="43" t="s">
        <v>88</v>
      </c>
      <c r="C41" s="44" t="b">
        <f>ES</f>
        <v>1</v>
      </c>
    </row>
    <row r="42" spans="1:3" ht="15.75" thickBot="1" x14ac:dyDescent="0.3">
      <c r="A42" s="52"/>
      <c r="B42" s="52"/>
      <c r="C42" s="52"/>
    </row>
    <row r="43" spans="1:3" ht="15.75" customHeight="1" thickBot="1" x14ac:dyDescent="0.3">
      <c r="A43" s="138" t="s">
        <v>101</v>
      </c>
      <c r="B43" s="139"/>
      <c r="C43" s="140"/>
    </row>
    <row r="44" spans="1:3" x14ac:dyDescent="0.25">
      <c r="A44" s="52"/>
      <c r="B44" s="52"/>
      <c r="C44" s="52"/>
    </row>
    <row r="45" spans="1:3" ht="15.75" x14ac:dyDescent="0.25">
      <c r="A45" s="42" t="s">
        <v>90</v>
      </c>
      <c r="B45" s="43" t="s">
        <v>88</v>
      </c>
      <c r="C45" s="44" t="b">
        <f>FI</f>
        <v>1</v>
      </c>
    </row>
    <row r="46" spans="1:3" ht="15.75" thickBot="1" x14ac:dyDescent="0.3">
      <c r="A46" s="52"/>
      <c r="B46" s="52"/>
      <c r="C46" s="52"/>
    </row>
    <row r="47" spans="1:3" ht="15.75" customHeight="1" thickBot="1" x14ac:dyDescent="0.3">
      <c r="A47" s="138" t="s">
        <v>102</v>
      </c>
      <c r="B47" s="139"/>
      <c r="C47" s="140"/>
    </row>
    <row r="48" spans="1:3" x14ac:dyDescent="0.25">
      <c r="A48" s="52"/>
      <c r="B48" s="52"/>
      <c r="C48" s="52"/>
    </row>
    <row r="49" spans="1:3" ht="15.75" x14ac:dyDescent="0.25">
      <c r="A49" s="42" t="s">
        <v>90</v>
      </c>
      <c r="B49" s="43" t="s">
        <v>88</v>
      </c>
      <c r="C49" s="44" t="b">
        <f>FR</f>
        <v>1</v>
      </c>
    </row>
    <row r="50" spans="1:3" ht="15.75" thickBot="1" x14ac:dyDescent="0.3">
      <c r="A50" s="52"/>
      <c r="B50" s="52"/>
      <c r="C50" s="52"/>
    </row>
    <row r="51" spans="1:3" ht="15.75" customHeight="1" thickBot="1" x14ac:dyDescent="0.3">
      <c r="A51" s="138" t="s">
        <v>103</v>
      </c>
      <c r="B51" s="139"/>
      <c r="C51" s="140"/>
    </row>
    <row r="52" spans="1:3" x14ac:dyDescent="0.25">
      <c r="A52" s="52"/>
      <c r="B52" s="52"/>
      <c r="C52" s="52"/>
    </row>
    <row r="53" spans="1:3" ht="15.75" x14ac:dyDescent="0.25">
      <c r="A53" s="42" t="s">
        <v>90</v>
      </c>
      <c r="B53" s="43" t="s">
        <v>88</v>
      </c>
      <c r="C53" s="44" t="b">
        <f>HR</f>
        <v>1</v>
      </c>
    </row>
    <row r="54" spans="1:3" ht="15.75" thickBot="1" x14ac:dyDescent="0.3">
      <c r="A54" s="52"/>
      <c r="B54" s="52"/>
      <c r="C54" s="52"/>
    </row>
    <row r="55" spans="1:3" ht="15.75" customHeight="1" thickBot="1" x14ac:dyDescent="0.3">
      <c r="A55" s="138" t="s">
        <v>104</v>
      </c>
      <c r="B55" s="139"/>
      <c r="C55" s="140"/>
    </row>
    <row r="56" spans="1:3" x14ac:dyDescent="0.25">
      <c r="A56" s="52"/>
      <c r="B56" s="52"/>
      <c r="C56" s="52"/>
    </row>
    <row r="57" spans="1:3" ht="15.75" x14ac:dyDescent="0.25">
      <c r="A57" s="42" t="s">
        <v>90</v>
      </c>
      <c r="B57" s="43" t="s">
        <v>88</v>
      </c>
      <c r="C57" s="44" t="b">
        <f>HU</f>
        <v>1</v>
      </c>
    </row>
    <row r="58" spans="1:3" ht="15.75" thickBot="1" x14ac:dyDescent="0.3">
      <c r="A58" s="52"/>
      <c r="B58" s="52"/>
      <c r="C58" s="52"/>
    </row>
    <row r="59" spans="1:3" ht="15.75" customHeight="1" thickBot="1" x14ac:dyDescent="0.3">
      <c r="A59" s="138" t="s">
        <v>105</v>
      </c>
      <c r="B59" s="139"/>
      <c r="C59" s="140"/>
    </row>
    <row r="60" spans="1:3" x14ac:dyDescent="0.25">
      <c r="A60" s="52"/>
      <c r="B60" s="52"/>
      <c r="C60" s="52"/>
    </row>
    <row r="61" spans="1:3" ht="15.75" x14ac:dyDescent="0.25">
      <c r="A61" s="42" t="s">
        <v>90</v>
      </c>
      <c r="B61" s="43" t="s">
        <v>88</v>
      </c>
      <c r="C61" s="44" t="b">
        <f>IE</f>
        <v>1</v>
      </c>
    </row>
    <row r="62" spans="1:3" ht="15.75" thickBot="1" x14ac:dyDescent="0.3">
      <c r="A62" s="52"/>
      <c r="B62" s="52"/>
      <c r="C62" s="52"/>
    </row>
    <row r="63" spans="1:3" ht="15.75" customHeight="1" thickBot="1" x14ac:dyDescent="0.3">
      <c r="A63" s="138" t="s">
        <v>106</v>
      </c>
      <c r="B63" s="139"/>
      <c r="C63" s="140"/>
    </row>
    <row r="64" spans="1:3" x14ac:dyDescent="0.25">
      <c r="A64" s="52"/>
      <c r="B64" s="52"/>
      <c r="C64" s="52"/>
    </row>
    <row r="65" spans="1:3" ht="15.75" x14ac:dyDescent="0.25">
      <c r="A65" s="42" t="s">
        <v>90</v>
      </c>
      <c r="B65" s="43" t="s">
        <v>88</v>
      </c>
      <c r="C65" s="44" t="b">
        <f>IT</f>
        <v>1</v>
      </c>
    </row>
    <row r="66" spans="1:3" ht="15.75" thickBot="1" x14ac:dyDescent="0.3">
      <c r="A66" s="52"/>
      <c r="B66" s="52"/>
      <c r="C66" s="52"/>
    </row>
    <row r="67" spans="1:3" ht="15.75" customHeight="1" thickBot="1" x14ac:dyDescent="0.3">
      <c r="A67" s="138" t="s">
        <v>107</v>
      </c>
      <c r="B67" s="139"/>
      <c r="C67" s="140"/>
    </row>
    <row r="68" spans="1:3" x14ac:dyDescent="0.25">
      <c r="A68" s="52"/>
      <c r="B68" s="52"/>
      <c r="C68" s="52"/>
    </row>
    <row r="69" spans="1:3" ht="15.75" x14ac:dyDescent="0.25">
      <c r="A69" s="42" t="s">
        <v>90</v>
      </c>
      <c r="B69" s="43" t="s">
        <v>88</v>
      </c>
      <c r="C69" s="44" t="b">
        <f>LT</f>
        <v>1</v>
      </c>
    </row>
    <row r="70" spans="1:3" ht="15.75" thickBot="1" x14ac:dyDescent="0.3">
      <c r="A70" s="52"/>
      <c r="B70" s="52"/>
      <c r="C70" s="52"/>
    </row>
    <row r="71" spans="1:3" ht="15.75" customHeight="1" thickBot="1" x14ac:dyDescent="0.3">
      <c r="A71" s="138" t="s">
        <v>108</v>
      </c>
      <c r="B71" s="139"/>
      <c r="C71" s="140"/>
    </row>
    <row r="72" spans="1:3" x14ac:dyDescent="0.25">
      <c r="A72" s="52"/>
      <c r="B72" s="52"/>
      <c r="C72" s="52"/>
    </row>
    <row r="73" spans="1:3" ht="15.75" x14ac:dyDescent="0.25">
      <c r="A73" s="42" t="s">
        <v>90</v>
      </c>
      <c r="B73" s="43" t="s">
        <v>88</v>
      </c>
      <c r="C73" s="44" t="b">
        <f>LU</f>
        <v>1</v>
      </c>
    </row>
    <row r="74" spans="1:3" ht="15.75" thickBot="1" x14ac:dyDescent="0.3">
      <c r="A74" s="52"/>
      <c r="B74" s="52"/>
      <c r="C74" s="52"/>
    </row>
    <row r="75" spans="1:3" ht="15.75" customHeight="1" thickBot="1" x14ac:dyDescent="0.3">
      <c r="A75" s="138" t="s">
        <v>109</v>
      </c>
      <c r="B75" s="139"/>
      <c r="C75" s="140"/>
    </row>
    <row r="76" spans="1:3" x14ac:dyDescent="0.25">
      <c r="A76" s="52"/>
      <c r="B76" s="52"/>
      <c r="C76" s="52"/>
    </row>
    <row r="77" spans="1:3" ht="15.75" x14ac:dyDescent="0.25">
      <c r="A77" s="42" t="s">
        <v>90</v>
      </c>
      <c r="B77" s="43" t="s">
        <v>88</v>
      </c>
      <c r="C77" s="44" t="b">
        <f>LV</f>
        <v>1</v>
      </c>
    </row>
    <row r="78" spans="1:3" ht="15.75" thickBot="1" x14ac:dyDescent="0.3">
      <c r="A78" s="52"/>
      <c r="B78" s="52"/>
      <c r="C78" s="52"/>
    </row>
    <row r="79" spans="1:3" ht="15.75" customHeight="1" thickBot="1" x14ac:dyDescent="0.3">
      <c r="A79" s="138" t="s">
        <v>110</v>
      </c>
      <c r="B79" s="139"/>
      <c r="C79" s="140"/>
    </row>
    <row r="80" spans="1:3" x14ac:dyDescent="0.25">
      <c r="A80" s="52"/>
      <c r="B80" s="52"/>
      <c r="C80" s="52"/>
    </row>
    <row r="81" spans="1:3" ht="15.75" x14ac:dyDescent="0.25">
      <c r="A81" s="42" t="s">
        <v>90</v>
      </c>
      <c r="B81" s="43" t="s">
        <v>88</v>
      </c>
      <c r="C81" s="44" t="b">
        <f>MT</f>
        <v>1</v>
      </c>
    </row>
    <row r="82" spans="1:3" ht="15.75" thickBot="1" x14ac:dyDescent="0.3">
      <c r="A82" s="52"/>
      <c r="B82" s="52"/>
      <c r="C82" s="52"/>
    </row>
    <row r="83" spans="1:3" ht="15.75" customHeight="1" thickBot="1" x14ac:dyDescent="0.3">
      <c r="A83" s="138" t="s">
        <v>111</v>
      </c>
      <c r="B83" s="139"/>
      <c r="C83" s="140"/>
    </row>
    <row r="84" spans="1:3" x14ac:dyDescent="0.25">
      <c r="A84" s="52"/>
      <c r="B84" s="52"/>
      <c r="C84" s="52"/>
    </row>
    <row r="85" spans="1:3" ht="15.75" x14ac:dyDescent="0.25">
      <c r="A85" s="42" t="s">
        <v>90</v>
      </c>
      <c r="B85" s="43" t="s">
        <v>88</v>
      </c>
      <c r="C85" s="44" t="b">
        <f>NL</f>
        <v>1</v>
      </c>
    </row>
    <row r="86" spans="1:3" ht="15.75" thickBot="1" x14ac:dyDescent="0.3">
      <c r="A86" s="52"/>
      <c r="B86" s="52"/>
      <c r="C86" s="52"/>
    </row>
    <row r="87" spans="1:3" ht="15.75" customHeight="1" thickBot="1" x14ac:dyDescent="0.3">
      <c r="A87" s="138" t="s">
        <v>112</v>
      </c>
      <c r="B87" s="139"/>
      <c r="C87" s="140"/>
    </row>
    <row r="88" spans="1:3" x14ac:dyDescent="0.25">
      <c r="A88" s="52"/>
      <c r="B88" s="52"/>
      <c r="C88" s="52"/>
    </row>
    <row r="89" spans="1:3" ht="15.75" x14ac:dyDescent="0.25">
      <c r="A89" s="42" t="s">
        <v>90</v>
      </c>
      <c r="B89" s="43" t="s">
        <v>88</v>
      </c>
      <c r="C89" s="44" t="b">
        <f>PL</f>
        <v>1</v>
      </c>
    </row>
    <row r="90" spans="1:3" ht="15.75" thickBot="1" x14ac:dyDescent="0.3">
      <c r="A90" s="52"/>
      <c r="B90" s="52"/>
      <c r="C90" s="52"/>
    </row>
    <row r="91" spans="1:3" ht="15.75" customHeight="1" thickBot="1" x14ac:dyDescent="0.3">
      <c r="A91" s="138" t="s">
        <v>113</v>
      </c>
      <c r="B91" s="139"/>
      <c r="C91" s="140"/>
    </row>
    <row r="92" spans="1:3" x14ac:dyDescent="0.25">
      <c r="A92" s="52"/>
      <c r="B92" s="52"/>
      <c r="C92" s="52"/>
    </row>
    <row r="93" spans="1:3" ht="15.75" x14ac:dyDescent="0.25">
      <c r="A93" s="42" t="s">
        <v>90</v>
      </c>
      <c r="B93" s="43" t="s">
        <v>88</v>
      </c>
      <c r="C93" s="44" t="b">
        <f>PT</f>
        <v>1</v>
      </c>
    </row>
    <row r="94" spans="1:3" ht="15.75" thickBot="1" x14ac:dyDescent="0.3">
      <c r="A94" s="52"/>
      <c r="B94" s="52"/>
      <c r="C94" s="52"/>
    </row>
    <row r="95" spans="1:3" ht="15.75" customHeight="1" thickBot="1" x14ac:dyDescent="0.3">
      <c r="A95" s="138" t="s">
        <v>114</v>
      </c>
      <c r="B95" s="139"/>
      <c r="C95" s="140"/>
    </row>
    <row r="96" spans="1:3" x14ac:dyDescent="0.25">
      <c r="A96" s="52"/>
      <c r="B96" s="52"/>
      <c r="C96" s="52"/>
    </row>
    <row r="97" spans="1:3" ht="15.75" x14ac:dyDescent="0.25">
      <c r="A97" s="42" t="s">
        <v>90</v>
      </c>
      <c r="B97" s="43" t="s">
        <v>88</v>
      </c>
      <c r="C97" s="44" t="b">
        <f>RO</f>
        <v>1</v>
      </c>
    </row>
    <row r="98" spans="1:3" ht="15.75" thickBot="1" x14ac:dyDescent="0.3">
      <c r="A98" s="52"/>
      <c r="B98" s="52"/>
      <c r="C98" s="52"/>
    </row>
    <row r="99" spans="1:3" ht="15.75" customHeight="1" thickBot="1" x14ac:dyDescent="0.3">
      <c r="A99" s="138" t="s">
        <v>115</v>
      </c>
      <c r="B99" s="139"/>
      <c r="C99" s="140"/>
    </row>
    <row r="100" spans="1:3" x14ac:dyDescent="0.25">
      <c r="A100" s="52"/>
      <c r="B100" s="52"/>
      <c r="C100" s="52"/>
    </row>
    <row r="101" spans="1:3" ht="15.75" x14ac:dyDescent="0.25">
      <c r="A101" s="42" t="s">
        <v>90</v>
      </c>
      <c r="B101" s="43" t="s">
        <v>88</v>
      </c>
      <c r="C101" s="44" t="b">
        <f>SE</f>
        <v>1</v>
      </c>
    </row>
    <row r="102" spans="1:3" ht="15.75" thickBot="1" x14ac:dyDescent="0.3">
      <c r="A102" s="52"/>
      <c r="B102" s="52"/>
      <c r="C102" s="52"/>
    </row>
    <row r="103" spans="1:3" ht="15.75" customHeight="1" thickBot="1" x14ac:dyDescent="0.3">
      <c r="A103" s="138" t="s">
        <v>116</v>
      </c>
      <c r="B103" s="139"/>
      <c r="C103" s="140"/>
    </row>
    <row r="104" spans="1:3" x14ac:dyDescent="0.25">
      <c r="A104" s="52"/>
      <c r="B104" s="52"/>
      <c r="C104" s="52"/>
    </row>
    <row r="105" spans="1:3" ht="15.75" x14ac:dyDescent="0.25">
      <c r="A105" s="42" t="s">
        <v>90</v>
      </c>
      <c r="B105" s="43" t="s">
        <v>88</v>
      </c>
      <c r="C105" s="44" t="b">
        <f>SI</f>
        <v>1</v>
      </c>
    </row>
    <row r="106" spans="1:3" ht="15.75" thickBot="1" x14ac:dyDescent="0.3">
      <c r="A106" s="52"/>
      <c r="B106" s="52"/>
      <c r="C106" s="52"/>
    </row>
    <row r="107" spans="1:3" ht="15.75" customHeight="1" thickBot="1" x14ac:dyDescent="0.3">
      <c r="A107" s="138" t="s">
        <v>117</v>
      </c>
      <c r="B107" s="139"/>
      <c r="C107" s="140"/>
    </row>
    <row r="108" spans="1:3" x14ac:dyDescent="0.25">
      <c r="A108" s="52"/>
      <c r="B108" s="52"/>
      <c r="C108" s="52"/>
    </row>
    <row r="109" spans="1:3" ht="15.75" x14ac:dyDescent="0.25">
      <c r="A109" s="42" t="s">
        <v>90</v>
      </c>
      <c r="B109" s="43" t="s">
        <v>88</v>
      </c>
      <c r="C109" s="44" t="b">
        <f>SK</f>
        <v>1</v>
      </c>
    </row>
    <row r="110" spans="1:3" ht="15.75" thickBot="1" x14ac:dyDescent="0.3">
      <c r="A110" s="52"/>
      <c r="B110" s="52"/>
      <c r="C110" s="52"/>
    </row>
    <row r="111" spans="1:3" ht="15.75" customHeight="1" thickBot="1" x14ac:dyDescent="0.3">
      <c r="A111" s="138" t="s">
        <v>118</v>
      </c>
      <c r="B111" s="139"/>
      <c r="C111" s="140"/>
    </row>
    <row r="112" spans="1:3" x14ac:dyDescent="0.25">
      <c r="A112" s="52"/>
      <c r="B112" s="52"/>
      <c r="C112" s="52"/>
    </row>
    <row r="113" spans="1:3" ht="15.75" x14ac:dyDescent="0.25">
      <c r="A113" s="42" t="s">
        <v>90</v>
      </c>
      <c r="B113" s="43" t="s">
        <v>88</v>
      </c>
      <c r="C113" s="44" t="b">
        <f>IS</f>
        <v>1</v>
      </c>
    </row>
    <row r="114" spans="1:3" ht="15.75" thickBot="1" x14ac:dyDescent="0.3">
      <c r="A114" s="52"/>
      <c r="B114" s="52"/>
      <c r="C114" s="52"/>
    </row>
    <row r="115" spans="1:3" ht="15.75" customHeight="1" thickBot="1" x14ac:dyDescent="0.3">
      <c r="A115" s="138" t="s">
        <v>119</v>
      </c>
      <c r="B115" s="139"/>
      <c r="C115" s="140"/>
    </row>
    <row r="116" spans="1:3" x14ac:dyDescent="0.25">
      <c r="A116" s="52"/>
      <c r="B116" s="52"/>
      <c r="C116" s="52"/>
    </row>
    <row r="117" spans="1:3" ht="15.75" x14ac:dyDescent="0.25">
      <c r="A117" s="42" t="s">
        <v>90</v>
      </c>
      <c r="B117" s="43" t="s">
        <v>88</v>
      </c>
      <c r="C117" s="44" t="b">
        <f>LI</f>
        <v>1</v>
      </c>
    </row>
    <row r="118" spans="1:3" ht="15.75" thickBot="1" x14ac:dyDescent="0.3">
      <c r="A118" s="52"/>
      <c r="B118" s="52"/>
      <c r="C118" s="52"/>
    </row>
    <row r="119" spans="1:3" ht="15.75" customHeight="1" thickBot="1" x14ac:dyDescent="0.3">
      <c r="A119" s="138" t="s">
        <v>120</v>
      </c>
      <c r="B119" s="139"/>
      <c r="C119" s="140"/>
    </row>
    <row r="120" spans="1:3" x14ac:dyDescent="0.25">
      <c r="A120" s="52"/>
      <c r="B120" s="52"/>
      <c r="C120" s="52"/>
    </row>
    <row r="121" spans="1:3" ht="15.75" x14ac:dyDescent="0.25">
      <c r="A121" s="42" t="s">
        <v>90</v>
      </c>
      <c r="B121" s="43" t="s">
        <v>88</v>
      </c>
      <c r="C121" s="44" t="b">
        <f>NO</f>
        <v>1</v>
      </c>
    </row>
    <row r="122" spans="1:3" ht="15.75" thickBot="1" x14ac:dyDescent="0.3">
      <c r="A122" s="52"/>
      <c r="B122" s="52"/>
      <c r="C122" s="52"/>
    </row>
    <row r="123" spans="1:3" ht="15.75" thickBot="1" x14ac:dyDescent="0.3">
      <c r="A123" s="141" t="s">
        <v>91</v>
      </c>
      <c r="B123" s="142"/>
      <c r="C123" s="143"/>
    </row>
    <row r="124" spans="1:3" x14ac:dyDescent="0.25">
      <c r="A124" s="52"/>
      <c r="B124" s="52"/>
      <c r="C124" s="52"/>
    </row>
    <row r="125" spans="1:3" ht="15.75" x14ac:dyDescent="0.25">
      <c r="A125" s="42"/>
      <c r="B125" s="45" t="str">
        <f>IF(OR(C5=FALSE,C9=FALSE,C13=FALSE,C17=FALSE,C21=FALSE,C25=FALSE,C29=FALSE,C33=FALSE,C37=FALSE,C41=FALSE,C45=FALSE,C49=FALSE,C53=FALSE,C57=FALSE,C61=FALSE,C65=FALSE,C69=FALSE,C73=FALSE,C77=FALSE,C81=FALSE,C85=FALSE,C89=FALSE,C93=FALSE,C97=FALSE,C101=FALSE,C105=FALSE,C109=FALSE,C113=FALSE,C117=FALSE,C121=FALSE),"NOT VALIDATED","VALIDATED")</f>
        <v>NOT VALIDATED</v>
      </c>
    </row>
  </sheetData>
  <sheetProtection algorithmName="SHA-512" hashValue="M4qInJvQg3X3rFAEo3xbkX7zUzF9eP8TC0BLPXa2b9saQ8TVCl0HRO/gMj9KVIFCiF19I1D+SsLNdZVaGw2Hrw==" saltValue="S6R7eto8ykk965kwFl9NAQ==" spinCount="100000" sheet="1" objects="1" scenarios="1"/>
  <mergeCells count="32">
    <mergeCell ref="A119:C119"/>
    <mergeCell ref="A123:C123"/>
    <mergeCell ref="A95:C95"/>
    <mergeCell ref="A99:C99"/>
    <mergeCell ref="A103:C103"/>
    <mergeCell ref="A107:C107"/>
    <mergeCell ref="A111:C111"/>
    <mergeCell ref="A115:C115"/>
    <mergeCell ref="A91:C91"/>
    <mergeCell ref="A47:C47"/>
    <mergeCell ref="A51:C51"/>
    <mergeCell ref="A55:C55"/>
    <mergeCell ref="A59:C59"/>
    <mergeCell ref="A63:C63"/>
    <mergeCell ref="A67:C67"/>
    <mergeCell ref="A71:C71"/>
    <mergeCell ref="A75:C75"/>
    <mergeCell ref="A79:C79"/>
    <mergeCell ref="A83:C83"/>
    <mergeCell ref="A87:C87"/>
    <mergeCell ref="A43:C43"/>
    <mergeCell ref="A1:C1"/>
    <mergeCell ref="A3:C3"/>
    <mergeCell ref="A7:C7"/>
    <mergeCell ref="A11:C11"/>
    <mergeCell ref="A15:C15"/>
    <mergeCell ref="A19:C19"/>
    <mergeCell ref="A23:C23"/>
    <mergeCell ref="A27:C27"/>
    <mergeCell ref="A31:C31"/>
    <mergeCell ref="A35:C35"/>
    <mergeCell ref="A39:C39"/>
  </mergeCells>
  <conditionalFormatting sqref="C5">
    <cfRule type="cellIs" dxfId="61" priority="74" operator="equal">
      <formula>TRUE</formula>
    </cfRule>
    <cfRule type="cellIs" dxfId="60" priority="75" operator="equal">
      <formula>FALSE</formula>
    </cfRule>
  </conditionalFormatting>
  <conditionalFormatting sqref="C9">
    <cfRule type="cellIs" dxfId="59" priority="72" operator="equal">
      <formula>TRUE</formula>
    </cfRule>
    <cfRule type="cellIs" dxfId="58" priority="73" operator="equal">
      <formula>FALSE</formula>
    </cfRule>
  </conditionalFormatting>
  <conditionalFormatting sqref="C13">
    <cfRule type="cellIs" dxfId="57" priority="70" operator="equal">
      <formula>TRUE</formula>
    </cfRule>
    <cfRule type="cellIs" dxfId="56" priority="71" operator="equal">
      <formula>FALSE</formula>
    </cfRule>
  </conditionalFormatting>
  <conditionalFormatting sqref="C17">
    <cfRule type="cellIs" dxfId="55" priority="68" operator="equal">
      <formula>TRUE</formula>
    </cfRule>
    <cfRule type="cellIs" dxfId="54" priority="69" operator="equal">
      <formula>FALSE</formula>
    </cfRule>
  </conditionalFormatting>
  <conditionalFormatting sqref="C21">
    <cfRule type="cellIs" dxfId="53" priority="66" operator="equal">
      <formula>TRUE</formula>
    </cfRule>
    <cfRule type="cellIs" dxfId="52" priority="67" operator="equal">
      <formula>FALSE</formula>
    </cfRule>
  </conditionalFormatting>
  <conditionalFormatting sqref="C25">
    <cfRule type="cellIs" dxfId="51" priority="64" operator="equal">
      <formula>TRUE</formula>
    </cfRule>
    <cfRule type="cellIs" dxfId="50" priority="65" operator="equal">
      <formula>FALSE</formula>
    </cfRule>
  </conditionalFormatting>
  <conditionalFormatting sqref="C29">
    <cfRule type="cellIs" dxfId="49" priority="62" operator="equal">
      <formula>TRUE</formula>
    </cfRule>
    <cfRule type="cellIs" dxfId="48" priority="63" operator="equal">
      <formula>FALSE</formula>
    </cfRule>
  </conditionalFormatting>
  <conditionalFormatting sqref="C33">
    <cfRule type="cellIs" dxfId="47" priority="60" operator="equal">
      <formula>TRUE</formula>
    </cfRule>
    <cfRule type="cellIs" dxfId="46" priority="61" operator="equal">
      <formula>FALSE</formula>
    </cfRule>
  </conditionalFormatting>
  <conditionalFormatting sqref="C37">
    <cfRule type="cellIs" dxfId="45" priority="58" operator="equal">
      <formula>TRUE</formula>
    </cfRule>
    <cfRule type="cellIs" dxfId="44" priority="59" operator="equal">
      <formula>FALSE</formula>
    </cfRule>
  </conditionalFormatting>
  <conditionalFormatting sqref="C41">
    <cfRule type="cellIs" dxfId="43" priority="56" operator="equal">
      <formula>TRUE</formula>
    </cfRule>
    <cfRule type="cellIs" dxfId="42" priority="57" operator="equal">
      <formula>FALSE</formula>
    </cfRule>
  </conditionalFormatting>
  <conditionalFormatting sqref="C45">
    <cfRule type="cellIs" dxfId="41" priority="54" operator="equal">
      <formula>TRUE</formula>
    </cfRule>
    <cfRule type="cellIs" dxfId="40" priority="55" operator="equal">
      <formula>FALSE</formula>
    </cfRule>
  </conditionalFormatting>
  <conditionalFormatting sqref="C49">
    <cfRule type="cellIs" dxfId="39" priority="52" operator="equal">
      <formula>TRUE</formula>
    </cfRule>
    <cfRule type="cellIs" dxfId="38" priority="53" operator="equal">
      <formula>FALSE</formula>
    </cfRule>
  </conditionalFormatting>
  <conditionalFormatting sqref="C53">
    <cfRule type="cellIs" dxfId="37" priority="50" operator="equal">
      <formula>TRUE</formula>
    </cfRule>
    <cfRule type="cellIs" dxfId="36" priority="51" operator="equal">
      <formula>FALSE</formula>
    </cfRule>
  </conditionalFormatting>
  <conditionalFormatting sqref="C57">
    <cfRule type="cellIs" dxfId="35" priority="48" operator="equal">
      <formula>TRUE</formula>
    </cfRule>
    <cfRule type="cellIs" dxfId="34" priority="49" operator="equal">
      <formula>FALSE</formula>
    </cfRule>
  </conditionalFormatting>
  <conditionalFormatting sqref="C61">
    <cfRule type="cellIs" dxfId="33" priority="46" operator="equal">
      <formula>TRUE</formula>
    </cfRule>
    <cfRule type="cellIs" dxfId="32" priority="47" operator="equal">
      <formula>FALSE</formula>
    </cfRule>
  </conditionalFormatting>
  <conditionalFormatting sqref="C65">
    <cfRule type="cellIs" dxfId="31" priority="44" operator="equal">
      <formula>TRUE</formula>
    </cfRule>
    <cfRule type="cellIs" dxfId="30" priority="45" operator="equal">
      <formula>FALSE</formula>
    </cfRule>
  </conditionalFormatting>
  <conditionalFormatting sqref="C69">
    <cfRule type="cellIs" dxfId="29" priority="42" operator="equal">
      <formula>TRUE</formula>
    </cfRule>
    <cfRule type="cellIs" dxfId="28" priority="43" operator="equal">
      <formula>FALSE</formula>
    </cfRule>
  </conditionalFormatting>
  <conditionalFormatting sqref="C73">
    <cfRule type="cellIs" dxfId="27" priority="40" operator="equal">
      <formula>TRUE</formula>
    </cfRule>
    <cfRule type="cellIs" dxfId="26" priority="41" operator="equal">
      <formula>FALSE</formula>
    </cfRule>
  </conditionalFormatting>
  <conditionalFormatting sqref="C77">
    <cfRule type="cellIs" dxfId="25" priority="38" operator="equal">
      <formula>TRUE</formula>
    </cfRule>
    <cfRule type="cellIs" dxfId="24" priority="39" operator="equal">
      <formula>FALSE</formula>
    </cfRule>
  </conditionalFormatting>
  <conditionalFormatting sqref="C81">
    <cfRule type="cellIs" dxfId="23" priority="36" operator="equal">
      <formula>TRUE</formula>
    </cfRule>
    <cfRule type="cellIs" dxfId="22" priority="37" operator="equal">
      <formula>FALSE</formula>
    </cfRule>
  </conditionalFormatting>
  <conditionalFormatting sqref="C85">
    <cfRule type="cellIs" dxfId="21" priority="34" operator="equal">
      <formula>TRUE</formula>
    </cfRule>
    <cfRule type="cellIs" dxfId="20" priority="35" operator="equal">
      <formula>FALSE</formula>
    </cfRule>
  </conditionalFormatting>
  <conditionalFormatting sqref="C89">
    <cfRule type="cellIs" dxfId="19" priority="32" operator="equal">
      <formula>TRUE</formula>
    </cfRule>
    <cfRule type="cellIs" dxfId="18" priority="33" operator="equal">
      <formula>FALSE</formula>
    </cfRule>
  </conditionalFormatting>
  <conditionalFormatting sqref="C93">
    <cfRule type="cellIs" dxfId="17" priority="30" operator="equal">
      <formula>TRUE</formula>
    </cfRule>
    <cfRule type="cellIs" dxfId="16" priority="31" operator="equal">
      <formula>FALSE</formula>
    </cfRule>
  </conditionalFormatting>
  <conditionalFormatting sqref="C97">
    <cfRule type="cellIs" dxfId="15" priority="28" operator="equal">
      <formula>TRUE</formula>
    </cfRule>
    <cfRule type="cellIs" dxfId="14" priority="29" operator="equal">
      <formula>FALSE</formula>
    </cfRule>
  </conditionalFormatting>
  <conditionalFormatting sqref="C101">
    <cfRule type="cellIs" dxfId="13" priority="26" operator="equal">
      <formula>TRUE</formula>
    </cfRule>
    <cfRule type="cellIs" dxfId="12" priority="27" operator="equal">
      <formula>FALSE</formula>
    </cfRule>
  </conditionalFormatting>
  <conditionalFormatting sqref="C105">
    <cfRule type="cellIs" dxfId="11" priority="24" operator="equal">
      <formula>TRUE</formula>
    </cfRule>
    <cfRule type="cellIs" dxfId="10" priority="25" operator="equal">
      <formula>FALSE</formula>
    </cfRule>
  </conditionalFormatting>
  <conditionalFormatting sqref="C109">
    <cfRule type="cellIs" dxfId="9" priority="22" operator="equal">
      <formula>TRUE</formula>
    </cfRule>
    <cfRule type="cellIs" dxfId="8" priority="23" operator="equal">
      <formula>FALSE</formula>
    </cfRule>
  </conditionalFormatting>
  <conditionalFormatting sqref="C113">
    <cfRule type="cellIs" dxfId="7" priority="20" operator="equal">
      <formula>TRUE</formula>
    </cfRule>
    <cfRule type="cellIs" dxfId="6" priority="21" operator="equal">
      <formula>FALSE</formula>
    </cfRule>
  </conditionalFormatting>
  <conditionalFormatting sqref="C117">
    <cfRule type="cellIs" dxfId="5" priority="18" operator="equal">
      <formula>TRUE</formula>
    </cfRule>
    <cfRule type="cellIs" dxfId="4" priority="19" operator="equal">
      <formula>FALSE</formula>
    </cfRule>
  </conditionalFormatting>
  <conditionalFormatting sqref="C121">
    <cfRule type="cellIs" dxfId="3" priority="16" operator="equal">
      <formula>TRUE</formula>
    </cfRule>
    <cfRule type="cellIs" dxfId="2" priority="17" operator="equal">
      <formula>FALSE</formula>
    </cfRule>
  </conditionalFormatting>
  <conditionalFormatting sqref="B125">
    <cfRule type="beginsWith" dxfId="1" priority="1" operator="beginsWith" text="NOT VALIDATED">
      <formula>LEFT(B125,LEN("NOT VALIDATED"))="NOT VALIDATED"</formula>
    </cfRule>
    <cfRule type="containsText" dxfId="0" priority="2" operator="containsText" text="VALIDATED">
      <formula>NOT(ISERROR(SEARCH("VALIDATED",B125)))</formula>
    </cfRule>
  </conditionalFormatting>
  <pageMargins left="0.7" right="0.7" top="0.75" bottom="0.75" header="0.3" footer="0.3"/>
  <pageSetup paperSize="9" scale="97" fitToHeight="0" orientation="portrait" horizontalDpi="300" verticalDpi="300" r:id="rId1"/>
  <rowBreaks count="1" manualBreakCount="1">
    <brk id="98"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57</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ZhDIFS7Wt4gW3hfL/EnOvRbvlVk8NxM+cdkNjcx+9TT9JxbLN2+mQtY+YVKgYzdtFXDjYKQVHP7g+DinX+aQYQ==" saltValue="GZGYPxmBuZkQmEL7h2fHCA==" spinCount="100000" sheet="1" objects="1" scenarios="1"/>
  <mergeCells count="65">
    <mergeCell ref="A1:D1"/>
    <mergeCell ref="B3:D3"/>
    <mergeCell ref="A5:B5"/>
    <mergeCell ref="B6:D6"/>
    <mergeCell ref="B7:D7"/>
    <mergeCell ref="B8:D8"/>
    <mergeCell ref="A12:D12"/>
    <mergeCell ref="B13:D13"/>
    <mergeCell ref="A14:A19"/>
    <mergeCell ref="B14:D14"/>
    <mergeCell ref="B15:D15"/>
    <mergeCell ref="B16:D16"/>
    <mergeCell ref="B17:D17"/>
    <mergeCell ref="B18:D18"/>
    <mergeCell ref="B19:D19"/>
    <mergeCell ref="A21:D21"/>
    <mergeCell ref="C22:D22"/>
    <mergeCell ref="A23:A29"/>
    <mergeCell ref="B23:B29"/>
    <mergeCell ref="A30:A36"/>
    <mergeCell ref="B30:B36"/>
    <mergeCell ref="A37:A43"/>
    <mergeCell ref="B37:B43"/>
    <mergeCell ref="A44:A50"/>
    <mergeCell ref="B44:B50"/>
    <mergeCell ref="A52:D52"/>
    <mergeCell ref="A53:B53"/>
    <mergeCell ref="C53:D54"/>
    <mergeCell ref="A54:B54"/>
    <mergeCell ref="A55:B55"/>
    <mergeCell ref="C55:D55"/>
    <mergeCell ref="A56:B56"/>
    <mergeCell ref="C56:D56"/>
    <mergeCell ref="A57:B57"/>
    <mergeCell ref="C57:D57"/>
    <mergeCell ref="A58:B58"/>
    <mergeCell ref="C58:D58"/>
    <mergeCell ref="A59:B59"/>
    <mergeCell ref="C59:D59"/>
    <mergeCell ref="A60:B60"/>
    <mergeCell ref="C60:D60"/>
    <mergeCell ref="A61:B61"/>
    <mergeCell ref="C61:D61"/>
    <mergeCell ref="A63:D63"/>
    <mergeCell ref="A64:B64"/>
    <mergeCell ref="C64:D64"/>
    <mergeCell ref="A65:A71"/>
    <mergeCell ref="C65:D65"/>
    <mergeCell ref="C66:D66"/>
    <mergeCell ref="C67:D67"/>
    <mergeCell ref="C68:D68"/>
    <mergeCell ref="C69:D69"/>
    <mergeCell ref="C70:D70"/>
    <mergeCell ref="C71:D71"/>
    <mergeCell ref="A78:B78"/>
    <mergeCell ref="C78:D78"/>
    <mergeCell ref="A79:B79"/>
    <mergeCell ref="C79:D79"/>
    <mergeCell ref="A72:A77"/>
    <mergeCell ref="C72:D72"/>
    <mergeCell ref="C73:D73"/>
    <mergeCell ref="C74:D74"/>
    <mergeCell ref="C75:D75"/>
    <mergeCell ref="C76:D76"/>
    <mergeCell ref="C77:D77"/>
  </mergeCells>
  <conditionalFormatting sqref="B82">
    <cfRule type="cellIs" dxfId="145" priority="1" operator="equal">
      <formula>TRUE</formula>
    </cfRule>
    <cfRule type="cellIs" dxfId="144" priority="2" operator="equal">
      <formula>"TRUE"</formula>
    </cfRule>
    <cfRule type="cellIs" dxfId="143" priority="3" operator="equal">
      <formula>"FALSE"</formula>
    </cfRule>
  </conditionalFormatting>
  <dataValidations count="8">
    <dataValidation type="whole" allowBlank="1" showInputMessage="1" showErrorMessage="1" sqref="B65:B77">
      <formula1>1</formula1>
      <formula2>3</formula2>
    </dataValidation>
    <dataValidation type="whole" operator="greaterThanOrEqual" allowBlank="1" showInputMessage="1" showErrorMessage="1" sqref="C64:D64">
      <formula1>0</formula1>
    </dataValidation>
    <dataValidation type="decimal" allowBlank="1" showInputMessage="1" showErrorMessage="1" sqref="B6:D6">
      <formula1>-9999999999999990000</formula1>
      <formula2>9999999999999990000</formula2>
    </dataValidation>
    <dataValidation type="list" allowBlank="1" showInputMessage="1" showErrorMessage="1" sqref="C23:C50">
      <formula1>"X, N/A"</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B7:D8 B13:D13 C78">
      <formula1>"Yes, No"</formula1>
    </dataValidation>
    <dataValidation type="list" allowBlank="1" showInputMessage="1" showErrorMessage="1" sqref="B23 B44 B37 B30 C55:C61">
      <formula1>"&lt; 50, 50 - 300, 300 - 1000, 1000 - 5000, 5000 - 10000, &gt; 10000"</formula1>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58</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yHgwcuqLaYiFJFdqYSGVKFmGfrTmHAjtV/myLt9z5MImpcE7LZcOy1bYmdcZADb38V/jPZvuggJOLZ657SJstw==" saltValue="Tsi4jakOcTgt1krXeKcA1w==" spinCount="100000" sheet="1" objects="1" scenarios="1"/>
  <mergeCells count="65">
    <mergeCell ref="A78:B78"/>
    <mergeCell ref="C78:D78"/>
    <mergeCell ref="A79:B79"/>
    <mergeCell ref="C79:D79"/>
    <mergeCell ref="C69:D69"/>
    <mergeCell ref="C70:D70"/>
    <mergeCell ref="C71:D71"/>
    <mergeCell ref="A72:A77"/>
    <mergeCell ref="C72:D72"/>
    <mergeCell ref="C73:D73"/>
    <mergeCell ref="C74:D74"/>
    <mergeCell ref="C75:D75"/>
    <mergeCell ref="C76:D76"/>
    <mergeCell ref="C77:D77"/>
    <mergeCell ref="A65:A71"/>
    <mergeCell ref="C65:D65"/>
    <mergeCell ref="C66:D66"/>
    <mergeCell ref="C67:D67"/>
    <mergeCell ref="C68:D68"/>
    <mergeCell ref="A58:B58"/>
    <mergeCell ref="C58:D58"/>
    <mergeCell ref="A59:B59"/>
    <mergeCell ref="C59:D59"/>
    <mergeCell ref="A60:B60"/>
    <mergeCell ref="C60:D60"/>
    <mergeCell ref="A61:B61"/>
    <mergeCell ref="C61:D61"/>
    <mergeCell ref="A63:D63"/>
    <mergeCell ref="A64:B64"/>
    <mergeCell ref="C64:D64"/>
    <mergeCell ref="A55:B55"/>
    <mergeCell ref="C55:D55"/>
    <mergeCell ref="A56:B56"/>
    <mergeCell ref="C56:D56"/>
    <mergeCell ref="A57:B57"/>
    <mergeCell ref="C57:D57"/>
    <mergeCell ref="A53:B53"/>
    <mergeCell ref="C53:D54"/>
    <mergeCell ref="A54:B54"/>
    <mergeCell ref="A21:D21"/>
    <mergeCell ref="C22:D22"/>
    <mergeCell ref="A23:A29"/>
    <mergeCell ref="B23:B29"/>
    <mergeCell ref="A30:A36"/>
    <mergeCell ref="B30:B36"/>
    <mergeCell ref="A37:A43"/>
    <mergeCell ref="B37:B43"/>
    <mergeCell ref="A44:A50"/>
    <mergeCell ref="B44:B50"/>
    <mergeCell ref="A52:D52"/>
    <mergeCell ref="B13:D13"/>
    <mergeCell ref="A14:A19"/>
    <mergeCell ref="B14:D14"/>
    <mergeCell ref="B15:D15"/>
    <mergeCell ref="B16:D16"/>
    <mergeCell ref="B17:D17"/>
    <mergeCell ref="B18:D18"/>
    <mergeCell ref="B19:D19"/>
    <mergeCell ref="A1:D1"/>
    <mergeCell ref="A12:D12"/>
    <mergeCell ref="B3:D3"/>
    <mergeCell ref="A5:B5"/>
    <mergeCell ref="B6:D6"/>
    <mergeCell ref="B7:D7"/>
    <mergeCell ref="B8:D8"/>
  </mergeCells>
  <conditionalFormatting sqref="B82">
    <cfRule type="cellIs" dxfId="142" priority="1" operator="equal">
      <formula>TRUE</formula>
    </cfRule>
    <cfRule type="cellIs" dxfId="141" priority="2" operator="equal">
      <formula>"TRUE"</formula>
    </cfRule>
    <cfRule type="cellIs" dxfId="140" priority="3" operator="equal">
      <formula>"FALSE"</formula>
    </cfRule>
  </conditionalFormatting>
  <dataValidations count="8">
    <dataValidation type="list" allowBlank="1" showInputMessage="1" showErrorMessage="1" sqref="B23 B44 B37 B30 C55:C61">
      <formula1>"&lt; 50, 50 - 300, 300 - 1000, 1000 - 5000, 5000 - 10000, &gt; 10000"</formula1>
    </dataValidation>
    <dataValidation type="list" allowBlank="1" showInputMessage="1" showErrorMessage="1" sqref="B7:D8 B13:D13 C78">
      <formula1>"Yes, No"</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C23:C50">
      <formula1>"X, N/A"</formula1>
    </dataValidation>
    <dataValidation type="decimal" allowBlank="1" showInputMessage="1" showErrorMessage="1" sqref="B6:D6">
      <formula1>-9999999999999990000</formula1>
      <formula2>9999999999999990000</formula2>
    </dataValidation>
    <dataValidation type="whole" operator="greaterThanOrEqual" allowBlank="1" showInputMessage="1" showErrorMessage="1" sqref="C64:D64">
      <formula1>0</formula1>
    </dataValidation>
    <dataValidation type="whole" allowBlank="1" showInputMessage="1" showErrorMessage="1" sqref="B65:B77">
      <formula1>1</formula1>
      <formula2>3</formula2>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60</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NGUvAm4kyOi4r5zeJrhwPA/jAoNiuJ4NMvDG/+e0QAqSRFuF+sf8i6m17c2PCJ2g1Iy/LnaX6HEkQc5xkIwVKQ==" saltValue="lzf54vGUz6Z9/PG1EisjHQ==" spinCount="100000" sheet="1" objects="1" scenarios="1"/>
  <mergeCells count="65">
    <mergeCell ref="A78:B78"/>
    <mergeCell ref="C78:D78"/>
    <mergeCell ref="A79:B79"/>
    <mergeCell ref="C79:D79"/>
    <mergeCell ref="C69:D69"/>
    <mergeCell ref="C70:D70"/>
    <mergeCell ref="C71:D71"/>
    <mergeCell ref="A72:A77"/>
    <mergeCell ref="C72:D72"/>
    <mergeCell ref="C73:D73"/>
    <mergeCell ref="C74:D74"/>
    <mergeCell ref="C75:D75"/>
    <mergeCell ref="C76:D76"/>
    <mergeCell ref="C77:D77"/>
    <mergeCell ref="A65:A71"/>
    <mergeCell ref="C65:D65"/>
    <mergeCell ref="C66:D66"/>
    <mergeCell ref="C67:D67"/>
    <mergeCell ref="C68:D68"/>
    <mergeCell ref="A58:B58"/>
    <mergeCell ref="C58:D58"/>
    <mergeCell ref="A59:B59"/>
    <mergeCell ref="C59:D59"/>
    <mergeCell ref="A60:B60"/>
    <mergeCell ref="C60:D60"/>
    <mergeCell ref="A61:B61"/>
    <mergeCell ref="C61:D61"/>
    <mergeCell ref="A63:D63"/>
    <mergeCell ref="A64:B64"/>
    <mergeCell ref="C64:D64"/>
    <mergeCell ref="A55:B55"/>
    <mergeCell ref="C55:D55"/>
    <mergeCell ref="A56:B56"/>
    <mergeCell ref="C56:D56"/>
    <mergeCell ref="A57:B57"/>
    <mergeCell ref="C57:D57"/>
    <mergeCell ref="A53:B53"/>
    <mergeCell ref="C53:D54"/>
    <mergeCell ref="A54:B54"/>
    <mergeCell ref="A21:D21"/>
    <mergeCell ref="C22:D22"/>
    <mergeCell ref="A23:A29"/>
    <mergeCell ref="B23:B29"/>
    <mergeCell ref="A30:A36"/>
    <mergeCell ref="B30:B36"/>
    <mergeCell ref="A37:A43"/>
    <mergeCell ref="B37:B43"/>
    <mergeCell ref="A44:A50"/>
    <mergeCell ref="B44:B50"/>
    <mergeCell ref="A52:D52"/>
    <mergeCell ref="B13:D13"/>
    <mergeCell ref="A14:A19"/>
    <mergeCell ref="B14:D14"/>
    <mergeCell ref="B15:D15"/>
    <mergeCell ref="B16:D16"/>
    <mergeCell ref="B17:D17"/>
    <mergeCell ref="B18:D18"/>
    <mergeCell ref="B19:D19"/>
    <mergeCell ref="A1:D1"/>
    <mergeCell ref="A12:D12"/>
    <mergeCell ref="B3:D3"/>
    <mergeCell ref="A5:B5"/>
    <mergeCell ref="B6:D6"/>
    <mergeCell ref="B7:D7"/>
    <mergeCell ref="B8:D8"/>
  </mergeCells>
  <conditionalFormatting sqref="B82">
    <cfRule type="cellIs" dxfId="139" priority="1" operator="equal">
      <formula>TRUE</formula>
    </cfRule>
    <cfRule type="cellIs" dxfId="138" priority="2" operator="equal">
      <formula>"TRUE"</formula>
    </cfRule>
    <cfRule type="cellIs" dxfId="137" priority="3" operator="equal">
      <formula>"FALSE"</formula>
    </cfRule>
  </conditionalFormatting>
  <dataValidations count="8">
    <dataValidation type="whole" allowBlank="1" showInputMessage="1" showErrorMessage="1" sqref="B65:B77">
      <formula1>1</formula1>
      <formula2>3</formula2>
    </dataValidation>
    <dataValidation type="whole" operator="greaterThanOrEqual" allowBlank="1" showInputMessage="1" showErrorMessage="1" sqref="C64:D64">
      <formula1>0</formula1>
    </dataValidation>
    <dataValidation type="decimal" allowBlank="1" showInputMessage="1" showErrorMessage="1" sqref="B6:D6">
      <formula1>-9999999999999990000</formula1>
      <formula2>9999999999999990000</formula2>
    </dataValidation>
    <dataValidation type="list" allowBlank="1" showInputMessage="1" showErrorMessage="1" sqref="C23:C50">
      <formula1>"X, N/A"</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B7:D8 B13:D13 C78">
      <formula1>"Yes, No"</formula1>
    </dataValidation>
    <dataValidation type="list" allowBlank="1" showInputMessage="1" showErrorMessage="1" sqref="B23 B44 B37 B30 C55:C61">
      <formula1>"&lt; 50, 50 - 300, 300 - 1000, 1000 - 5000, 5000 - 10000, &gt; 10000"</formula1>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65</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nlabCcYf9Sk3BYE1I6JPD/Hf0Vn0+WdiZouFkVbphepRWaSqMYLnNNdC/vI4zNisPcAySibzId/Vv7IOmiLs2g==" saltValue="3KIAjDtwev+JZaOP4g7Jrg==" spinCount="100000" sheet="1" objects="1" scenarios="1"/>
  <mergeCells count="65">
    <mergeCell ref="A78:B78"/>
    <mergeCell ref="C78:D78"/>
    <mergeCell ref="A79:B79"/>
    <mergeCell ref="C79:D79"/>
    <mergeCell ref="C69:D69"/>
    <mergeCell ref="C70:D70"/>
    <mergeCell ref="C71:D71"/>
    <mergeCell ref="A72:A77"/>
    <mergeCell ref="C72:D72"/>
    <mergeCell ref="C73:D73"/>
    <mergeCell ref="C74:D74"/>
    <mergeCell ref="C75:D75"/>
    <mergeCell ref="C76:D76"/>
    <mergeCell ref="C77:D77"/>
    <mergeCell ref="A65:A71"/>
    <mergeCell ref="C65:D65"/>
    <mergeCell ref="C66:D66"/>
    <mergeCell ref="C67:D67"/>
    <mergeCell ref="C68:D68"/>
    <mergeCell ref="A58:B58"/>
    <mergeCell ref="C58:D58"/>
    <mergeCell ref="A59:B59"/>
    <mergeCell ref="C59:D59"/>
    <mergeCell ref="A60:B60"/>
    <mergeCell ref="C60:D60"/>
    <mergeCell ref="A61:B61"/>
    <mergeCell ref="C61:D61"/>
    <mergeCell ref="A63:D63"/>
    <mergeCell ref="A64:B64"/>
    <mergeCell ref="C64:D64"/>
    <mergeCell ref="A55:B55"/>
    <mergeCell ref="C55:D55"/>
    <mergeCell ref="A56:B56"/>
    <mergeCell ref="C56:D56"/>
    <mergeCell ref="A57:B57"/>
    <mergeCell ref="C57:D57"/>
    <mergeCell ref="A53:B53"/>
    <mergeCell ref="C53:D54"/>
    <mergeCell ref="A54:B54"/>
    <mergeCell ref="A21:D21"/>
    <mergeCell ref="C22:D22"/>
    <mergeCell ref="A23:A29"/>
    <mergeCell ref="B23:B29"/>
    <mergeCell ref="A30:A36"/>
    <mergeCell ref="B30:B36"/>
    <mergeCell ref="A37:A43"/>
    <mergeCell ref="B37:B43"/>
    <mergeCell ref="A44:A50"/>
    <mergeCell ref="B44:B50"/>
    <mergeCell ref="A52:D52"/>
    <mergeCell ref="B13:D13"/>
    <mergeCell ref="A14:A19"/>
    <mergeCell ref="B14:D14"/>
    <mergeCell ref="B15:D15"/>
    <mergeCell ref="B16:D16"/>
    <mergeCell ref="B17:D17"/>
    <mergeCell ref="B18:D18"/>
    <mergeCell ref="B19:D19"/>
    <mergeCell ref="A1:D1"/>
    <mergeCell ref="A12:D12"/>
    <mergeCell ref="B3:D3"/>
    <mergeCell ref="A5:B5"/>
    <mergeCell ref="B6:D6"/>
    <mergeCell ref="B7:D7"/>
    <mergeCell ref="B8:D8"/>
  </mergeCells>
  <conditionalFormatting sqref="B82">
    <cfRule type="cellIs" dxfId="136" priority="1" operator="equal">
      <formula>TRUE</formula>
    </cfRule>
    <cfRule type="cellIs" dxfId="135" priority="2" operator="equal">
      <formula>"TRUE"</formula>
    </cfRule>
    <cfRule type="cellIs" dxfId="134" priority="3" operator="equal">
      <formula>"FALSE"</formula>
    </cfRule>
  </conditionalFormatting>
  <dataValidations count="8">
    <dataValidation type="list" allowBlank="1" showInputMessage="1" showErrorMessage="1" sqref="B23 B44 B37 B30 C55:C61">
      <formula1>"&lt; 50, 50 - 300, 300 - 1000, 1000 - 5000, 5000 - 10000, &gt; 10000"</formula1>
    </dataValidation>
    <dataValidation type="list" allowBlank="1" showInputMessage="1" showErrorMessage="1" sqref="B7:D8 B13:D13 C78">
      <formula1>"Yes, No"</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C23:C50">
      <formula1>"X, N/A"</formula1>
    </dataValidation>
    <dataValidation type="decimal" allowBlank="1" showInputMessage="1" showErrorMessage="1" sqref="B6:D6">
      <formula1>-9999999999999990000</formula1>
      <formula2>9999999999999990000</formula2>
    </dataValidation>
    <dataValidation type="whole" operator="greaterThanOrEqual" allowBlank="1" showInputMessage="1" showErrorMessage="1" sqref="C64:D64">
      <formula1>0</formula1>
    </dataValidation>
    <dataValidation type="whole" allowBlank="1" showInputMessage="1" showErrorMessage="1" sqref="B65:B77">
      <formula1>1</formula1>
      <formula2>3</formula2>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61</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KOdUnQ1JVjhsmaMLICFDm9KugEzZicB1qPOudYM1RSylTluLOdXn6rOGo45zIMv89rohVfaibo0Q0oJgdO3lmA==" saltValue="RNHB7JY5IDBxjv7NBeXtQQ==" spinCount="100000" sheet="1" objects="1" scenarios="1"/>
  <mergeCells count="65">
    <mergeCell ref="A78:B78"/>
    <mergeCell ref="C78:D78"/>
    <mergeCell ref="A79:B79"/>
    <mergeCell ref="C79:D79"/>
    <mergeCell ref="C69:D69"/>
    <mergeCell ref="C70:D70"/>
    <mergeCell ref="C71:D71"/>
    <mergeCell ref="A72:A77"/>
    <mergeCell ref="C72:D72"/>
    <mergeCell ref="C73:D73"/>
    <mergeCell ref="C74:D74"/>
    <mergeCell ref="C75:D75"/>
    <mergeCell ref="C76:D76"/>
    <mergeCell ref="C77:D77"/>
    <mergeCell ref="A65:A71"/>
    <mergeCell ref="C65:D65"/>
    <mergeCell ref="C66:D66"/>
    <mergeCell ref="C67:D67"/>
    <mergeCell ref="C68:D68"/>
    <mergeCell ref="A58:B58"/>
    <mergeCell ref="C58:D58"/>
    <mergeCell ref="A59:B59"/>
    <mergeCell ref="C59:D59"/>
    <mergeCell ref="A60:B60"/>
    <mergeCell ref="C60:D60"/>
    <mergeCell ref="A61:B61"/>
    <mergeCell ref="C61:D61"/>
    <mergeCell ref="A63:D63"/>
    <mergeCell ref="A64:B64"/>
    <mergeCell ref="C64:D64"/>
    <mergeCell ref="A55:B55"/>
    <mergeCell ref="C55:D55"/>
    <mergeCell ref="A56:B56"/>
    <mergeCell ref="C56:D56"/>
    <mergeCell ref="A57:B57"/>
    <mergeCell ref="C57:D57"/>
    <mergeCell ref="A53:B53"/>
    <mergeCell ref="C53:D54"/>
    <mergeCell ref="A54:B54"/>
    <mergeCell ref="A21:D21"/>
    <mergeCell ref="C22:D22"/>
    <mergeCell ref="A23:A29"/>
    <mergeCell ref="B23:B29"/>
    <mergeCell ref="A30:A36"/>
    <mergeCell ref="B30:B36"/>
    <mergeCell ref="A37:A43"/>
    <mergeCell ref="B37:B43"/>
    <mergeCell ref="A44:A50"/>
    <mergeCell ref="B44:B50"/>
    <mergeCell ref="A52:D52"/>
    <mergeCell ref="B13:D13"/>
    <mergeCell ref="A14:A19"/>
    <mergeCell ref="B14:D14"/>
    <mergeCell ref="B15:D15"/>
    <mergeCell ref="B16:D16"/>
    <mergeCell ref="B17:D17"/>
    <mergeCell ref="B18:D18"/>
    <mergeCell ref="B19:D19"/>
    <mergeCell ref="A1:D1"/>
    <mergeCell ref="A12:D12"/>
    <mergeCell ref="B3:D3"/>
    <mergeCell ref="A5:B5"/>
    <mergeCell ref="B6:D6"/>
    <mergeCell ref="B7:D7"/>
    <mergeCell ref="B8:D8"/>
  </mergeCells>
  <conditionalFormatting sqref="B82">
    <cfRule type="cellIs" dxfId="133" priority="1" operator="equal">
      <formula>TRUE</formula>
    </cfRule>
    <cfRule type="cellIs" dxfId="132" priority="2" operator="equal">
      <formula>"TRUE"</formula>
    </cfRule>
    <cfRule type="cellIs" dxfId="131" priority="3" operator="equal">
      <formula>"FALSE"</formula>
    </cfRule>
  </conditionalFormatting>
  <dataValidations count="8">
    <dataValidation type="whole" allowBlank="1" showInputMessage="1" showErrorMessage="1" sqref="B65:B77">
      <formula1>1</formula1>
      <formula2>3</formula2>
    </dataValidation>
    <dataValidation type="whole" operator="greaterThanOrEqual" allowBlank="1" showInputMessage="1" showErrorMessage="1" sqref="C64:D64">
      <formula1>0</formula1>
    </dataValidation>
    <dataValidation type="decimal" allowBlank="1" showInputMessage="1" showErrorMessage="1" sqref="B6:D6">
      <formula1>-9999999999999990000</formula1>
      <formula2>9999999999999990000</formula2>
    </dataValidation>
    <dataValidation type="list" allowBlank="1" showInputMessage="1" showErrorMessage="1" sqref="C23:C50">
      <formula1>"X, N/A"</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B7:D8 B13:D13 C78">
      <formula1>"Yes, No"</formula1>
    </dataValidation>
    <dataValidation type="list" allowBlank="1" showInputMessage="1" showErrorMessage="1" sqref="B23 B44 B37 B30 C55:C61">
      <formula1>"&lt; 50, 50 - 300, 300 - 1000, 1000 - 5000, 5000 - 10000, &gt; 10000"</formula1>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82"/>
  <sheetViews>
    <sheetView zoomScaleNormal="100" zoomScaleSheetLayoutView="100" workbookViewId="0">
      <selection sqref="A1:D1"/>
    </sheetView>
  </sheetViews>
  <sheetFormatPr defaultRowHeight="15" x14ac:dyDescent="0.25"/>
  <cols>
    <col min="1" max="1" width="48.7109375" style="4" customWidth="1"/>
    <col min="2" max="4" width="25.5703125" style="4" customWidth="1"/>
    <col min="5" max="10" width="9.140625" style="53"/>
    <col min="11" max="16384" width="9.140625" style="4"/>
  </cols>
  <sheetData>
    <row r="1" spans="1:8" ht="16.5" thickBot="1" x14ac:dyDescent="0.3">
      <c r="A1" s="58" t="s">
        <v>44</v>
      </c>
      <c r="B1" s="121"/>
      <c r="C1" s="121"/>
      <c r="D1" s="59"/>
    </row>
    <row r="2" spans="1:8" ht="15.75" thickBot="1" x14ac:dyDescent="0.3">
      <c r="A2" s="18"/>
      <c r="B2" s="18"/>
      <c r="C2" s="18"/>
      <c r="D2" s="18"/>
    </row>
    <row r="3" spans="1:8" ht="15.75" thickBot="1" x14ac:dyDescent="0.3">
      <c r="A3" s="19" t="s">
        <v>31</v>
      </c>
      <c r="B3" s="132" t="s">
        <v>62</v>
      </c>
      <c r="C3" s="133"/>
      <c r="D3" s="134"/>
      <c r="F3" s="54" t="b">
        <f>IF(ISNA(MATCH(FALSE,F5:F79,0)),TRUE,FALSE)</f>
        <v>0</v>
      </c>
      <c r="G3" s="54" t="b">
        <f>IF(ISNA(MATCH(FALSE,G5:G79,0)),TRUE,FALSE)</f>
        <v>0</v>
      </c>
    </row>
    <row r="4" spans="1:8" ht="15.75" thickBot="1" x14ac:dyDescent="0.3">
      <c r="A4" s="18"/>
      <c r="B4" s="18"/>
      <c r="C4" s="18"/>
      <c r="D4" s="18"/>
    </row>
    <row r="5" spans="1:8" ht="30" customHeight="1" thickBot="1" x14ac:dyDescent="0.3">
      <c r="A5" s="87" t="s">
        <v>32</v>
      </c>
      <c r="B5" s="88"/>
      <c r="C5" s="20"/>
      <c r="D5" s="21"/>
    </row>
    <row r="6" spans="1:8" ht="51.95" customHeight="1" x14ac:dyDescent="0.25">
      <c r="A6" s="22" t="s">
        <v>52</v>
      </c>
      <c r="B6" s="135"/>
      <c r="C6" s="136"/>
      <c r="D6" s="137"/>
      <c r="F6" s="53" t="b">
        <f>ISNUMBER(B6)</f>
        <v>0</v>
      </c>
      <c r="H6" s="55">
        <f>COUNTIF(B6,"")</f>
        <v>1</v>
      </c>
    </row>
    <row r="7" spans="1:8" ht="51.95" customHeight="1" x14ac:dyDescent="0.25">
      <c r="A7" s="23" t="s">
        <v>54</v>
      </c>
      <c r="B7" s="122"/>
      <c r="C7" s="123"/>
      <c r="D7" s="124"/>
      <c r="F7" s="53" t="b">
        <f>IF(OR(B7="Yes",B7="No"),TRUE,FALSE)</f>
        <v>0</v>
      </c>
      <c r="H7" s="55">
        <f>COUNTIF(B7,"")</f>
        <v>1</v>
      </c>
    </row>
    <row r="8" spans="1:8" ht="79.150000000000006" customHeight="1" thickBot="1" x14ac:dyDescent="0.3">
      <c r="A8" s="24" t="s">
        <v>124</v>
      </c>
      <c r="B8" s="125"/>
      <c r="C8" s="126"/>
      <c r="D8" s="127"/>
      <c r="F8" s="53" t="b">
        <f>IF(OR(B8="Yes",B8="No",B8=""),TRUE,FALSE)</f>
        <v>1</v>
      </c>
      <c r="G8" s="53" t="b">
        <f>IF(AND(B7="Yes",OR(B8="Yes",B8="No")),TRUE,IF(B7="No",TRUE,FALSE))</f>
        <v>0</v>
      </c>
      <c r="H8" s="55">
        <f>COUNTIF(B8,"")</f>
        <v>1</v>
      </c>
    </row>
    <row r="9" spans="1:8" x14ac:dyDescent="0.25">
      <c r="A9" s="25" t="s">
        <v>39</v>
      </c>
      <c r="B9" s="18"/>
      <c r="C9" s="18"/>
      <c r="D9" s="18"/>
    </row>
    <row r="10" spans="1:8" x14ac:dyDescent="0.25">
      <c r="A10" s="26" t="s">
        <v>55</v>
      </c>
      <c r="B10" s="18"/>
      <c r="C10" s="18"/>
      <c r="D10" s="18"/>
    </row>
    <row r="11" spans="1:8" ht="15.75" thickBot="1" x14ac:dyDescent="0.3">
      <c r="A11" s="18"/>
      <c r="B11" s="18"/>
      <c r="C11" s="18"/>
      <c r="D11" s="18"/>
    </row>
    <row r="12" spans="1:8" ht="30" customHeight="1" thickBot="1" x14ac:dyDescent="0.3">
      <c r="A12" s="128" t="s">
        <v>10</v>
      </c>
      <c r="B12" s="129"/>
      <c r="C12" s="130"/>
      <c r="D12" s="131"/>
    </row>
    <row r="13" spans="1:8" ht="85.5" x14ac:dyDescent="0.25">
      <c r="A13" s="37" t="s">
        <v>53</v>
      </c>
      <c r="B13" s="92"/>
      <c r="C13" s="93"/>
      <c r="D13" s="94"/>
      <c r="F13" s="53" t="b">
        <f>IF(OR(B13="Yes",B13="No"),TRUE,FALSE)</f>
        <v>0</v>
      </c>
      <c r="H13" s="55">
        <f>COUNTIF(B13,"")</f>
        <v>1</v>
      </c>
    </row>
    <row r="14" spans="1:8" ht="15" customHeight="1" x14ac:dyDescent="0.25">
      <c r="A14" s="102" t="s">
        <v>125</v>
      </c>
      <c r="B14" s="103"/>
      <c r="C14" s="104"/>
      <c r="D14" s="105"/>
      <c r="F14" s="53" t="b">
        <f>IF(OR(B14="specific website",B14="specific marketing material",B14="use of the language of a host MS (if different from the one(s) from your home MS)",B14="telephone calls",B14="tied agents in the host MS",B14="roadshows",B14=""),TRUE,FALSE)</f>
        <v>1</v>
      </c>
      <c r="H14" s="55">
        <f>COUNTIF(B14,"")</f>
        <v>1</v>
      </c>
    </row>
    <row r="15" spans="1:8" x14ac:dyDescent="0.25">
      <c r="A15" s="102"/>
      <c r="B15" s="103"/>
      <c r="C15" s="104"/>
      <c r="D15" s="105"/>
      <c r="F15" s="53" t="b">
        <f t="shared" ref="F15:F19" si="0">IF(OR(B15="specific website",B15="specific marketing material",B15="use of the language of a host MS (if different from the one(s) from your home MS)",B15="telephone calls",B15="tied agents in the host MS",B15="roadshows",B15=""),TRUE,FALSE)</f>
        <v>1</v>
      </c>
      <c r="H15" s="55">
        <f>COUNTIF(B15,"")</f>
        <v>1</v>
      </c>
    </row>
    <row r="16" spans="1:8" x14ac:dyDescent="0.25">
      <c r="A16" s="102"/>
      <c r="B16" s="103"/>
      <c r="C16" s="104"/>
      <c r="D16" s="105"/>
      <c r="F16" s="53" t="b">
        <f t="shared" si="0"/>
        <v>1</v>
      </c>
      <c r="H16" s="55">
        <f t="shared" ref="H16:H19" si="1">COUNTIF(B16,"")</f>
        <v>1</v>
      </c>
    </row>
    <row r="17" spans="1:9" x14ac:dyDescent="0.25">
      <c r="A17" s="102"/>
      <c r="B17" s="103"/>
      <c r="C17" s="104"/>
      <c r="D17" s="105"/>
      <c r="F17" s="53" t="b">
        <f t="shared" si="0"/>
        <v>1</v>
      </c>
      <c r="H17" s="55">
        <f t="shared" si="1"/>
        <v>1</v>
      </c>
    </row>
    <row r="18" spans="1:9" x14ac:dyDescent="0.25">
      <c r="A18" s="102"/>
      <c r="B18" s="103"/>
      <c r="C18" s="104"/>
      <c r="D18" s="105"/>
      <c r="F18" s="53" t="b">
        <f t="shared" si="0"/>
        <v>1</v>
      </c>
      <c r="H18" s="55">
        <f t="shared" si="1"/>
        <v>1</v>
      </c>
    </row>
    <row r="19" spans="1:9" ht="15.75" thickBot="1" x14ac:dyDescent="0.3">
      <c r="A19" s="69"/>
      <c r="B19" s="95"/>
      <c r="C19" s="96"/>
      <c r="D19" s="97"/>
      <c r="F19" s="53" t="b">
        <f t="shared" si="0"/>
        <v>1</v>
      </c>
      <c r="G19" s="53" t="b">
        <f>IF(AND(B13="Yes",B14="",B15="",B16="",B17="",B18="",B19=""),FALSE,TRUE)</f>
        <v>1</v>
      </c>
      <c r="H19" s="55">
        <f t="shared" si="1"/>
        <v>1</v>
      </c>
    </row>
    <row r="20" spans="1:9" ht="15.75" thickBot="1" x14ac:dyDescent="0.3">
      <c r="A20" s="18"/>
      <c r="B20" s="18"/>
      <c r="C20" s="18"/>
      <c r="D20" s="18"/>
    </row>
    <row r="21" spans="1:9" ht="27" customHeight="1" thickBot="1" x14ac:dyDescent="0.3">
      <c r="A21" s="87" t="s">
        <v>33</v>
      </c>
      <c r="B21" s="88"/>
      <c r="C21" s="89"/>
      <c r="D21" s="90"/>
    </row>
    <row r="22" spans="1:9" ht="27" customHeight="1" thickBot="1" x14ac:dyDescent="0.3">
      <c r="A22" s="28" t="s">
        <v>34</v>
      </c>
      <c r="B22" s="29" t="s">
        <v>45</v>
      </c>
      <c r="C22" s="99" t="s">
        <v>11</v>
      </c>
      <c r="D22" s="100"/>
    </row>
    <row r="23" spans="1:9" x14ac:dyDescent="0.25">
      <c r="A23" s="91" t="s">
        <v>12</v>
      </c>
      <c r="B23" s="101"/>
      <c r="C23" s="38"/>
      <c r="D23" s="30" t="s">
        <v>13</v>
      </c>
      <c r="F23" s="53" t="b">
        <f>IF(OR(B23="&lt; 50",B23="50 - 300",B23="300 - 1000",B23="1000 - 5000",B23="5000 - 10000",B23="&gt; 10000"),TRUE,FALSE)</f>
        <v>0</v>
      </c>
      <c r="G23" s="53" t="b">
        <f>IF(OR(C23="X",C23="N/A"),TRUE,FALSE)</f>
        <v>0</v>
      </c>
      <c r="H23" s="55">
        <f>COUNTIF(B23,"")</f>
        <v>1</v>
      </c>
      <c r="I23" s="55">
        <f>COUNTIF(C23,"")</f>
        <v>1</v>
      </c>
    </row>
    <row r="24" spans="1:9" x14ac:dyDescent="0.25">
      <c r="A24" s="86"/>
      <c r="B24" s="98"/>
      <c r="C24" s="39"/>
      <c r="D24" s="36" t="s">
        <v>14</v>
      </c>
      <c r="G24" s="53" t="b">
        <f t="shared" ref="G24:G50" si="2">IF(OR(C24="X",C24="N/A"),TRUE,FALSE)</f>
        <v>0</v>
      </c>
      <c r="I24" s="55">
        <f t="shared" ref="I24:I50" si="3">COUNTIF(C24,"")</f>
        <v>1</v>
      </c>
    </row>
    <row r="25" spans="1:9" x14ac:dyDescent="0.25">
      <c r="A25" s="86"/>
      <c r="B25" s="98"/>
      <c r="C25" s="39"/>
      <c r="D25" s="36" t="s">
        <v>15</v>
      </c>
      <c r="G25" s="53" t="b">
        <f t="shared" si="2"/>
        <v>0</v>
      </c>
      <c r="I25" s="55">
        <f t="shared" si="3"/>
        <v>1</v>
      </c>
    </row>
    <row r="26" spans="1:9" ht="14.25" customHeight="1" x14ac:dyDescent="0.25">
      <c r="A26" s="86"/>
      <c r="B26" s="98"/>
      <c r="C26" s="39"/>
      <c r="D26" s="36" t="s">
        <v>19</v>
      </c>
      <c r="G26" s="53" t="b">
        <f t="shared" si="2"/>
        <v>0</v>
      </c>
      <c r="I26" s="55">
        <f t="shared" si="3"/>
        <v>1</v>
      </c>
    </row>
    <row r="27" spans="1:9" x14ac:dyDescent="0.25">
      <c r="A27" s="86"/>
      <c r="B27" s="98"/>
      <c r="C27" s="39"/>
      <c r="D27" s="36" t="s">
        <v>16</v>
      </c>
      <c r="G27" s="53" t="b">
        <f t="shared" si="2"/>
        <v>0</v>
      </c>
      <c r="I27" s="55">
        <f>COUNTIF(C27,"")</f>
        <v>1</v>
      </c>
    </row>
    <row r="28" spans="1:9" x14ac:dyDescent="0.25">
      <c r="A28" s="86"/>
      <c r="B28" s="98"/>
      <c r="C28" s="39"/>
      <c r="D28" s="36" t="s">
        <v>17</v>
      </c>
      <c r="G28" s="53" t="b">
        <f t="shared" si="2"/>
        <v>0</v>
      </c>
      <c r="I28" s="55">
        <f t="shared" si="3"/>
        <v>1</v>
      </c>
    </row>
    <row r="29" spans="1:9" x14ac:dyDescent="0.25">
      <c r="A29" s="86"/>
      <c r="B29" s="98"/>
      <c r="C29" s="39"/>
      <c r="D29" s="36" t="s">
        <v>18</v>
      </c>
      <c r="G29" s="53" t="b">
        <f t="shared" si="2"/>
        <v>0</v>
      </c>
      <c r="I29" s="55">
        <f t="shared" si="3"/>
        <v>1</v>
      </c>
    </row>
    <row r="30" spans="1:9" x14ac:dyDescent="0.25">
      <c r="A30" s="85" t="s">
        <v>9</v>
      </c>
      <c r="B30" s="98"/>
      <c r="C30" s="39"/>
      <c r="D30" s="36" t="s">
        <v>13</v>
      </c>
      <c r="F30" s="53" t="b">
        <f>IF(OR(B30="&lt; 50",B30="50 - 300",B30="300 - 1000",B30="1000 - 5000",B30="5000 - 10000",B30="&gt; 10000"),TRUE,FALSE)</f>
        <v>0</v>
      </c>
      <c r="G30" s="53" t="b">
        <f t="shared" si="2"/>
        <v>0</v>
      </c>
      <c r="H30" s="55">
        <f>COUNTIF(B30,"")</f>
        <v>1</v>
      </c>
      <c r="I30" s="55">
        <f t="shared" si="3"/>
        <v>1</v>
      </c>
    </row>
    <row r="31" spans="1:9" x14ac:dyDescent="0.25">
      <c r="A31" s="86"/>
      <c r="B31" s="98"/>
      <c r="C31" s="39"/>
      <c r="D31" s="36" t="s">
        <v>14</v>
      </c>
      <c r="G31" s="53" t="b">
        <f t="shared" si="2"/>
        <v>0</v>
      </c>
      <c r="I31" s="55">
        <f t="shared" si="3"/>
        <v>1</v>
      </c>
    </row>
    <row r="32" spans="1:9" x14ac:dyDescent="0.25">
      <c r="A32" s="86"/>
      <c r="B32" s="98"/>
      <c r="C32" s="39"/>
      <c r="D32" s="36" t="s">
        <v>15</v>
      </c>
      <c r="G32" s="53" t="b">
        <f t="shared" si="2"/>
        <v>0</v>
      </c>
      <c r="I32" s="55">
        <f t="shared" si="3"/>
        <v>1</v>
      </c>
    </row>
    <row r="33" spans="1:9" ht="14.25" customHeight="1" x14ac:dyDescent="0.25">
      <c r="A33" s="86"/>
      <c r="B33" s="98"/>
      <c r="C33" s="39"/>
      <c r="D33" s="36" t="s">
        <v>19</v>
      </c>
      <c r="G33" s="53" t="b">
        <f t="shared" si="2"/>
        <v>0</v>
      </c>
      <c r="I33" s="55">
        <f t="shared" si="3"/>
        <v>1</v>
      </c>
    </row>
    <row r="34" spans="1:9" x14ac:dyDescent="0.25">
      <c r="A34" s="86"/>
      <c r="B34" s="98"/>
      <c r="C34" s="39"/>
      <c r="D34" s="36" t="s">
        <v>16</v>
      </c>
      <c r="G34" s="53" t="b">
        <f t="shared" si="2"/>
        <v>0</v>
      </c>
      <c r="I34" s="55">
        <f t="shared" si="3"/>
        <v>1</v>
      </c>
    </row>
    <row r="35" spans="1:9" x14ac:dyDescent="0.25">
      <c r="A35" s="86"/>
      <c r="B35" s="98"/>
      <c r="C35" s="39"/>
      <c r="D35" s="36" t="s">
        <v>17</v>
      </c>
      <c r="G35" s="53" t="b">
        <f t="shared" si="2"/>
        <v>0</v>
      </c>
      <c r="I35" s="55">
        <f>COUNTIF(C35,"")</f>
        <v>1</v>
      </c>
    </row>
    <row r="36" spans="1:9" x14ac:dyDescent="0.25">
      <c r="A36" s="86"/>
      <c r="B36" s="98"/>
      <c r="C36" s="39"/>
      <c r="D36" s="36" t="s">
        <v>18</v>
      </c>
      <c r="G36" s="53" t="b">
        <f t="shared" si="2"/>
        <v>0</v>
      </c>
      <c r="I36" s="55">
        <f t="shared" si="3"/>
        <v>1</v>
      </c>
    </row>
    <row r="37" spans="1:9" x14ac:dyDescent="0.25">
      <c r="A37" s="85" t="s">
        <v>8</v>
      </c>
      <c r="B37" s="98"/>
      <c r="C37" s="39"/>
      <c r="D37" s="36" t="s">
        <v>13</v>
      </c>
      <c r="F37" s="53" t="b">
        <f>IF(OR(B37="&lt; 50",B37="50 - 300",B37="300 - 1000",B37="1000 - 5000",B37="5000 - 10000",B37="&gt; 10000"),TRUE,FALSE)</f>
        <v>0</v>
      </c>
      <c r="G37" s="53" t="b">
        <f t="shared" si="2"/>
        <v>0</v>
      </c>
      <c r="H37" s="55">
        <f>COUNTIF(B37,"")</f>
        <v>1</v>
      </c>
      <c r="I37" s="55">
        <f t="shared" si="3"/>
        <v>1</v>
      </c>
    </row>
    <row r="38" spans="1:9" x14ac:dyDescent="0.25">
      <c r="A38" s="86"/>
      <c r="B38" s="98"/>
      <c r="C38" s="39"/>
      <c r="D38" s="36" t="s">
        <v>14</v>
      </c>
      <c r="G38" s="53" t="b">
        <f t="shared" si="2"/>
        <v>0</v>
      </c>
      <c r="I38" s="55">
        <f t="shared" si="3"/>
        <v>1</v>
      </c>
    </row>
    <row r="39" spans="1:9" x14ac:dyDescent="0.25">
      <c r="A39" s="86"/>
      <c r="B39" s="98"/>
      <c r="C39" s="39"/>
      <c r="D39" s="36" t="s">
        <v>15</v>
      </c>
      <c r="G39" s="53" t="b">
        <f t="shared" si="2"/>
        <v>0</v>
      </c>
      <c r="I39" s="55">
        <f t="shared" si="3"/>
        <v>1</v>
      </c>
    </row>
    <row r="40" spans="1:9" ht="14.25" customHeight="1" x14ac:dyDescent="0.25">
      <c r="A40" s="86"/>
      <c r="B40" s="98"/>
      <c r="C40" s="39"/>
      <c r="D40" s="36" t="s">
        <v>19</v>
      </c>
      <c r="G40" s="53" t="b">
        <f t="shared" si="2"/>
        <v>0</v>
      </c>
      <c r="I40" s="55">
        <f t="shared" si="3"/>
        <v>1</v>
      </c>
    </row>
    <row r="41" spans="1:9" x14ac:dyDescent="0.25">
      <c r="A41" s="86"/>
      <c r="B41" s="98"/>
      <c r="C41" s="39"/>
      <c r="D41" s="36" t="s">
        <v>16</v>
      </c>
      <c r="G41" s="53" t="b">
        <f t="shared" si="2"/>
        <v>0</v>
      </c>
      <c r="I41" s="55">
        <f>COUNTIF(C41,"")</f>
        <v>1</v>
      </c>
    </row>
    <row r="42" spans="1:9" x14ac:dyDescent="0.25">
      <c r="A42" s="86"/>
      <c r="B42" s="98"/>
      <c r="C42" s="39"/>
      <c r="D42" s="36" t="s">
        <v>17</v>
      </c>
      <c r="G42" s="53" t="b">
        <f t="shared" si="2"/>
        <v>0</v>
      </c>
      <c r="I42" s="55">
        <f t="shared" si="3"/>
        <v>1</v>
      </c>
    </row>
    <row r="43" spans="1:9" x14ac:dyDescent="0.25">
      <c r="A43" s="86"/>
      <c r="B43" s="98"/>
      <c r="C43" s="39"/>
      <c r="D43" s="36" t="s">
        <v>18</v>
      </c>
      <c r="G43" s="53" t="b">
        <f t="shared" si="2"/>
        <v>0</v>
      </c>
      <c r="I43" s="55">
        <f t="shared" si="3"/>
        <v>1</v>
      </c>
    </row>
    <row r="44" spans="1:9" x14ac:dyDescent="0.25">
      <c r="A44" s="85" t="s">
        <v>20</v>
      </c>
      <c r="B44" s="98"/>
      <c r="C44" s="39"/>
      <c r="D44" s="36" t="s">
        <v>13</v>
      </c>
      <c r="F44" s="53" t="b">
        <f>IF(OR(B44="&lt; 50",B44="50 - 300",B44="300 - 1000",B44="1000 - 5000",B44="5000 - 10000",B44="&gt; 10000"),TRUE,FALSE)</f>
        <v>0</v>
      </c>
      <c r="G44" s="53" t="b">
        <f t="shared" si="2"/>
        <v>0</v>
      </c>
      <c r="H44" s="55">
        <f>COUNTIF(B44,"")</f>
        <v>1</v>
      </c>
      <c r="I44" s="55">
        <f t="shared" si="3"/>
        <v>1</v>
      </c>
    </row>
    <row r="45" spans="1:9" x14ac:dyDescent="0.25">
      <c r="A45" s="86"/>
      <c r="B45" s="98"/>
      <c r="C45" s="39"/>
      <c r="D45" s="36" t="s">
        <v>14</v>
      </c>
      <c r="G45" s="53" t="b">
        <f t="shared" si="2"/>
        <v>0</v>
      </c>
      <c r="I45" s="55">
        <f t="shared" si="3"/>
        <v>1</v>
      </c>
    </row>
    <row r="46" spans="1:9" x14ac:dyDescent="0.25">
      <c r="A46" s="86"/>
      <c r="B46" s="98"/>
      <c r="C46" s="39"/>
      <c r="D46" s="36" t="s">
        <v>15</v>
      </c>
      <c r="G46" s="53" t="b">
        <f t="shared" si="2"/>
        <v>0</v>
      </c>
      <c r="I46" s="55">
        <f t="shared" si="3"/>
        <v>1</v>
      </c>
    </row>
    <row r="47" spans="1:9" ht="14.25" customHeight="1" x14ac:dyDescent="0.25">
      <c r="A47" s="86"/>
      <c r="B47" s="98"/>
      <c r="C47" s="39"/>
      <c r="D47" s="36" t="s">
        <v>19</v>
      </c>
      <c r="G47" s="53" t="b">
        <f t="shared" si="2"/>
        <v>0</v>
      </c>
      <c r="I47" s="55">
        <f t="shared" si="3"/>
        <v>1</v>
      </c>
    </row>
    <row r="48" spans="1:9" x14ac:dyDescent="0.25">
      <c r="A48" s="86"/>
      <c r="B48" s="98"/>
      <c r="C48" s="39"/>
      <c r="D48" s="36" t="s">
        <v>16</v>
      </c>
      <c r="G48" s="53" t="b">
        <f t="shared" si="2"/>
        <v>0</v>
      </c>
      <c r="I48" s="55">
        <f t="shared" si="3"/>
        <v>1</v>
      </c>
    </row>
    <row r="49" spans="1:9" x14ac:dyDescent="0.25">
      <c r="A49" s="86"/>
      <c r="B49" s="98"/>
      <c r="C49" s="39"/>
      <c r="D49" s="36" t="s">
        <v>17</v>
      </c>
      <c r="G49" s="53" t="b">
        <f t="shared" si="2"/>
        <v>0</v>
      </c>
      <c r="I49" s="55">
        <f t="shared" si="3"/>
        <v>1</v>
      </c>
    </row>
    <row r="50" spans="1:9" ht="15.75" thickBot="1" x14ac:dyDescent="0.3">
      <c r="A50" s="106"/>
      <c r="B50" s="77"/>
      <c r="C50" s="40"/>
      <c r="D50" s="32" t="s">
        <v>18</v>
      </c>
      <c r="G50" s="53" t="b">
        <f t="shared" si="2"/>
        <v>0</v>
      </c>
      <c r="I50" s="55">
        <f t="shared" si="3"/>
        <v>1</v>
      </c>
    </row>
    <row r="51" spans="1:9" ht="15.75" thickBot="1" x14ac:dyDescent="0.3">
      <c r="A51" s="33"/>
      <c r="B51" s="33"/>
      <c r="C51" s="18"/>
      <c r="D51" s="18"/>
    </row>
    <row r="52" spans="1:9" ht="27.75" customHeight="1" thickBot="1" x14ac:dyDescent="0.3">
      <c r="A52" s="109" t="s">
        <v>35</v>
      </c>
      <c r="B52" s="110"/>
      <c r="C52" s="110"/>
      <c r="D52" s="111"/>
    </row>
    <row r="53" spans="1:9" x14ac:dyDescent="0.25">
      <c r="A53" s="71" t="s">
        <v>36</v>
      </c>
      <c r="B53" s="72"/>
      <c r="C53" s="117" t="s">
        <v>46</v>
      </c>
      <c r="D53" s="118"/>
    </row>
    <row r="54" spans="1:9" ht="15.75" thickBot="1" x14ac:dyDescent="0.3">
      <c r="A54" s="73" t="s">
        <v>37</v>
      </c>
      <c r="B54" s="74"/>
      <c r="C54" s="119"/>
      <c r="D54" s="120"/>
    </row>
    <row r="55" spans="1:9" x14ac:dyDescent="0.25">
      <c r="A55" s="79" t="s">
        <v>21</v>
      </c>
      <c r="B55" s="80"/>
      <c r="C55" s="115"/>
      <c r="D55" s="116"/>
      <c r="F55" s="53" t="b">
        <f>IF(OR(C55="&lt; 50",C55="50 - 300",C55="300 - 1000",C55="1000 - 5000",C55="5000 - 10000",C55="&gt; 10000"),TRUE,FALSE)</f>
        <v>0</v>
      </c>
      <c r="H55" s="55">
        <f>COUNTIF(C55,"")</f>
        <v>1</v>
      </c>
    </row>
    <row r="56" spans="1:9" x14ac:dyDescent="0.25">
      <c r="A56" s="83" t="s">
        <v>22</v>
      </c>
      <c r="B56" s="84"/>
      <c r="C56" s="98"/>
      <c r="D56" s="112"/>
      <c r="F56" s="53" t="b">
        <f t="shared" ref="F56:F61" si="4">IF(OR(C56="&lt; 50",C56="50 - 300",C56="300 - 1000",C56="1000 - 5000",C56="5000 - 10000",C56="&gt; 10000"),TRUE,FALSE)</f>
        <v>0</v>
      </c>
      <c r="H56" s="55">
        <f t="shared" ref="H56:H60" si="5">COUNTIF(C56,"")</f>
        <v>1</v>
      </c>
    </row>
    <row r="57" spans="1:9" x14ac:dyDescent="0.25">
      <c r="A57" s="83" t="s">
        <v>23</v>
      </c>
      <c r="B57" s="84"/>
      <c r="C57" s="98"/>
      <c r="D57" s="112"/>
      <c r="F57" s="53" t="b">
        <f t="shared" si="4"/>
        <v>0</v>
      </c>
      <c r="H57" s="55">
        <f t="shared" si="5"/>
        <v>1</v>
      </c>
    </row>
    <row r="58" spans="1:9" x14ac:dyDescent="0.25">
      <c r="A58" s="83" t="s">
        <v>24</v>
      </c>
      <c r="B58" s="84"/>
      <c r="C58" s="98"/>
      <c r="D58" s="112"/>
      <c r="F58" s="53" t="b">
        <f t="shared" si="4"/>
        <v>0</v>
      </c>
      <c r="H58" s="55">
        <f t="shared" si="5"/>
        <v>1</v>
      </c>
    </row>
    <row r="59" spans="1:9" x14ac:dyDescent="0.25">
      <c r="A59" s="83" t="s">
        <v>25</v>
      </c>
      <c r="B59" s="84"/>
      <c r="C59" s="98"/>
      <c r="D59" s="112"/>
      <c r="F59" s="53" t="b">
        <f t="shared" si="4"/>
        <v>0</v>
      </c>
      <c r="H59" s="55">
        <f t="shared" si="5"/>
        <v>1</v>
      </c>
    </row>
    <row r="60" spans="1:9" x14ac:dyDescent="0.25">
      <c r="A60" s="83" t="s">
        <v>26</v>
      </c>
      <c r="B60" s="84"/>
      <c r="C60" s="98"/>
      <c r="D60" s="112"/>
      <c r="F60" s="53" t="b">
        <f t="shared" si="4"/>
        <v>0</v>
      </c>
      <c r="H60" s="55">
        <f t="shared" si="5"/>
        <v>1</v>
      </c>
    </row>
    <row r="61" spans="1:9" ht="15.75" thickBot="1" x14ac:dyDescent="0.3">
      <c r="A61" s="81" t="s">
        <v>27</v>
      </c>
      <c r="B61" s="82"/>
      <c r="C61" s="77"/>
      <c r="D61" s="78"/>
      <c r="F61" s="53" t="b">
        <f t="shared" si="4"/>
        <v>0</v>
      </c>
      <c r="H61" s="55">
        <f>COUNTIF(C61,"")</f>
        <v>1</v>
      </c>
    </row>
    <row r="62" spans="1:9" ht="15.75" thickBot="1" x14ac:dyDescent="0.3">
      <c r="A62" s="34"/>
      <c r="B62" s="34"/>
      <c r="C62" s="18"/>
      <c r="D62" s="18"/>
    </row>
    <row r="63" spans="1:9" ht="28.15" customHeight="1" thickBot="1" x14ac:dyDescent="0.3">
      <c r="A63" s="64" t="s">
        <v>38</v>
      </c>
      <c r="B63" s="65"/>
      <c r="C63" s="65"/>
      <c r="D63" s="66"/>
    </row>
    <row r="64" spans="1:9" ht="50.1" customHeight="1" x14ac:dyDescent="0.25">
      <c r="A64" s="107" t="s">
        <v>126</v>
      </c>
      <c r="B64" s="108"/>
      <c r="C64" s="75"/>
      <c r="D64" s="76"/>
      <c r="F64" s="53" t="b">
        <f>ISNUMBER(C64)</f>
        <v>0</v>
      </c>
      <c r="G64" s="53" t="b">
        <f>IF(AND(C64&gt;0,OR(B65=1,B66=1,B67=1,B68=1,B69=1,B70=1,B71=1),OR(B72=1,B73=1,B74=1,B75=1,B76=1,B77=1),OR(C78="Yes",C78="No")),TRUE,IF(C64=0,TRUE,FALSE))</f>
        <v>1</v>
      </c>
      <c r="H64" s="55">
        <f>COUNTIF(C64,"")</f>
        <v>1</v>
      </c>
    </row>
    <row r="65" spans="1:8" ht="14.25" customHeight="1" x14ac:dyDescent="0.25">
      <c r="A65" s="102" t="s">
        <v>41</v>
      </c>
      <c r="B65" s="35"/>
      <c r="C65" s="67" t="s">
        <v>13</v>
      </c>
      <c r="D65" s="68"/>
      <c r="F65" s="53" t="b">
        <f>IF(OR(B65="", B65=1,B65=2,B65=3),TRUE,FALSE)</f>
        <v>1</v>
      </c>
      <c r="H65" s="55">
        <f>COUNTIF(B65,"")</f>
        <v>1</v>
      </c>
    </row>
    <row r="66" spans="1:8" x14ac:dyDescent="0.25">
      <c r="A66" s="102"/>
      <c r="B66" s="35"/>
      <c r="C66" s="67" t="s">
        <v>14</v>
      </c>
      <c r="D66" s="68"/>
      <c r="F66" s="53" t="b">
        <f>IF(OR(B66="", B66=1,B66=2,B66=3),TRUE,FALSE)</f>
        <v>1</v>
      </c>
      <c r="H66" s="55">
        <f t="shared" ref="H66:H77" si="6">COUNTIF(B66,"")</f>
        <v>1</v>
      </c>
    </row>
    <row r="67" spans="1:8" x14ac:dyDescent="0.25">
      <c r="A67" s="102"/>
      <c r="B67" s="35"/>
      <c r="C67" s="67" t="s">
        <v>15</v>
      </c>
      <c r="D67" s="68"/>
      <c r="F67" s="53" t="b">
        <f t="shared" ref="F67:F77" si="7">IF(OR(B67="", B67=1,B67=2,B67=3),TRUE,FALSE)</f>
        <v>1</v>
      </c>
      <c r="H67" s="55">
        <f>COUNTIF(B67,"")</f>
        <v>1</v>
      </c>
    </row>
    <row r="68" spans="1:8" x14ac:dyDescent="0.25">
      <c r="A68" s="102"/>
      <c r="B68" s="35"/>
      <c r="C68" s="67" t="s">
        <v>19</v>
      </c>
      <c r="D68" s="68"/>
      <c r="F68" s="53" t="b">
        <f t="shared" si="7"/>
        <v>1</v>
      </c>
      <c r="H68" s="55">
        <f t="shared" si="6"/>
        <v>1</v>
      </c>
    </row>
    <row r="69" spans="1:8" x14ac:dyDescent="0.25">
      <c r="A69" s="102"/>
      <c r="B69" s="35"/>
      <c r="C69" s="67" t="s">
        <v>16</v>
      </c>
      <c r="D69" s="68"/>
      <c r="F69" s="53" t="b">
        <f t="shared" si="7"/>
        <v>1</v>
      </c>
      <c r="H69" s="55">
        <f t="shared" si="6"/>
        <v>1</v>
      </c>
    </row>
    <row r="70" spans="1:8" x14ac:dyDescent="0.25">
      <c r="A70" s="102"/>
      <c r="B70" s="35"/>
      <c r="C70" s="67" t="s">
        <v>17</v>
      </c>
      <c r="D70" s="68"/>
      <c r="F70" s="53" t="b">
        <f t="shared" si="7"/>
        <v>1</v>
      </c>
      <c r="H70" s="55">
        <f t="shared" si="6"/>
        <v>1</v>
      </c>
    </row>
    <row r="71" spans="1:8" x14ac:dyDescent="0.25">
      <c r="A71" s="102"/>
      <c r="B71" s="35"/>
      <c r="C71" s="67" t="s">
        <v>18</v>
      </c>
      <c r="D71" s="68"/>
      <c r="F71" s="53" t="b">
        <f t="shared" si="7"/>
        <v>1</v>
      </c>
      <c r="H71" s="55">
        <f t="shared" si="6"/>
        <v>1</v>
      </c>
    </row>
    <row r="72" spans="1:8" ht="27" customHeight="1" x14ac:dyDescent="0.25">
      <c r="A72" s="102" t="s">
        <v>42</v>
      </c>
      <c r="B72" s="35"/>
      <c r="C72" s="67" t="s">
        <v>47</v>
      </c>
      <c r="D72" s="68"/>
      <c r="F72" s="53" t="b">
        <f t="shared" si="7"/>
        <v>1</v>
      </c>
      <c r="H72" s="55">
        <f t="shared" si="6"/>
        <v>1</v>
      </c>
    </row>
    <row r="73" spans="1:8" ht="40.5" customHeight="1" x14ac:dyDescent="0.25">
      <c r="A73" s="102"/>
      <c r="B73" s="35"/>
      <c r="C73" s="67" t="s">
        <v>48</v>
      </c>
      <c r="D73" s="68"/>
      <c r="F73" s="53" t="b">
        <f t="shared" si="7"/>
        <v>1</v>
      </c>
      <c r="H73" s="55">
        <f t="shared" si="6"/>
        <v>1</v>
      </c>
    </row>
    <row r="74" spans="1:8" ht="27" customHeight="1" x14ac:dyDescent="0.25">
      <c r="A74" s="102"/>
      <c r="B74" s="35"/>
      <c r="C74" s="67" t="s">
        <v>49</v>
      </c>
      <c r="D74" s="68"/>
      <c r="F74" s="53" t="b">
        <f t="shared" si="7"/>
        <v>1</v>
      </c>
      <c r="H74" s="55">
        <f t="shared" si="6"/>
        <v>1</v>
      </c>
    </row>
    <row r="75" spans="1:8" ht="54" customHeight="1" x14ac:dyDescent="0.25">
      <c r="A75" s="102"/>
      <c r="B75" s="35"/>
      <c r="C75" s="67" t="s">
        <v>50</v>
      </c>
      <c r="D75" s="68"/>
      <c r="F75" s="53" t="b">
        <f t="shared" si="7"/>
        <v>1</v>
      </c>
      <c r="H75" s="55">
        <f t="shared" si="6"/>
        <v>1</v>
      </c>
    </row>
    <row r="76" spans="1:8" ht="40.5" customHeight="1" x14ac:dyDescent="0.25">
      <c r="A76" s="102"/>
      <c r="B76" s="35"/>
      <c r="C76" s="67" t="s">
        <v>56</v>
      </c>
      <c r="D76" s="68"/>
      <c r="F76" s="53" t="b">
        <f t="shared" si="7"/>
        <v>1</v>
      </c>
      <c r="H76" s="55">
        <f t="shared" si="6"/>
        <v>1</v>
      </c>
    </row>
    <row r="77" spans="1:8" x14ac:dyDescent="0.25">
      <c r="A77" s="102"/>
      <c r="B77" s="35"/>
      <c r="C77" s="67" t="s">
        <v>51</v>
      </c>
      <c r="D77" s="68"/>
      <c r="F77" s="53" t="b">
        <f t="shared" si="7"/>
        <v>1</v>
      </c>
      <c r="H77" s="55">
        <f t="shared" si="6"/>
        <v>1</v>
      </c>
    </row>
    <row r="78" spans="1:8" ht="49.9" customHeight="1" x14ac:dyDescent="0.25">
      <c r="A78" s="102" t="s">
        <v>43</v>
      </c>
      <c r="B78" s="67"/>
      <c r="C78" s="113"/>
      <c r="D78" s="114"/>
      <c r="F78" s="53" t="b">
        <f>IF(OR(C78="Yes",C78="No",C78=""),TRUE,FALSE)</f>
        <v>1</v>
      </c>
      <c r="H78" s="55">
        <f>COUNTIF(C78,"")</f>
        <v>1</v>
      </c>
    </row>
    <row r="79" spans="1:8" ht="49.9" customHeight="1" thickBot="1" x14ac:dyDescent="0.3">
      <c r="A79" s="69" t="s">
        <v>127</v>
      </c>
      <c r="B79" s="70"/>
      <c r="C79" s="62"/>
      <c r="D79" s="63"/>
      <c r="F79" s="53" t="b">
        <f>IF(OR(C79="English",C79="The language(s) of the home Member State",C79="Any of the two options above at the clients' discretion (i.e. complaints may be filled either in English or in the language(s) of the home member state",C79="other",C79=""),TRUE,FALSE)</f>
        <v>1</v>
      </c>
      <c r="G79" s="53" t="b">
        <f>IF(AND(C78="No",C79=""),FALSE,TRUE)</f>
        <v>1</v>
      </c>
      <c r="H79" s="55">
        <f>COUNTIF(C79,"")</f>
        <v>1</v>
      </c>
    </row>
    <row r="81" spans="2:9" x14ac:dyDescent="0.25">
      <c r="B81" s="16" t="s">
        <v>88</v>
      </c>
      <c r="H81" s="55">
        <f>SUM(H6:H79)</f>
        <v>37</v>
      </c>
      <c r="I81" s="55">
        <f>SUM(I6:I79)</f>
        <v>28</v>
      </c>
    </row>
    <row r="82" spans="2:9" x14ac:dyDescent="0.25">
      <c r="B82" s="46" t="b">
        <f>IF(H82=65,TRUE,IF(OR(ISBLANK(B6),ISBLANK(B7),ISBLANK(B13),ISBLANK(B23),ISBLANK(B30),ISBLANK(B37),ISBLANK(B44),ISBLANK(C23),ISBLANK(C24),ISBLANK(C25),ISBLANK(C26),ISBLANK(C27),ISBLANK(C28),ISBLANK(C29),ISBLANK(C30),ISBLANK(C31),ISBLANK(C32),ISBLANK(C33),ISBLANK(C34),ISBLANK(C35),ISBLANK(C36),ISBLANK(C37),ISBLANK(C38),ISBLANK(C39),ISBLANK(C40),ISBLANK(C41),ISBLANK(C42),ISBLANK(C43),ISBLANK(C44),ISBLANK(C45),ISBLANK(C46),ISBLANK(C47),ISBLANK(C48),ISBLANK(C49),ISBLANK(C50),ISBLANK(C55),ISBLANK(C56),ISBLANK(C57),ISBLANK(C58),ISBLANK(C59),ISBLANK(C60),ISBLANK(C61),ISBLANK(C64),F3=FALSE,G3=FALSE),FALSE,TRUE))</f>
        <v>1</v>
      </c>
      <c r="H82" s="56">
        <f>H81+I81</f>
        <v>65</v>
      </c>
    </row>
  </sheetData>
  <sheetProtection algorithmName="SHA-512" hashValue="uOBMtqvLQpS2QeG534B881+/KIgidAfk5/v6jrXydZLdoSw3KYElb9f5HMYVczKFmULVJgLdhZAQ3S92AUZ+zQ==" saltValue="dkKQlIlgl88nS6Be+rju4g==" spinCount="100000" sheet="1" objects="1" scenarios="1"/>
  <mergeCells count="65">
    <mergeCell ref="A78:B78"/>
    <mergeCell ref="C78:D78"/>
    <mergeCell ref="A79:B79"/>
    <mergeCell ref="C79:D79"/>
    <mergeCell ref="C69:D69"/>
    <mergeCell ref="C70:D70"/>
    <mergeCell ref="C71:D71"/>
    <mergeCell ref="A72:A77"/>
    <mergeCell ref="C72:D72"/>
    <mergeCell ref="C73:D73"/>
    <mergeCell ref="C74:D74"/>
    <mergeCell ref="C75:D75"/>
    <mergeCell ref="C76:D76"/>
    <mergeCell ref="C77:D77"/>
    <mergeCell ref="A65:A71"/>
    <mergeCell ref="C65:D65"/>
    <mergeCell ref="C66:D66"/>
    <mergeCell ref="C67:D67"/>
    <mergeCell ref="C68:D68"/>
    <mergeCell ref="A58:B58"/>
    <mergeCell ref="C58:D58"/>
    <mergeCell ref="A59:B59"/>
    <mergeCell ref="C59:D59"/>
    <mergeCell ref="A60:B60"/>
    <mergeCell ref="C60:D60"/>
    <mergeCell ref="A61:B61"/>
    <mergeCell ref="C61:D61"/>
    <mergeCell ref="A63:D63"/>
    <mergeCell ref="A64:B64"/>
    <mergeCell ref="C64:D64"/>
    <mergeCell ref="A55:B55"/>
    <mergeCell ref="C55:D55"/>
    <mergeCell ref="A56:B56"/>
    <mergeCell ref="C56:D56"/>
    <mergeCell ref="A57:B57"/>
    <mergeCell ref="C57:D57"/>
    <mergeCell ref="A53:B53"/>
    <mergeCell ref="C53:D54"/>
    <mergeCell ref="A54:B54"/>
    <mergeCell ref="A21:D21"/>
    <mergeCell ref="C22:D22"/>
    <mergeCell ref="A23:A29"/>
    <mergeCell ref="B23:B29"/>
    <mergeCell ref="A30:A36"/>
    <mergeCell ref="B30:B36"/>
    <mergeCell ref="A37:A43"/>
    <mergeCell ref="B37:B43"/>
    <mergeCell ref="A44:A50"/>
    <mergeCell ref="B44:B50"/>
    <mergeCell ref="A52:D52"/>
    <mergeCell ref="B13:D13"/>
    <mergeCell ref="A14:A19"/>
    <mergeCell ref="B14:D14"/>
    <mergeCell ref="B15:D15"/>
    <mergeCell ref="B16:D16"/>
    <mergeCell ref="B17:D17"/>
    <mergeCell ref="B18:D18"/>
    <mergeCell ref="B19:D19"/>
    <mergeCell ref="A1:D1"/>
    <mergeCell ref="A12:D12"/>
    <mergeCell ref="B3:D3"/>
    <mergeCell ref="A5:B5"/>
    <mergeCell ref="B6:D6"/>
    <mergeCell ref="B7:D7"/>
    <mergeCell ref="B8:D8"/>
  </mergeCells>
  <conditionalFormatting sqref="B82">
    <cfRule type="cellIs" dxfId="130" priority="1" operator="equal">
      <formula>TRUE</formula>
    </cfRule>
    <cfRule type="cellIs" dxfId="129" priority="2" operator="equal">
      <formula>"TRUE"</formula>
    </cfRule>
    <cfRule type="cellIs" dxfId="128" priority="3" operator="equal">
      <formula>"FALSE"</formula>
    </cfRule>
  </conditionalFormatting>
  <dataValidations count="8">
    <dataValidation type="list" allowBlank="1" showInputMessage="1" showErrorMessage="1" sqref="B23 B44 B37 B30 C55:C61">
      <formula1>"&lt; 50, 50 - 300, 300 - 1000, 1000 - 5000, 5000 - 10000, &gt; 10000"</formula1>
    </dataValidation>
    <dataValidation type="list" allowBlank="1" showInputMessage="1" showErrorMessage="1" sqref="B7:D8 B13:D13 C78">
      <formula1>"Yes, No"</formula1>
    </dataValidation>
    <dataValidation type="list" allowBlank="1" showInputMessage="1" showErrorMessage="1" sqref="B14:D19">
      <formula1>"specific website, specific marketing material, use of the language of a host MS (if different from the one(s) from your home MS), telephone calls, tied agents in the host MS, roadshows"</formula1>
    </dataValidation>
    <dataValidation type="list" allowBlank="1" showInputMessage="1" showErrorMessage="1" sqref="C79">
      <formula1>"English, The language(s) of the home Member State, Any of the two options above at the clients' discretion (i.e. complaints may be filled either in English or in the language(s) of the home member state, other"</formula1>
    </dataValidation>
    <dataValidation type="list" allowBlank="1" showInputMessage="1" showErrorMessage="1" sqref="C23:C50">
      <formula1>"X, N/A"</formula1>
    </dataValidation>
    <dataValidation type="decimal" allowBlank="1" showInputMessage="1" showErrorMessage="1" sqref="B6:D6">
      <formula1>-9999999999999990000</formula1>
      <formula2>9999999999999990000</formula2>
    </dataValidation>
    <dataValidation type="whole" operator="greaterThanOrEqual" allowBlank="1" showInputMessage="1" showErrorMessage="1" sqref="C64:D64">
      <formula1>0</formula1>
    </dataValidation>
    <dataValidation type="whole" allowBlank="1" showInputMessage="1" showErrorMessage="1" sqref="B65:B77">
      <formula1>1</formula1>
      <formula2>3</formula2>
    </dataValidation>
  </dataValidations>
  <pageMargins left="0.7" right="0.7" top="0.75" bottom="0.75" header="0.3" footer="0.3"/>
  <pageSetup paperSize="9" scale="71" fitToHeight="0" orientation="portrait" horizontalDpi="300" verticalDpi="300" r:id="rId1"/>
  <rowBreaks count="1" manualBreakCount="1">
    <brk id="51"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f926fd9ddf4e43dc9baf43a17188d082 xmlns="3b122f42-3680-41b8-abdb-8f838d66b94f">
      <Terms xmlns="http://schemas.microsoft.com/office/infopath/2007/PartnerControls"/>
    </f926fd9ddf4e43dc9baf43a17188d082>
    <ldf822d702374457a75b2650fd19956f xmlns="3b122f42-3680-41b8-abdb-8f838d66b94f">
      <Terms xmlns="http://schemas.microsoft.com/office/infopath/2007/PartnerControls"/>
    </ldf822d702374457a75b2650fd19956f>
    <IconOverlay xmlns="http://schemas.microsoft.com/sharepoint/v4" xsi:nil="true"/>
    <Year xmlns="3b122f42-3680-41b8-abdb-8f838d66b94f">2021</Year>
    <TaxCatchAll xmlns="3b122f42-3680-41b8-abdb-8f838d66b94f">
      <Value>125</Value>
      <Value>30</Value>
      <Value>15</Value>
      <Value>49</Value>
    </TaxCatchAll>
    <b1f7cdd549a8454fb97376e5c37040fc xmlns="3b122f42-3680-41b8-abdb-8f838d66b94f">
      <Terms xmlns="http://schemas.microsoft.com/office/infopath/2007/PartnerControls">
        <TermInfo xmlns="http://schemas.microsoft.com/office/infopath/2007/PartnerControls">
          <TermName xmlns="http://schemas.microsoft.com/office/infopath/2007/PartnerControls">Questionnaire</TermName>
          <TermId xmlns="http://schemas.microsoft.com/office/infopath/2007/PartnerControls">a849d609-a31c-415e-a1a8-503bcc16b083</TermId>
        </TermInfo>
      </Terms>
    </b1f7cdd549a8454fb97376e5c37040fc>
    <i5ab60d4d76744fa8f19029305834a0f xmlns="3b122f42-3680-41b8-abdb-8f838d66b94f">
      <Terms xmlns="http://schemas.microsoft.com/office/infopath/2007/PartnerControls">
        <TermInfo xmlns="http://schemas.microsoft.com/office/infopath/2007/PartnerControls">
          <TermName xmlns="http://schemas.microsoft.com/office/infopath/2007/PartnerControls">Investor Protection and Intermediaries</TermName>
          <TermId xmlns="http://schemas.microsoft.com/office/infopath/2007/PartnerControls">98c55de3-414a-4dc7-97ca-58b003cd9a35</TermId>
        </TermInfo>
      </Terms>
    </i5ab60d4d76744fa8f19029305834a0f>
    <ja89261ff8244daf864530e8b7973c66 xmlns="3b122f42-3680-41b8-abdb-8f838d66b94f">
      <Terms xmlns="http://schemas.microsoft.com/office/infopath/2007/PartnerControls">
        <TermInfo xmlns="http://schemas.microsoft.com/office/infopath/2007/PartnerControls">
          <TermName xmlns="http://schemas.microsoft.com/office/infopath/2007/PartnerControls">Regular</TermName>
          <TermId xmlns="http://schemas.microsoft.com/office/infopath/2007/PartnerControls">07f1e362-856b-423d-bea6-a14079762141</TermId>
        </TermInfo>
      </Terms>
    </ja89261ff8244daf864530e8b7973c66>
    <nd85f6bbfc564f3fa1f39842b48e85f3 xmlns="3b122f42-3680-41b8-abdb-8f838d66b94f">
      <Terms xmlns="http://schemas.microsoft.com/office/infopath/2007/PartnerControls">
        <TermInfo xmlns="http://schemas.microsoft.com/office/infopath/2007/PartnerControls">
          <TermName xmlns="http://schemas.microsoft.com/office/infopath/2007/PartnerControls">Other Work</TermName>
          <TermId xmlns="http://schemas.microsoft.com/office/infopath/2007/PartnerControls">8e467236-62cb-4258-b359-81b56229d8cf</TermId>
        </TermInfo>
      </Terms>
    </nd85f6bbfc564f3fa1f39842b48e85f3>
    <MeetingDate xmlns="3b122f42-3680-41b8-abdb-8f838d66b94f" xsi:nil="true"/>
    <_dlc_DocId xmlns="3b122f42-3680-41b8-abdb-8f838d66b94f">ESMA35-43-2625</_dlc_DocId>
    <_dlc_DocIdUrl xmlns="3b122f42-3680-41b8-abdb-8f838d66b94f">
      <Url>https://sherpa.esma.europa.eu/sites/INIIPI/_layouts/15/DocIdRedir.aspx?ID=ESMA35-43-2625</Url>
      <Description>ESMA35-43-2625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MiFID MiFIR Document" ma:contentTypeID="0x0101004C1F842F26F0BF46AAFF4A33AAF0FAB9020D00573FC9391AEA1B4E836B3F1992EE8425" ma:contentTypeVersion="147" ma:contentTypeDescription="" ma:contentTypeScope="" ma:versionID="ecf372b42340dcf738475275d738d95f">
  <xsd:schema xmlns:xsd="http://www.w3.org/2001/XMLSchema" xmlns:xs="http://www.w3.org/2001/XMLSchema" xmlns:p="http://schemas.microsoft.com/office/2006/metadata/properties" xmlns:ns1="http://schemas.microsoft.com/sharepoint/v3" xmlns:ns2="3b122f42-3680-41b8-abdb-8f838d66b94f" xmlns:ns3="http://schemas.microsoft.com/sharepoint/v4" targetNamespace="http://schemas.microsoft.com/office/2006/metadata/properties" ma:root="true" ma:fieldsID="856f06b5510cfdc3a02e674bb12859ec" ns1:_="" ns2:_="" ns3:_="">
    <xsd:import namespace="http://schemas.microsoft.com/sharepoint/v3"/>
    <xsd:import namespace="3b122f42-3680-41b8-abdb-8f838d66b94f"/>
    <xsd:import namespace="http://schemas.microsoft.com/sharepoint/v4"/>
    <xsd:element name="properties">
      <xsd:complexType>
        <xsd:sequence>
          <xsd:element name="documentManagement">
            <xsd:complexType>
              <xsd:all>
                <xsd:element ref="ns2:Year"/>
                <xsd:element ref="ns2:MeetingDate" minOccurs="0"/>
                <xsd:element ref="ns2:_dlc_DocId" minOccurs="0"/>
                <xsd:element ref="ns2:TaxCatchAll" minOccurs="0"/>
                <xsd:element ref="ns2:_dlc_DocIdUrl" minOccurs="0"/>
                <xsd:element ref="ns2:_dlc_DocIdPersistId" minOccurs="0"/>
                <xsd:element ref="ns2:i5ab60d4d76744fa8f19029305834a0f" minOccurs="0"/>
                <xsd:element ref="ns2:b1f7cdd549a8454fb97376e5c37040fc" minOccurs="0"/>
                <xsd:element ref="ns2:ja89261ff8244daf864530e8b7973c66" minOccurs="0"/>
                <xsd:element ref="ns2:ldf822d702374457a75b2650fd19956f" minOccurs="0"/>
                <xsd:element ref="ns2:nd85f6bbfc564f3fa1f39842b48e85f3" minOccurs="0"/>
                <xsd:element ref="ns2:TaxCatchAllLabel" minOccurs="0"/>
                <xsd:element ref="ns2:f926fd9ddf4e43dc9baf43a17188d082" minOccurs="0"/>
                <xsd:element ref="ns3: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28" nillable="true" ma:displayName="Declared Record" ma:hidden="true" ma:internalName="_vti_ItemDeclaredRecord" ma:readOnly="true">
      <xsd:simpleType>
        <xsd:restriction base="dms:DateTime"/>
      </xsd:simpleType>
    </xsd:element>
    <xsd:element name="_vti_ItemHoldRecordStatus" ma:index="29"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b122f42-3680-41b8-abdb-8f838d66b94f" elementFormDefault="qualified">
    <xsd:import namespace="http://schemas.microsoft.com/office/2006/documentManagement/types"/>
    <xsd:import namespace="http://schemas.microsoft.com/office/infopath/2007/PartnerControls"/>
    <xsd:element name="Year" ma:index="6" ma:displayName="Year" ma:description="" ma:internalName="Year">
      <xsd:simpleType>
        <xsd:restriction base="dms:Text">
          <xsd:maxLength value="4"/>
        </xsd:restriction>
      </xsd:simpleType>
    </xsd:element>
    <xsd:element name="MeetingDate" ma:index="8" nillable="true" ma:displayName="Meeting Date" ma:description="" ma:format="DateOnly" ma:internalName="MeetingDate" ma:readOnly="false">
      <xsd:simpleType>
        <xsd:restriction base="dms:DateTime"/>
      </xsd:simpleType>
    </xsd:element>
    <xsd:element name="_dlc_DocId" ma:index="10" nillable="true" ma:displayName="Document ID Value" ma:description="The value of the document ID assigned to this item." ma:internalName="_dlc_DocId" ma:readOnly="true">
      <xsd:simpleType>
        <xsd:restriction base="dms:Text"/>
      </xsd:simpleType>
    </xsd:element>
    <xsd:element name="TaxCatchAll" ma:index="11" nillable="true" ma:displayName="Taxonomy Catch All Column" ma:hidden="true" ma:list="{1d591544-b9e9-463f-8aea-85c90ce7dc60}" ma:internalName="TaxCatchAll" ma:showField="CatchAllData" ma:web="3b122f42-3680-41b8-abdb-8f838d66b94f">
      <xsd:complexType>
        <xsd:complexContent>
          <xsd:extension base="dms:MultiChoiceLookup">
            <xsd:sequence>
              <xsd:element name="Value" type="dms:Lookup" maxOccurs="unbounded" minOccurs="0" nillable="true"/>
            </xsd:sequence>
          </xsd:extension>
        </xsd:complexContent>
      </xsd:complex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element name="i5ab60d4d76744fa8f19029305834a0f" ma:index="14" ma:taxonomy="true" ma:internalName="i5ab60d4d76744fa8f19029305834a0f" ma:taxonomyFieldName="TeamName" ma:displayName="Team Name" ma:default="30;#Investor Protection and Intermediaries|98c55de3-414a-4dc7-97ca-58b003cd9a35" ma:fieldId="{25ab60d4-d767-44fa-8f19-029305834a0f}" ma:sspId="0ac1876e-32bf-4158-94e7-cdbcd053a335" ma:termSetId="9ab8a8dd-aa7f-4e9e-9345-c8f50d6bfad1" ma:anchorId="00000000-0000-0000-0000-000000000000" ma:open="false" ma:isKeyword="false">
      <xsd:complexType>
        <xsd:sequence>
          <xsd:element ref="pc:Terms" minOccurs="0" maxOccurs="1"/>
        </xsd:sequence>
      </xsd:complexType>
    </xsd:element>
    <xsd:element name="b1f7cdd549a8454fb97376e5c37040fc" ma:index="16" ma:taxonomy="true" ma:internalName="b1f7cdd549a8454fb97376e5c37040fc" ma:taxonomyFieldName="DocumentType" ma:displayName="Document Type" ma:readOnly="false" ma:default="" ma:fieldId="{b1f7cdd5-49a8-454f-b973-76e5c37040fc}" ma:sspId="0ac1876e-32bf-4158-94e7-cdbcd053a335" ma:termSetId="f83a1c9a-b23f-455b-8c9e-17fb9037db30" ma:anchorId="00000000-0000-0000-0000-000000000000" ma:open="false" ma:isKeyword="false">
      <xsd:complexType>
        <xsd:sequence>
          <xsd:element ref="pc:Terms" minOccurs="0" maxOccurs="1"/>
        </xsd:sequence>
      </xsd:complexType>
    </xsd:element>
    <xsd:element name="ja89261ff8244daf864530e8b7973c66" ma:index="18" ma:taxonomy="true" ma:internalName="ja89261ff8244daf864530e8b7973c66" ma:taxonomyFieldName="ConfidentialityLevel" ma:displayName="Confidentiality Level" ma:readOnly="false" ma:default="15;#Regular|07f1e362-856b-423d-bea6-a14079762141" ma:fieldId="{3a89261f-f824-4daf-8645-30e8b7973c66}" ma:sspId="0ac1876e-32bf-4158-94e7-cdbcd053a335" ma:termSetId="63da149f-0364-4b58-9838-6f5855a402c0" ma:anchorId="00000000-0000-0000-0000-000000000000" ma:open="false" ma:isKeyword="false">
      <xsd:complexType>
        <xsd:sequence>
          <xsd:element ref="pc:Terms" minOccurs="0" maxOccurs="1"/>
        </xsd:sequence>
      </xsd:complexType>
    </xsd:element>
    <xsd:element name="ldf822d702374457a75b2650fd19956f" ma:index="20" nillable="true" ma:taxonomy="true" ma:internalName="ldf822d702374457a75b2650fd19956f" ma:taxonomyFieldName="EsmaAudience" ma:displayName="Audience" ma:default="" ma:fieldId="{5df822d7-0237-4457-a75b-2650fd19956f}" ma:sspId="0ac1876e-32bf-4158-94e7-cdbcd053a335" ma:termSetId="76343289-0524-4d6c-b317-76d8c2e49caa" ma:anchorId="00000000-0000-0000-0000-000000000000" ma:open="false" ma:isKeyword="false">
      <xsd:complexType>
        <xsd:sequence>
          <xsd:element ref="pc:Terms" minOccurs="0" maxOccurs="1"/>
        </xsd:sequence>
      </xsd:complexType>
    </xsd:element>
    <xsd:element name="nd85f6bbfc564f3fa1f39842b48e85f3" ma:index="23" nillable="true" ma:taxonomy="true" ma:internalName="nd85f6bbfc564f3fa1f39842b48e85f3" ma:taxonomyFieldName="TeamTopic" ma:displayName="Team Topic" ma:readOnly="false" ma:default="20;#MiFID|12ea640b-499a-4be3-a838-c52eea0d9f66;#34;#MiFID II|79fbf68e-c320-4990-9466-a8f790411f83;#124;#MiFIR|c5186b5e-fb82-43f7-82a3-6b9c77f2e4fa" ma:fieldId="{7d85f6bb-fc56-4f3f-a1f3-9842b48e85f3}" ma:taxonomyMulti="true" ma:sspId="0ac1876e-32bf-4158-94e7-cdbcd053a335" ma:termSetId="850502f9-36b0-41fb-966b-d9fcd2f00296"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1d591544-b9e9-463f-8aea-85c90ce7dc60}" ma:internalName="TaxCatchAllLabel" ma:readOnly="true" ma:showField="CatchAllDataLabel" ma:web="3b122f42-3680-41b8-abdb-8f838d66b94f">
      <xsd:complexType>
        <xsd:complexContent>
          <xsd:extension base="dms:MultiChoiceLookup">
            <xsd:sequence>
              <xsd:element name="Value" type="dms:Lookup" maxOccurs="unbounded" minOccurs="0" nillable="true"/>
            </xsd:sequence>
          </xsd:extension>
        </xsd:complexContent>
      </xsd:complexType>
    </xsd:element>
    <xsd:element name="f926fd9ddf4e43dc9baf43a17188d082" ma:index="25" nillable="true" ma:taxonomy="true" ma:internalName="f926fd9ddf4e43dc9baf43a17188d082" ma:taxonomyFieldName="Topic" ma:displayName="Topic" ma:default="" ma:fieldId="{f926fd9d-df4e-43dc-9baf-43a17188d082}" ma:sspId="0ac1876e-32bf-4158-94e7-cdbcd053a335" ma:termSetId="80e7b547-73d5-4a28-be7b-816a161bb533"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7"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7E128B-E921-4DC5-B743-24B755790D6D}">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dcmitype/"/>
    <ds:schemaRef ds:uri="http://schemas.microsoft.com/sharepoint/v4"/>
    <ds:schemaRef ds:uri="http://purl.org/dc/terms/"/>
    <ds:schemaRef ds:uri="http://schemas.openxmlformats.org/package/2006/metadata/core-properties"/>
    <ds:schemaRef ds:uri="3b122f42-3680-41b8-abdb-8f838d66b94f"/>
    <ds:schemaRef ds:uri="http://www.w3.org/XML/1998/namespace"/>
  </ds:schemaRefs>
</ds:datastoreItem>
</file>

<file path=customXml/itemProps2.xml><?xml version="1.0" encoding="utf-8"?>
<ds:datastoreItem xmlns:ds="http://schemas.openxmlformats.org/officeDocument/2006/customXml" ds:itemID="{2FA7B942-77AA-44CA-99BE-B30A38C99E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b122f42-3680-41b8-abdb-8f838d66b94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2424B7-03EF-4FB5-BE51-52407668BEF3}">
  <ds:schemaRefs>
    <ds:schemaRef ds:uri="http://schemas.microsoft.com/sharepoint/events"/>
  </ds:schemaRefs>
</ds:datastoreItem>
</file>

<file path=customXml/itemProps4.xml><?xml version="1.0" encoding="utf-8"?>
<ds:datastoreItem xmlns:ds="http://schemas.openxmlformats.org/officeDocument/2006/customXml" ds:itemID="{6E03B8AB-9DE6-4D59-90FA-D8E62537DC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62</vt:i4>
      </vt:variant>
    </vt:vector>
  </HeadingPairs>
  <TitlesOfParts>
    <vt:vector size="94" baseType="lpstr">
      <vt:lpstr>Instructions</vt:lpstr>
      <vt:lpstr>Part 1 - Contact information</vt:lpstr>
      <vt:lpstr>Part 2 - Details (AT)</vt:lpstr>
      <vt:lpstr>Part 2 - Details (BE)</vt:lpstr>
      <vt:lpstr>Part 2 - Details (BG)</vt:lpstr>
      <vt:lpstr>Part 2 - Details (CZ)</vt:lpstr>
      <vt:lpstr>Part 2 - Details (DE)</vt:lpstr>
      <vt:lpstr>Part 2 - Details (DK)</vt:lpstr>
      <vt:lpstr>Part 2 - Details (EE)</vt:lpstr>
      <vt:lpstr>Part 2 - Details (EL)</vt:lpstr>
      <vt:lpstr>Part 2 - Details (ES)</vt:lpstr>
      <vt:lpstr>Part 2 - Details (FI)</vt:lpstr>
      <vt:lpstr>Part 2 - Details (FR)</vt:lpstr>
      <vt:lpstr>Part 2 - Details (HR)</vt:lpstr>
      <vt:lpstr>Part 2 - Details (HU)</vt:lpstr>
      <vt:lpstr>Part 2 - Details (IE)</vt:lpstr>
      <vt:lpstr>Part 2 - Details (IT)</vt:lpstr>
      <vt:lpstr>Part 2 - Details (LT)</vt:lpstr>
      <vt:lpstr>Part 2 - Details (LU)</vt:lpstr>
      <vt:lpstr>Part 2 - Details (LV)</vt:lpstr>
      <vt:lpstr>Part 2 - Details (MT)</vt:lpstr>
      <vt:lpstr>Part 2 - Details (NL)</vt:lpstr>
      <vt:lpstr>Part 2 - Details (PL)</vt:lpstr>
      <vt:lpstr>Part 2 - Details (PT)</vt:lpstr>
      <vt:lpstr>Part 2 - Details (RO)</vt:lpstr>
      <vt:lpstr>Part 2 - Details (SE)</vt:lpstr>
      <vt:lpstr>Part 2 - Details (SI)</vt:lpstr>
      <vt:lpstr>Part 2 - Details (SK)</vt:lpstr>
      <vt:lpstr>Part 2 - Details (IS)</vt:lpstr>
      <vt:lpstr>Part 2 - Details (LI)</vt:lpstr>
      <vt:lpstr>Part 2 - Details (NO)</vt:lpstr>
      <vt:lpstr>Validation Tests</vt:lpstr>
      <vt:lpstr>AT</vt:lpstr>
      <vt:lpstr>BE</vt:lpstr>
      <vt:lpstr>BG</vt:lpstr>
      <vt:lpstr>ContactInfo</vt:lpstr>
      <vt:lpstr>CZ</vt:lpstr>
      <vt:lpstr>DE</vt:lpstr>
      <vt:lpstr>DK</vt:lpstr>
      <vt:lpstr>EE</vt:lpstr>
      <vt:lpstr>EL</vt:lpstr>
      <vt:lpstr>ES</vt:lpstr>
      <vt:lpstr>FI</vt:lpstr>
      <vt:lpstr>FR</vt:lpstr>
      <vt:lpstr>HR</vt:lpstr>
      <vt:lpstr>HU</vt:lpstr>
      <vt:lpstr>IE</vt:lpstr>
      <vt:lpstr>IS</vt:lpstr>
      <vt:lpstr>IT</vt:lpstr>
      <vt:lpstr>LI</vt:lpstr>
      <vt:lpstr>LT</vt:lpstr>
      <vt:lpstr>LU</vt:lpstr>
      <vt:lpstr>LV</vt:lpstr>
      <vt:lpstr>MT</vt:lpstr>
      <vt:lpstr>NL</vt:lpstr>
      <vt:lpstr>NO</vt:lpstr>
      <vt:lpstr>PL</vt:lpstr>
      <vt:lpstr>Instructions!Print_Area</vt:lpstr>
      <vt:lpstr>'Part 1 - Contact information'!Print_Area</vt:lpstr>
      <vt:lpstr>'Part 2 - Details (AT)'!Print_Area</vt:lpstr>
      <vt:lpstr>'Part 2 - Details (BE)'!Print_Area</vt:lpstr>
      <vt:lpstr>'Part 2 - Details (BG)'!Print_Area</vt:lpstr>
      <vt:lpstr>'Part 2 - Details (CZ)'!Print_Area</vt:lpstr>
      <vt:lpstr>'Part 2 - Details (DE)'!Print_Area</vt:lpstr>
      <vt:lpstr>'Part 2 - Details (DK)'!Print_Area</vt:lpstr>
      <vt:lpstr>'Part 2 - Details (EE)'!Print_Area</vt:lpstr>
      <vt:lpstr>'Part 2 - Details (EL)'!Print_Area</vt:lpstr>
      <vt:lpstr>'Part 2 - Details (ES)'!Print_Area</vt:lpstr>
      <vt:lpstr>'Part 2 - Details (FI)'!Print_Area</vt:lpstr>
      <vt:lpstr>'Part 2 - Details (FR)'!Print_Area</vt:lpstr>
      <vt:lpstr>'Part 2 - Details (HR)'!Print_Area</vt:lpstr>
      <vt:lpstr>'Part 2 - Details (HU)'!Print_Area</vt:lpstr>
      <vt:lpstr>'Part 2 - Details (IE)'!Print_Area</vt:lpstr>
      <vt:lpstr>'Part 2 - Details (IS)'!Print_Area</vt:lpstr>
      <vt:lpstr>'Part 2 - Details (IT)'!Print_Area</vt:lpstr>
      <vt:lpstr>'Part 2 - Details (LI)'!Print_Area</vt:lpstr>
      <vt:lpstr>'Part 2 - Details (LT)'!Print_Area</vt:lpstr>
      <vt:lpstr>'Part 2 - Details (LU)'!Print_Area</vt:lpstr>
      <vt:lpstr>'Part 2 - Details (LV)'!Print_Area</vt:lpstr>
      <vt:lpstr>'Part 2 - Details (MT)'!Print_Area</vt:lpstr>
      <vt:lpstr>'Part 2 - Details (NL)'!Print_Area</vt:lpstr>
      <vt:lpstr>'Part 2 - Details (NO)'!Print_Area</vt:lpstr>
      <vt:lpstr>'Part 2 - Details (PL)'!Print_Area</vt:lpstr>
      <vt:lpstr>'Part 2 - Details (PT)'!Print_Area</vt:lpstr>
      <vt:lpstr>'Part 2 - Details (RO)'!Print_Area</vt:lpstr>
      <vt:lpstr>'Part 2 - Details (SE)'!Print_Area</vt:lpstr>
      <vt:lpstr>'Part 2 - Details (SI)'!Print_Area</vt:lpstr>
      <vt:lpstr>'Part 2 - Details (SK)'!Print_Area</vt:lpstr>
      <vt:lpstr>'Validation Tests'!Print_Area</vt:lpstr>
      <vt:lpstr>PT</vt:lpstr>
      <vt:lpstr>RO</vt:lpstr>
      <vt:lpstr>SE</vt:lpstr>
      <vt:lpstr>SI</vt:lpstr>
      <vt:lpstr>SK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Leibeck</dc:creator>
  <cp:lastModifiedBy>ichristodoulou</cp:lastModifiedBy>
  <cp:lastPrinted>2021-06-11T10:38:35Z</cp:lastPrinted>
  <dcterms:created xsi:type="dcterms:W3CDTF">2019-11-18T18:18:55Z</dcterms:created>
  <dcterms:modified xsi:type="dcterms:W3CDTF">2021-06-14T04:40:52Z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0x0101004C1F842F26F0BF46AAFF4A33AAF0FAB9020D00573FC9391AEA1B4E836B3F1992EE8425</vt:lpwstr>
  </property>
  <property fmtid="{D5CDD505-2E9C-101B-9397-08002B2CF9AE}" pid="3" name="_dlc_DocIdItemGuid">
    <vt:lpwstr>53c4b6c2-f6e4-40d5-800e-6af19e9e068d</vt:lpwstr>
  </property>
  <property fmtid="{D5CDD505-2E9C-101B-9397-08002B2CF9AE}" pid="4" name="EsmaAudience">
    <vt:lpwstr/>
  </property>
  <property fmtid="{D5CDD505-2E9C-101B-9397-08002B2CF9AE}" pid="5" name="TeamName">
    <vt:lpwstr>30;#Investor Protection and Intermediaries|98c55de3-414a-4dc7-97ca-58b003cd9a35</vt:lpwstr>
  </property>
  <property fmtid="{D5CDD505-2E9C-101B-9397-08002B2CF9AE}" pid="6" name="Topic">
    <vt:lpwstr/>
  </property>
  <property fmtid="{D5CDD505-2E9C-101B-9397-08002B2CF9AE}" pid="7" name="TeamTopic">
    <vt:lpwstr>125;#Other Work|8e467236-62cb-4258-b359-81b56229d8cf</vt:lpwstr>
  </property>
  <property fmtid="{D5CDD505-2E9C-101B-9397-08002B2CF9AE}" pid="8" name="ConfidentialityLevel">
    <vt:lpwstr>15;#Regular|07f1e362-856b-423d-bea6-a14079762141</vt:lpwstr>
  </property>
  <property fmtid="{D5CDD505-2E9C-101B-9397-08002B2CF9AE}" pid="9" name="DocumentType">
    <vt:lpwstr>49;#Questionnaire|a849d609-a31c-415e-a1a8-503bcc16b083</vt:lpwstr>
  </property>
  <property fmtid="{D5CDD505-2E9C-101B-9397-08002B2CF9AE}" pid="10" name="_docset_NoMedatataSyncRequired">
    <vt:lpwstr>False</vt:lpwstr>
  </property>
</Properties>
</file>