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EC\1.5.1 Λογιστήριο\2017\ANNUAL FEES\"/>
    </mc:Choice>
  </mc:AlternateContent>
  <workbookProtection workbookAlgorithmName="SHA-512" workbookHashValue="TaA7AvaAAL9814CRv0hNZ1wslyhDtN0hlCh98nBAwe4WW0R1sRuigB61tHszuVSWY7YEzVwL0Nqya0dAYtG0pg==" workbookSaltValue="S04zDUMIkWzGQlR4Bwhcyg==" workbookSpinCount="100000" lockStructure="1"/>
  <bookViews>
    <workbookView xWindow="-60" yWindow="-15" windowWidth="15480" windowHeight="10980"/>
  </bookViews>
  <sheets>
    <sheet name="Sheet1" sheetId="1" r:id="rId1"/>
    <sheet name="Sheet3" sheetId="3" state="hidden" r:id="rId2"/>
  </sheets>
  <definedNames>
    <definedName name="_xlnm._FilterDatabase" localSheetId="0" hidden="1">Sheet1!$B$23:$E$23</definedName>
    <definedName name="_xlnm._FilterDatabase" localSheetId="1" hidden="1">Sheet3!$B$2:$F$215</definedName>
    <definedName name="_xlnm.Print_Area" localSheetId="0">Sheet1!$A$1:$H$103</definedName>
    <definedName name="_xlnm.Print_Area" localSheetId="1">Sheet3!$B$2:$F$215</definedName>
    <definedName name="Όνομα_ΚΕΠΕΥ___ΕΠΕΥ__υποκατάστημα">Sheet1!$C$23:$F$23</definedName>
  </definedNames>
  <calcPr calcId="162913"/>
</workbook>
</file>

<file path=xl/calcChain.xml><?xml version="1.0" encoding="utf-8"?>
<calcChain xmlns="http://schemas.openxmlformats.org/spreadsheetml/2006/main">
  <c r="E25" i="1" l="1"/>
  <c r="F44" i="1" l="1"/>
  <c r="F58" i="1" l="1"/>
  <c r="D61" i="1" l="1"/>
  <c r="D62" i="1" l="1"/>
  <c r="G62" i="1" s="1"/>
  <c r="G61" i="1"/>
  <c r="C100" i="1" l="1"/>
  <c r="G58" i="1" l="1"/>
  <c r="F64" i="1"/>
  <c r="G75" i="1"/>
  <c r="F78" i="1"/>
  <c r="E64" i="1"/>
  <c r="D63" i="1"/>
  <c r="G63" i="1" s="1"/>
  <c r="D60" i="1"/>
  <c r="G60" i="1" s="1"/>
  <c r="G43" i="1" l="1"/>
  <c r="E71" i="1"/>
  <c r="F71" i="1" s="1"/>
  <c r="E68" i="1"/>
  <c r="E72" i="1"/>
  <c r="F72" i="1" s="1"/>
  <c r="E70" i="1"/>
  <c r="F70" i="1" s="1"/>
  <c r="E69" i="1"/>
  <c r="F69" i="1" s="1"/>
  <c r="G72" i="1" l="1"/>
  <c r="G73" i="1" s="1"/>
  <c r="G80" i="1" s="1"/>
  <c r="G74" i="1" s="1"/>
</calcChain>
</file>

<file path=xl/comments1.xml><?xml version="1.0" encoding="utf-8"?>
<comments xmlns="http://schemas.openxmlformats.org/spreadsheetml/2006/main">
  <authors>
    <author>CAngastiniotis</author>
    <author>msavva</author>
  </authors>
  <commentList>
    <comment ref="F75" authorId="0" shapeId="0">
      <text>
        <r>
          <rPr>
            <sz val="9"/>
            <color indexed="81"/>
            <rFont val="Tahoma"/>
            <family val="2"/>
            <charset val="161"/>
          </rPr>
          <t>Αναγράψετε τον συνολικό κύκλο εργασιών στο νόμισμα αναφοράς των ελεγμένων οικονομικών καταστάσεων σύμφωνα με τις οδηγίες της υποσημείωσης 1.</t>
        </r>
        <r>
          <rPr>
            <b/>
            <sz val="9"/>
            <color indexed="81"/>
            <rFont val="Tahoma"/>
            <family val="2"/>
            <charset val="161"/>
          </rPr>
          <t xml:space="preserve">
</t>
        </r>
      </text>
    </comment>
    <comment ref="F76" authorId="1" shapeId="0">
      <text>
        <r>
          <rPr>
            <sz val="9"/>
            <color indexed="81"/>
            <rFont val="Tahoma"/>
            <family val="2"/>
            <charset val="161"/>
          </rPr>
          <t xml:space="preserve">Αναγράψετε το νόμισμα αναφοράς των ελεγμένων οικονομικών καταστάσεων π.χ. EURO,USD, RUBLE e.t.c.
</t>
        </r>
      </text>
    </comment>
    <comment ref="F77" authorId="1" shapeId="0">
      <text>
        <r>
          <rPr>
            <sz val="9"/>
            <color indexed="81"/>
            <rFont val="Tahoma"/>
            <family val="2"/>
            <charset val="161"/>
          </rPr>
          <t xml:space="preserve">
Αναγράψετε τη συναλλαγματική ισοτιμία σύμφωνα με τις οδηγίες της υποσημείωσης 2.</t>
        </r>
      </text>
    </comment>
  </commentList>
</comments>
</file>

<file path=xl/sharedStrings.xml><?xml version="1.0" encoding="utf-8"?>
<sst xmlns="http://schemas.openxmlformats.org/spreadsheetml/2006/main" count="706" uniqueCount="490">
  <si>
    <t>Προσαύξηση</t>
  </si>
  <si>
    <t>%</t>
  </si>
  <si>
    <t>€</t>
  </si>
  <si>
    <t>€500.001 -</t>
  </si>
  <si>
    <t>€1.000.001 -</t>
  </si>
  <si>
    <t xml:space="preserve">Κλίμακα </t>
  </si>
  <si>
    <t>&gt; €10.000.001 -</t>
  </si>
  <si>
    <t>€5.000.001 -</t>
  </si>
  <si>
    <t>€0 -</t>
  </si>
  <si>
    <t xml:space="preserve">Καταβαλλόμενη Συνδρομή </t>
  </si>
  <si>
    <r>
      <t>Κύκλος Εργασιών</t>
    </r>
    <r>
      <rPr>
        <vertAlign val="superscript"/>
        <sz val="12"/>
        <rFont val="Times New Roman"/>
        <family val="1"/>
        <charset val="161"/>
      </rPr>
      <t>1</t>
    </r>
  </si>
  <si>
    <t>10(2)</t>
  </si>
  <si>
    <t>10(1)</t>
  </si>
  <si>
    <t>Currency Converter - ECB Statistical Data Warehouse</t>
  </si>
  <si>
    <t>2.</t>
  </si>
  <si>
    <t>1.1</t>
  </si>
  <si>
    <t>1.3</t>
  </si>
  <si>
    <t>1.2</t>
  </si>
  <si>
    <t>1.4</t>
  </si>
  <si>
    <t>1.5</t>
  </si>
  <si>
    <t>1.6</t>
  </si>
  <si>
    <t>1.</t>
  </si>
  <si>
    <t>3D Global Financial Services Ltd</t>
  </si>
  <si>
    <t>7Q Financial Services Ltd</t>
  </si>
  <si>
    <t>A.A.M. &amp; Wealth Ltd</t>
  </si>
  <si>
    <t>A.T.I. Associates (Cyprus) Ltd</t>
  </si>
  <si>
    <t>AAA Trade Ltd</t>
  </si>
  <si>
    <t>A-Conversio Capital Ltd</t>
  </si>
  <si>
    <t>Admiral Markets Cyprus Ltd</t>
  </si>
  <si>
    <t>AFX Capital Markets Ltd</t>
  </si>
  <si>
    <t>AGM Markets Ltd</t>
  </si>
  <si>
    <t>Alfa Capital Holdings (Cyprus) Ltd</t>
  </si>
  <si>
    <t>Amana Capital Ltd</t>
  </si>
  <si>
    <t>AMFF Ltd</t>
  </si>
  <si>
    <t>Argo Capital Management (Cyprus) Ltd</t>
  </si>
  <si>
    <t>Argus Stockbrokers Ltd</t>
  </si>
  <si>
    <t>Asset Management Advisory Services (AMASS) Ltd</t>
  </si>
  <si>
    <t>Atlantic Securities Ltd</t>
  </si>
  <si>
    <t>AtlasCapital Financial Services Ltd</t>
  </si>
  <si>
    <t>Atonline Ltd</t>
  </si>
  <si>
    <t>AXIA Ventures Group Ltd</t>
  </si>
  <si>
    <t>B.O. Tradefinancials Ltd</t>
  </si>
  <si>
    <t>Banc De Binary Ltd</t>
  </si>
  <si>
    <t>Blackwell Global Investments (Cyprus) Ltd</t>
  </si>
  <si>
    <t>Boursotrade Ltd</t>
  </si>
  <si>
    <t>BrokerCreditService (Cyprus) Ltd</t>
  </si>
  <si>
    <t>Capital Index (Cyprus) Limited</t>
  </si>
  <si>
    <t>Centralspot Trading Ltd</t>
  </si>
  <si>
    <t>CFI Markets Ltd</t>
  </si>
  <si>
    <t>Colmex Pro Ltd</t>
  </si>
  <si>
    <t>CommexFx Ltd</t>
  </si>
  <si>
    <t>Coverdeal Holdings Ltd</t>
  </si>
  <si>
    <t>Depaho Ltd</t>
  </si>
  <si>
    <t>DFG Capital (Cyprus) Ltd</t>
  </si>
  <si>
    <t>Dragon Capital (Cyprus) Ltd</t>
  </si>
  <si>
    <t>Dragon Options Ltd</t>
  </si>
  <si>
    <t>DUB Investments Ltd</t>
  </si>
  <si>
    <t>Easy Forex Trading Limited</t>
  </si>
  <si>
    <t>Emergo Wealth Ltd</t>
  </si>
  <si>
    <t>Etoro (Europe) Limited</t>
  </si>
  <si>
    <t>Exness (Cy) Ltd</t>
  </si>
  <si>
    <t>Felicitas Management Investment Services Ltd</t>
  </si>
  <si>
    <t>FIBO Group Holdings Ltd</t>
  </si>
  <si>
    <t>Fidelisco Capital Markets Ltd</t>
  </si>
  <si>
    <t>Fintailor Investments Ltd</t>
  </si>
  <si>
    <t>Forextime Ltd</t>
  </si>
  <si>
    <t>FX Central Clearing Ltd</t>
  </si>
  <si>
    <t>FXGlobe Ltd</t>
  </si>
  <si>
    <t>FXNET Ltd</t>
  </si>
  <si>
    <t>FXPRO Financial Services Ltd</t>
  </si>
  <si>
    <t>Goldenburg Group Limited</t>
  </si>
  <si>
    <t>GPB Financial Services Ltd</t>
  </si>
  <si>
    <t>Growell Capital Limited</t>
  </si>
  <si>
    <t>Harborx Ltd</t>
  </si>
  <si>
    <t>HF Markets (Europe) Ltd</t>
  </si>
  <si>
    <t>Hoch Capital Ltd</t>
  </si>
  <si>
    <t>Holiway Investments Limited</t>
  </si>
  <si>
    <t>Indication Investments Ltd</t>
  </si>
  <si>
    <t>IronFX Global Limited</t>
  </si>
  <si>
    <t>JFD Brokers Ltd</t>
  </si>
  <si>
    <t>KAB Strategy Ltd</t>
  </si>
  <si>
    <t>Leadcapital Markets Ltd</t>
  </si>
  <si>
    <t>LEON MFO INVESTMENTS LTD</t>
  </si>
  <si>
    <t>Leverate Financial Services Ltd</t>
  </si>
  <si>
    <t>Lionsman Capital Markets (Cyprus) Ltd</t>
  </si>
  <si>
    <t>LUCRO CAPITAL LTD</t>
  </si>
  <si>
    <t>M&amp;L Invest Union Markets Ltd</t>
  </si>
  <si>
    <t>MAXIFLEX GLOBAL INVESTMENTS CORP LTD</t>
  </si>
  <si>
    <t>MCA Intelifunds Ltd</t>
  </si>
  <si>
    <t>Minden Investments and Insurance Advisers and Sub Agents Ltd</t>
  </si>
  <si>
    <t>MPF Global Markets Ltd</t>
  </si>
  <si>
    <t>NBI Investments Ltd</t>
  </si>
  <si>
    <t>Nextrade Worldwide Ltd</t>
  </si>
  <si>
    <t>Novox Capital Ltd</t>
  </si>
  <si>
    <t>OBR Investments Limited</t>
  </si>
  <si>
    <t>Omega Funds Investment Ltd</t>
  </si>
  <si>
    <t>One Plus Capital Ltd</t>
  </si>
  <si>
    <t>Optionrally Financial Services Ltd</t>
  </si>
  <si>
    <t>ORBEX Ltd</t>
  </si>
  <si>
    <t>Otkritie Capital Cyprus Ltd</t>
  </si>
  <si>
    <t>Ouroboros Derivatives Trading Ltd</t>
  </si>
  <si>
    <t>P.C.M. Advisers Limited</t>
  </si>
  <si>
    <t>P.I. Provident Investments Ltd</t>
  </si>
  <si>
    <t>Performance Ronnaru Company Ltd</t>
  </si>
  <si>
    <t>PFX Financial Professionals Ltd</t>
  </si>
  <si>
    <t>Plus500CY Limited</t>
  </si>
  <si>
    <t>PMT Matrix Capital Ltd</t>
  </si>
  <si>
    <t>Priorfx Ltd</t>
  </si>
  <si>
    <t>Prochoice Χρηματιστηριακή Ltd</t>
  </si>
  <si>
    <t>Prodigit Investments Ltd</t>
  </si>
  <si>
    <t>R CAPITAL SOLUTIONS LTD</t>
  </si>
  <si>
    <t>Regency Asset Management (Cyprus) Ltd</t>
  </si>
  <si>
    <t>Reliantco Investments Ltd</t>
  </si>
  <si>
    <t>Renaissance Securities (Cyprus) Ltd</t>
  </si>
  <si>
    <t>Reserve Invest (Cyprus) Ltd</t>
  </si>
  <si>
    <t>RMG Holding Ltd</t>
  </si>
  <si>
    <t>Roboforex (Cy) Ltd</t>
  </si>
  <si>
    <t>Rodeler Limited</t>
  </si>
  <si>
    <t>RONIN EUROPE LTD</t>
  </si>
  <si>
    <t>S. L. Capital Services Ltd</t>
  </si>
  <si>
    <t>Safecap Investments Ltd</t>
  </si>
  <si>
    <t>Sharelink Securities and Financial Services Ltd</t>
  </si>
  <si>
    <t>SIB (Cyprus) Limited</t>
  </si>
  <si>
    <t>SKANESTAS INVESTMENTS LTD</t>
  </si>
  <si>
    <t>Sonaf Business Ltd</t>
  </si>
  <si>
    <t>SPA Financial Services Ltd</t>
  </si>
  <si>
    <t>Spotoption Exchange Limited</t>
  </si>
  <si>
    <t>Symmetria F.S. Ltd</t>
  </si>
  <si>
    <t>Teletrade-DJ International Consulting Ltd</t>
  </si>
  <si>
    <t>TFI Markets Ltd</t>
  </si>
  <si>
    <t>The Cyprus Investment and Securities Corporation Ltd</t>
  </si>
  <si>
    <t>TOPFX Ltd</t>
  </si>
  <si>
    <t>Tradernet Ltd</t>
  </si>
  <si>
    <t>Trading Point Asset Management Limited</t>
  </si>
  <si>
    <t>Trading Point Of Financial Instruments Ltd</t>
  </si>
  <si>
    <t>Trilt Ltd</t>
  </si>
  <si>
    <t>TTCM Traders Trust Capital Markets Ltd</t>
  </si>
  <si>
    <t>UBK Markets Ltd</t>
  </si>
  <si>
    <t>Vistabrokers CIF Ltd</t>
  </si>
  <si>
    <t>VPR Safe Financial Group Ltd</t>
  </si>
  <si>
    <t>Whotrades Ltd</t>
  </si>
  <si>
    <t>Windsor Brokers Ltd</t>
  </si>
  <si>
    <t>WS Financial and Investment Services Ltd</t>
  </si>
  <si>
    <t>X Global Markets Ltd</t>
  </si>
  <si>
    <t>GRANFELD WEALTH MANAGEMENT LTD</t>
  </si>
  <si>
    <t>FX PRIMUS EUROPE (CY) LTD</t>
  </si>
  <si>
    <t>237/14</t>
  </si>
  <si>
    <t>063/06</t>
  </si>
  <si>
    <t>061/05</t>
  </si>
  <si>
    <t>222/14</t>
  </si>
  <si>
    <t>139/11</t>
  </si>
  <si>
    <t>091/08</t>
  </si>
  <si>
    <t>244/14</t>
  </si>
  <si>
    <t>215/13</t>
  </si>
  <si>
    <t>201/13</t>
  </si>
  <si>
    <t>119/10</t>
  </si>
  <si>
    <t>145/11</t>
  </si>
  <si>
    <t>025/04</t>
  </si>
  <si>
    <t>155/11</t>
  </si>
  <si>
    <t>241/14</t>
  </si>
  <si>
    <t>110/10</t>
  </si>
  <si>
    <t>023/04</t>
  </si>
  <si>
    <t>010/03</t>
  </si>
  <si>
    <t>167/12</t>
  </si>
  <si>
    <t>005/03</t>
  </si>
  <si>
    <t>085/07</t>
  </si>
  <si>
    <t>104/09</t>
  </si>
  <si>
    <t>204/13</t>
  </si>
  <si>
    <t>086/07</t>
  </si>
  <si>
    <t>216/13</t>
  </si>
  <si>
    <t>188/13</t>
  </si>
  <si>
    <t>199/13</t>
  </si>
  <si>
    <t>234/14</t>
  </si>
  <si>
    <t>159/11</t>
  </si>
  <si>
    <t>235/14</t>
  </si>
  <si>
    <t>048/04</t>
  </si>
  <si>
    <t>249/14</t>
  </si>
  <si>
    <t>018/03</t>
  </si>
  <si>
    <t>238/14</t>
  </si>
  <si>
    <t>179/12</t>
  </si>
  <si>
    <t>123/10</t>
  </si>
  <si>
    <t>153/11</t>
  </si>
  <si>
    <t>166/12</t>
  </si>
  <si>
    <t>231/14</t>
  </si>
  <si>
    <t>068/06</t>
  </si>
  <si>
    <t>161/11</t>
  </si>
  <si>
    <t>029/04</t>
  </si>
  <si>
    <t>112/10</t>
  </si>
  <si>
    <t>223/14</t>
  </si>
  <si>
    <t>169/12</t>
  </si>
  <si>
    <t>079/07</t>
  </si>
  <si>
    <t>232/14</t>
  </si>
  <si>
    <t>109/10</t>
  </si>
  <si>
    <t>114/10</t>
  </si>
  <si>
    <t>178/12</t>
  </si>
  <si>
    <t>118/10</t>
  </si>
  <si>
    <t>181/12</t>
  </si>
  <si>
    <t>133/11</t>
  </si>
  <si>
    <t>185/12</t>
  </si>
  <si>
    <t>157/11</t>
  </si>
  <si>
    <t>210/13</t>
  </si>
  <si>
    <t>259/14</t>
  </si>
  <si>
    <t>121/10</t>
  </si>
  <si>
    <t>261/14</t>
  </si>
  <si>
    <t>205/13</t>
  </si>
  <si>
    <t>182/12</t>
  </si>
  <si>
    <t>078/07</t>
  </si>
  <si>
    <t>240/14</t>
  </si>
  <si>
    <t>015/03</t>
  </si>
  <si>
    <t>242/14</t>
  </si>
  <si>
    <t>113/10</t>
  </si>
  <si>
    <t>260/14</t>
  </si>
  <si>
    <t>214/13</t>
  </si>
  <si>
    <t>230/14</t>
  </si>
  <si>
    <t>004/03</t>
  </si>
  <si>
    <t>183/12</t>
  </si>
  <si>
    <t>198/13</t>
  </si>
  <si>
    <t>248/14</t>
  </si>
  <si>
    <t>143/11</t>
  </si>
  <si>
    <t>060/05</t>
  </si>
  <si>
    <t>164/12</t>
  </si>
  <si>
    <t>147/11</t>
  </si>
  <si>
    <t>247/14</t>
  </si>
  <si>
    <t>125/10</t>
  </si>
  <si>
    <t>150/11</t>
  </si>
  <si>
    <t>058/05</t>
  </si>
  <si>
    <t>227/14</t>
  </si>
  <si>
    <t>245/14</t>
  </si>
  <si>
    <t>160/11</t>
  </si>
  <si>
    <t>175/12</t>
  </si>
  <si>
    <t>252/14</t>
  </si>
  <si>
    <t>165/12</t>
  </si>
  <si>
    <t>131/11</t>
  </si>
  <si>
    <t>258/14</t>
  </si>
  <si>
    <t>093/08</t>
  </si>
  <si>
    <t>126/10</t>
  </si>
  <si>
    <t>011/03</t>
  </si>
  <si>
    <t>077/06</t>
  </si>
  <si>
    <t>096/08</t>
  </si>
  <si>
    <t>202/13</t>
  </si>
  <si>
    <t>162/12</t>
  </si>
  <si>
    <t>229/14</t>
  </si>
  <si>
    <t>226/14</t>
  </si>
  <si>
    <t>224/14</t>
  </si>
  <si>
    <t>122/10</t>
  </si>
  <si>
    <t>217/13</t>
  </si>
  <si>
    <t>102/09</t>
  </si>
  <si>
    <t>111/10</t>
  </si>
  <si>
    <t>220/13</t>
  </si>
  <si>
    <t>124/10</t>
  </si>
  <si>
    <t>069/06</t>
  </si>
  <si>
    <t>187/12</t>
  </si>
  <si>
    <t>062/06</t>
  </si>
  <si>
    <t>080/07</t>
  </si>
  <si>
    <t>253/14</t>
  </si>
  <si>
    <t>193/13</t>
  </si>
  <si>
    <t>250/14</t>
  </si>
  <si>
    <t>197/13</t>
  </si>
  <si>
    <t>221/13</t>
  </si>
  <si>
    <t>100/09</t>
  </si>
  <si>
    <t>200/13</t>
  </si>
  <si>
    <t>146/11</t>
  </si>
  <si>
    <t>246/14</t>
  </si>
  <si>
    <t>089/08</t>
  </si>
  <si>
    <t>127/10</t>
  </si>
  <si>
    <t>053/04</t>
  </si>
  <si>
    <t>028/04</t>
  </si>
  <si>
    <t>027/04</t>
  </si>
  <si>
    <t>191/13</t>
  </si>
  <si>
    <t>207/13</t>
  </si>
  <si>
    <t>081/07</t>
  </si>
  <si>
    <t>064/06</t>
  </si>
  <si>
    <t>092/08</t>
  </si>
  <si>
    <t>014/03</t>
  </si>
  <si>
    <t>066/06</t>
  </si>
  <si>
    <t>251/14</t>
  </si>
  <si>
    <t>189/13</t>
  </si>
  <si>
    <t>208/13</t>
  </si>
  <si>
    <t>065/06</t>
  </si>
  <si>
    <t>177/12</t>
  </si>
  <si>
    <t>174/12</t>
  </si>
  <si>
    <t>141/11</t>
  </si>
  <si>
    <t>170/12</t>
  </si>
  <si>
    <t>228/14</t>
  </si>
  <si>
    <t>158/11</t>
  </si>
  <si>
    <t>117/10</t>
  </si>
  <si>
    <t>003/03</t>
  </si>
  <si>
    <t>138/11</t>
  </si>
  <si>
    <t>219/13</t>
  </si>
  <si>
    <t>256/14</t>
  </si>
  <si>
    <t>120/10</t>
  </si>
  <si>
    <t>254/14</t>
  </si>
  <si>
    <t>107/09</t>
  </si>
  <si>
    <t>186/12</t>
  </si>
  <si>
    <t>194/13</t>
  </si>
  <si>
    <t>075/06</t>
  </si>
  <si>
    <t>209/13</t>
  </si>
  <si>
    <t>190/13</t>
  </si>
  <si>
    <t>236/14</t>
  </si>
  <si>
    <t>203/13</t>
  </si>
  <si>
    <t>073/06</t>
  </si>
  <si>
    <t>030/04</t>
  </si>
  <si>
    <t>049/04</t>
  </si>
  <si>
    <t>171/12</t>
  </si>
  <si>
    <t>108/10</t>
  </si>
  <si>
    <t>115/10</t>
  </si>
  <si>
    <t>262/14</t>
  </si>
  <si>
    <t>263/14</t>
  </si>
  <si>
    <t>ΟΔ144-2007-04.</t>
  </si>
  <si>
    <t>SPOT CAPITAL MARKETS LTD</t>
  </si>
  <si>
    <t>10(7)</t>
  </si>
  <si>
    <t>10(4) ή 10(6)</t>
  </si>
  <si>
    <t>A.J.K. Wealth Management Ltd</t>
  </si>
  <si>
    <t>280/15</t>
  </si>
  <si>
    <t xml:space="preserve">AMG Kapital Ltd </t>
  </si>
  <si>
    <t>Bdswiss Holding Plc</t>
  </si>
  <si>
    <t>Best Choice FBC Limited</t>
  </si>
  <si>
    <t>Centaur Financial Services Ltd</t>
  </si>
  <si>
    <t>CHASE BUCHANAN LTD</t>
  </si>
  <si>
    <t>287/15</t>
  </si>
  <si>
    <t>Deloitte Investment Services Ltd</t>
  </si>
  <si>
    <t xml:space="preserve">EDR FINANCIAL LTD </t>
  </si>
  <si>
    <t>268/15</t>
  </si>
  <si>
    <t xml:space="preserve">Eurivex Ltd </t>
  </si>
  <si>
    <t>EUROTRADE INVESTMENTS RGB LTD</t>
  </si>
  <si>
    <t>279/15</t>
  </si>
  <si>
    <t>F1MARKETS LIMITED</t>
  </si>
  <si>
    <t>267/15</t>
  </si>
  <si>
    <t>FENIX CAPITAL MARKETS TRADING LTD</t>
  </si>
  <si>
    <t xml:space="preserve">FFINEU INVESTMENTS LTD </t>
  </si>
  <si>
    <t>275/15</t>
  </si>
  <si>
    <t xml:space="preserve">FOREX TB LTD </t>
  </si>
  <si>
    <t>272/15</t>
  </si>
  <si>
    <t>Global Capital Securities and Financial Services Ltd</t>
  </si>
  <si>
    <t>GS SHARESTOCKS LIMITED</t>
  </si>
  <si>
    <t>ICFD LIMITED</t>
  </si>
  <si>
    <t>IKOS CIF Ltd</t>
  </si>
  <si>
    <t>IQOPTION EUROPE LTD</t>
  </si>
  <si>
    <t>JUST2TRADE ONLINE LTD</t>
  </si>
  <si>
    <t>281/15</t>
  </si>
  <si>
    <t xml:space="preserve">K-DNA FINANCIAL SERVICES LTD </t>
  </si>
  <si>
    <t>273/15</t>
  </si>
  <si>
    <t xml:space="preserve">L.F. INVESTMENT LIMITED </t>
  </si>
  <si>
    <t>271/15</t>
  </si>
  <si>
    <t xml:space="preserve">M.G.T.M. FINANCIAL SERVICES LTD </t>
  </si>
  <si>
    <t>270/15</t>
  </si>
  <si>
    <t>MAGNASALE TRADING LTD</t>
  </si>
  <si>
    <t>264/15</t>
  </si>
  <si>
    <t>Marcuard Cyprus Ltd</t>
  </si>
  <si>
    <t>Mega Equity Securities and Financial Services Public Ltd</t>
  </si>
  <si>
    <t>MeritKapital Ltd</t>
  </si>
  <si>
    <t>NFX CAPITAL CY LTD</t>
  </si>
  <si>
    <t xml:space="preserve">Numisma Capital Ltd  </t>
  </si>
  <si>
    <t xml:space="preserve">OX CAPITAL MARKETS LTD </t>
  </si>
  <si>
    <t>274/15</t>
  </si>
  <si>
    <t>POSITIVA MARKETS (CY) LTD</t>
  </si>
  <si>
    <t>285/15</t>
  </si>
  <si>
    <t>284/15</t>
  </si>
  <si>
    <t>QINO MANAGEMENT &amp; ADVISORY LIMITED</t>
  </si>
  <si>
    <t>ROYAL FOREX LIMITED</t>
  </si>
  <si>
    <t>269/15</t>
  </si>
  <si>
    <t>Solid Financial Services Ltd</t>
  </si>
  <si>
    <t>STOCKS FOREX AF LTD</t>
  </si>
  <si>
    <t>283/15</t>
  </si>
  <si>
    <t>Topic Markets Ltd</t>
  </si>
  <si>
    <t>265/15</t>
  </si>
  <si>
    <t>TRADOMART LTD</t>
  </si>
  <si>
    <t>266/15</t>
  </si>
  <si>
    <t>UCP ASSET MANAGEMENT LIMITED</t>
  </si>
  <si>
    <t>288/15</t>
  </si>
  <si>
    <t>UR TRADE FIX LTD</t>
  </si>
  <si>
    <t>282/15</t>
  </si>
  <si>
    <t>Veles International Ltd</t>
  </si>
  <si>
    <t>VIPRO MARKETS LTD</t>
  </si>
  <si>
    <t>278/15</t>
  </si>
  <si>
    <t xml:space="preserve">WGM Services Ltd </t>
  </si>
  <si>
    <t>ZEMBLANCO INVESTMENTS LTD</t>
  </si>
  <si>
    <t>277/15</t>
  </si>
  <si>
    <t xml:space="preserve">Zerich Securities Ltd </t>
  </si>
  <si>
    <t>Ελληνική Τράπεζα (Επενδύσεις) Λτδ</t>
  </si>
  <si>
    <t>CALCULATION OF THE ANNUAL FEES OF</t>
  </si>
  <si>
    <t>Name of CIF/Investment Firm (Branch)</t>
  </si>
  <si>
    <t>Authorization number</t>
  </si>
  <si>
    <t>Purpose of this form</t>
  </si>
  <si>
    <t>Directions for the completion of the form</t>
  </si>
  <si>
    <t>Calculation of the annual fees for the financial year ending on:</t>
  </si>
  <si>
    <t>Payable Fee</t>
  </si>
  <si>
    <t>Fixed amount</t>
  </si>
  <si>
    <t>If the CIF has been licensed during the reporting year, state the month of authorization</t>
  </si>
  <si>
    <t>Variable amount</t>
  </si>
  <si>
    <r>
      <t>Turnover</t>
    </r>
    <r>
      <rPr>
        <b/>
        <vertAlign val="superscript"/>
        <sz val="12"/>
        <rFont val="Times New Roman"/>
        <family val="1"/>
        <charset val="161"/>
      </rPr>
      <t>1</t>
    </r>
    <r>
      <rPr>
        <sz val="12"/>
        <rFont val="Times New Roman"/>
        <family val="1"/>
        <charset val="161"/>
      </rPr>
      <t xml:space="preserve"> in accordance with the audited financial statements</t>
    </r>
  </si>
  <si>
    <t>Reporting currency of the financial statements</t>
  </si>
  <si>
    <r>
      <rPr>
        <sz val="12"/>
        <rFont val="Times New Roman"/>
        <family val="1"/>
        <charset val="161"/>
      </rPr>
      <t>Exchange Rate</t>
    </r>
    <r>
      <rPr>
        <b/>
        <vertAlign val="superscript"/>
        <sz val="12"/>
        <rFont val="Times New Roman"/>
        <family val="1"/>
        <charset val="161"/>
      </rPr>
      <t>2</t>
    </r>
  </si>
  <si>
    <t>Turnover in EURO</t>
  </si>
  <si>
    <t>Total payable fee</t>
  </si>
  <si>
    <r>
      <rPr>
        <b/>
        <vertAlign val="superscript"/>
        <sz val="11"/>
        <color indexed="8"/>
        <rFont val="Times New Roman"/>
        <family val="1"/>
        <charset val="161"/>
      </rPr>
      <t>2</t>
    </r>
    <r>
      <rPr>
        <vertAlign val="superscript"/>
        <sz val="11"/>
        <color indexed="8"/>
        <rFont val="Times New Roman"/>
        <family val="1"/>
        <charset val="161"/>
      </rPr>
      <t xml:space="preserve"> </t>
    </r>
    <r>
      <rPr>
        <sz val="11"/>
        <color indexed="8"/>
        <rFont val="Times New Roman"/>
        <family val="1"/>
        <charset val="161"/>
      </rPr>
      <t>In case where the reporting currency of the audited financial statements is the EURO please type 1. In case where the reporting currency is other than the EURO, for the conversion of the turnover from the reporting currency to euro, use the exchange rate, on 31/12 of the reporting financial year, published in the website of the European Central Bank using the "Currency Converter" under the link "Statistical Date Warehouse", which may be found at the following link:</t>
    </r>
  </si>
  <si>
    <t>Law 144(Ι)/2007, that:</t>
  </si>
  <si>
    <t>I responsibly declare, having full knowledge of the consequences of the</t>
  </si>
  <si>
    <t>a)</t>
  </si>
  <si>
    <t>b)</t>
  </si>
  <si>
    <t>I have exercised all due diligence in ensuring that all information stated in the present Form, as well as the details and documents that accompany it, are correct, complete and accurate.</t>
  </si>
  <si>
    <t>c)</t>
  </si>
  <si>
    <t>The calculation of the annual Fee is correct and according to the provisions of the</t>
  </si>
  <si>
    <t>Full name</t>
  </si>
  <si>
    <t>Position held in the CIF</t>
  </si>
  <si>
    <t>CIF</t>
  </si>
  <si>
    <t>Signature</t>
  </si>
  <si>
    <t>Date</t>
  </si>
  <si>
    <t>AEONIC SECURITIES C.I.F. PLC</t>
  </si>
  <si>
    <t>AJF FINANCIAL SERVICES LTD</t>
  </si>
  <si>
    <t>AMB PRIME LTD</t>
  </si>
  <si>
    <t>AVUS CAPITAL CY LTD</t>
  </si>
  <si>
    <t>B.I.S. BLUEPORT INVESTMENT SERVICES LTD</t>
  </si>
  <si>
    <t>BOSON ALFA LTD</t>
  </si>
  <si>
    <t>CB CAPITAL BUSINESS LTD</t>
  </si>
  <si>
    <t>Concorde Investments (Cyprus) ltd</t>
  </si>
  <si>
    <t>Olikriet Capital Limited</t>
  </si>
  <si>
    <t>DAWEDA EXCHANGE LIMITED</t>
  </si>
  <si>
    <t>FATHOM WEALTH MANAGEMENT ADVISORS LTD</t>
  </si>
  <si>
    <t>FIDELISCM (CYPRUS) LIMITED</t>
  </si>
  <si>
    <t>FXBFI BROKER FINANCIAL INVEST LTD</t>
  </si>
  <si>
    <t>G.S.E GOLDEN SKY EUROPE LTD</t>
  </si>
  <si>
    <t>GAMETECH (CYPRUS) LTD</t>
  </si>
  <si>
    <t>GBE BROKERS LTD</t>
  </si>
  <si>
    <t>HANSEATIC BROKERHOUSE GLOBAL MARKETS LTD</t>
  </si>
  <si>
    <t>HYCM (EUROPE) LTD</t>
  </si>
  <si>
    <t>ICC INTERCERTUS CAPITAL LTD</t>
  </si>
  <si>
    <t>IFC INVESTMENTS CYPRUS LTD</t>
  </si>
  <si>
    <t>IGM FOREX LTD</t>
  </si>
  <si>
    <t>IFCM CYPRUS LIMITED</t>
  </si>
  <si>
    <t>ITRADE GLOBAL (CY) LTD</t>
  </si>
  <si>
    <t>JIN DAOCHENG LTD</t>
  </si>
  <si>
    <t>KEY WAY INVESTMENTS LTD</t>
  </si>
  <si>
    <t>LEADTRADE LTD</t>
  </si>
  <si>
    <t>LITEFOREX (EUROPE) LTD</t>
  </si>
  <si>
    <t>LYDYA FINANCIAL LTD</t>
  </si>
  <si>
    <t>MAGIC COMPASS LTD</t>
  </si>
  <si>
    <t>MOUNT NICO CORP LTD</t>
  </si>
  <si>
    <t>NEW VAULT LTD</t>
  </si>
  <si>
    <t>NEWCEPT FINANCIAL MARKETS (EU) LIMITED</t>
  </si>
  <si>
    <t>NTFX CAPITAL LTD</t>
  </si>
  <si>
    <t>OTKRITIE BROKER LTD</t>
  </si>
  <si>
    <t>Postscriptum Capital Ltd</t>
  </si>
  <si>
    <t>ROYAL FINANCIAL TRADING (CY) LTD</t>
  </si>
  <si>
    <t>RYNAT TRADING LTD</t>
  </si>
  <si>
    <t>STONE EDGE CAPITAL LTD</t>
  </si>
  <si>
    <t>T.C.R. INTERNATIONAL LTD</t>
  </si>
  <si>
    <t>TG TRADERGLOBAL LTD</t>
  </si>
  <si>
    <t>WONDERINTEREST TRADING LTD</t>
  </si>
  <si>
    <t>WOODBROOK GROUP LTD</t>
  </si>
  <si>
    <t>XTRADE EUROPE LTD</t>
  </si>
  <si>
    <t>295/16</t>
  </si>
  <si>
    <t>290/16</t>
  </si>
  <si>
    <t>302/16</t>
  </si>
  <si>
    <t>314/16</t>
  </si>
  <si>
    <t>310/16</t>
  </si>
  <si>
    <t>289/16</t>
  </si>
  <si>
    <t>306/16</t>
  </si>
  <si>
    <t>308/16</t>
  </si>
  <si>
    <t>315/16</t>
  </si>
  <si>
    <t>293/16</t>
  </si>
  <si>
    <t>291/16</t>
  </si>
  <si>
    <t>301/16</t>
  </si>
  <si>
    <t>317/16</t>
  </si>
  <si>
    <t>309/16</t>
  </si>
  <si>
    <t>298/16</t>
  </si>
  <si>
    <t>316/16</t>
  </si>
  <si>
    <t>292/16</t>
  </si>
  <si>
    <t>296/16</t>
  </si>
  <si>
    <t>300/16</t>
  </si>
  <si>
    <t>299/16</t>
  </si>
  <si>
    <t>304/16</t>
  </si>
  <si>
    <t>313/16</t>
  </si>
  <si>
    <t>294/16</t>
  </si>
  <si>
    <t>312/16</t>
  </si>
  <si>
    <t>303/16</t>
  </si>
  <si>
    <t>311/16</t>
  </si>
  <si>
    <t>305/16</t>
  </si>
  <si>
    <t>307/16</t>
  </si>
  <si>
    <t>297/16</t>
  </si>
  <si>
    <t xml:space="preserve">Constance Investment Ltd </t>
  </si>
  <si>
    <t xml:space="preserve">CIFs </t>
  </si>
  <si>
    <t>This form should be completed by CIFs for the calculation of the annual fees payable to the Commission within four (4) months from the end of each financial year.</t>
  </si>
  <si>
    <t>You should complete the grey cells after taking into consideration the directions mentioned on them.</t>
  </si>
  <si>
    <t xml:space="preserve">Section of the Law 144/(I)/2007 under which, the CIF falls </t>
  </si>
  <si>
    <r>
      <rPr>
        <b/>
        <vertAlign val="superscript"/>
        <sz val="11"/>
        <color indexed="8"/>
        <rFont val="Times New Roman"/>
        <family val="1"/>
        <charset val="161"/>
      </rPr>
      <t>1</t>
    </r>
    <r>
      <rPr>
        <b/>
        <sz val="11"/>
        <color indexed="8"/>
        <rFont val="Times New Roman"/>
        <family val="1"/>
        <charset val="161"/>
      </rPr>
      <t xml:space="preserve"> </t>
    </r>
    <r>
      <rPr>
        <sz val="11"/>
        <color indexed="8"/>
        <rFont val="Times New Roman"/>
        <family val="1"/>
        <charset val="161"/>
      </rPr>
      <t xml:space="preserve">The recording of the amount of the turnover above is </t>
    </r>
    <r>
      <rPr>
        <b/>
        <sz val="11"/>
        <color indexed="8"/>
        <rFont val="Times New Roman"/>
        <family val="1"/>
        <charset val="161"/>
      </rPr>
      <t>obligatory</t>
    </r>
    <r>
      <rPr>
        <sz val="11"/>
        <color indexed="8"/>
        <rFont val="Times New Roman"/>
        <family val="1"/>
        <charset val="161"/>
      </rPr>
      <t xml:space="preserve"> in all cases,  including the case where the turnover is nil  due to the fact that the CIF has not started operations yet.            
</t>
    </r>
  </si>
  <si>
    <t>I am authorised to sign on behalf of CIF.</t>
  </si>
  <si>
    <r>
      <t>Attach as</t>
    </r>
    <r>
      <rPr>
        <b/>
        <u/>
        <sz val="11"/>
        <color indexed="8"/>
        <rFont val="Times New Roman"/>
        <family val="1"/>
        <charset val="161"/>
      </rPr>
      <t xml:space="preserve"> Annex:</t>
    </r>
    <r>
      <rPr>
        <b/>
        <sz val="11"/>
        <color indexed="8"/>
        <rFont val="Times New Roman"/>
        <family val="1"/>
        <charset val="161"/>
      </rPr>
      <t xml:space="preserve"> </t>
    </r>
    <r>
      <rPr>
        <sz val="11"/>
        <color indexed="8"/>
        <rFont val="Times New Roman"/>
        <family val="1"/>
        <charset val="161"/>
      </rPr>
      <t>1) the extract from the audited financial statements with the total turnover of the corresponding year (including cases where the turnover is nil), 2) evidence of the annual fees payment to the Commission.</t>
    </r>
  </si>
  <si>
    <t>CIFs:</t>
  </si>
  <si>
    <t>The provision of false, or misleading information or details or documents or forms, or the withholding of material information, in addition to constituting a violation subject to an administrative fine not exceeding €350,000 and in case of remission or continuation of the violation, an administrative fine not exceeding €700,000, it also constitutes a criminal offence punishable, in the event of conviction, by imprisonment not exceeding five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</si>
</sst>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35" x14ac:knownFonts="1">
    <font>
      <sz val="11"/>
      <color theme="1"/>
      <name val="Calibri"/>
      <family val="2"/>
      <charset val="161"/>
      <scheme val="minor"/>
    </font>
    <font>
      <sz val="12"/>
      <color indexed="8"/>
      <name val="Times New Roman"/>
      <family val="1"/>
      <charset val="161"/>
    </font>
    <font>
      <b/>
      <sz val="12"/>
      <color indexed="8"/>
      <name val="Times New Roman"/>
      <family val="1"/>
      <charset val="161"/>
    </font>
    <font>
      <b/>
      <u/>
      <sz val="12"/>
      <color indexed="8"/>
      <name val="Times New Roman"/>
      <family val="1"/>
      <charset val="161"/>
    </font>
    <font>
      <sz val="10"/>
      <name val="Arial"/>
      <family val="2"/>
      <charset val="161"/>
    </font>
    <font>
      <sz val="11"/>
      <name val="Times New Roman"/>
      <family val="1"/>
      <charset val="161"/>
    </font>
    <font>
      <sz val="12"/>
      <color indexed="8"/>
      <name val="Calibri"/>
      <family val="2"/>
      <charset val="161"/>
    </font>
    <font>
      <b/>
      <u/>
      <sz val="12"/>
      <name val="Times New Roman"/>
      <family val="1"/>
      <charset val="161"/>
    </font>
    <font>
      <b/>
      <sz val="12"/>
      <name val="Times New Roman"/>
      <family val="1"/>
      <charset val="161"/>
    </font>
    <font>
      <sz val="12"/>
      <name val="Times New Roman"/>
      <family val="1"/>
      <charset val="161"/>
    </font>
    <font>
      <sz val="9"/>
      <color indexed="81"/>
      <name val="Tahoma"/>
      <family val="2"/>
      <charset val="161"/>
    </font>
    <font>
      <b/>
      <sz val="16"/>
      <color indexed="8"/>
      <name val="Times New Roman"/>
      <family val="1"/>
      <charset val="161"/>
    </font>
    <font>
      <sz val="16"/>
      <color indexed="8"/>
      <name val="Calibri"/>
      <family val="2"/>
      <charset val="161"/>
    </font>
    <font>
      <vertAlign val="superscript"/>
      <sz val="12"/>
      <name val="Times New Roman"/>
      <family val="1"/>
      <charset val="161"/>
    </font>
    <font>
      <sz val="10"/>
      <color indexed="8"/>
      <name val="Times New Roman"/>
      <family val="1"/>
      <charset val="161"/>
    </font>
    <font>
      <sz val="12"/>
      <color theme="1"/>
      <name val="Times New Roman"/>
      <family val="1"/>
      <charset val="161"/>
    </font>
    <font>
      <b/>
      <sz val="9"/>
      <color indexed="81"/>
      <name val="Tahoma"/>
      <family val="2"/>
      <charset val="161"/>
    </font>
    <font>
      <u/>
      <sz val="9.9"/>
      <color theme="10"/>
      <name val="Calibri"/>
      <family val="2"/>
      <charset val="161"/>
    </font>
    <font>
      <b/>
      <sz val="11"/>
      <name val="Times New Roman"/>
      <family val="1"/>
      <charset val="161"/>
    </font>
    <font>
      <sz val="12"/>
      <color theme="0"/>
      <name val="Times New Roman"/>
      <family val="1"/>
      <charset val="161"/>
    </font>
    <font>
      <b/>
      <sz val="11"/>
      <color indexed="8"/>
      <name val="Times New Roman"/>
      <family val="1"/>
      <charset val="161"/>
    </font>
    <font>
      <sz val="11"/>
      <color indexed="8"/>
      <name val="Times New Roman"/>
      <family val="1"/>
      <charset val="161"/>
    </font>
    <font>
      <u/>
      <sz val="12"/>
      <color indexed="8"/>
      <name val="Times New Roman"/>
      <family val="1"/>
      <charset val="161"/>
    </font>
    <font>
      <u/>
      <sz val="12"/>
      <name val="Times New Roman"/>
      <family val="1"/>
      <charset val="161"/>
    </font>
    <font>
      <vertAlign val="superscript"/>
      <sz val="11"/>
      <color indexed="8"/>
      <name val="Times New Roman"/>
      <family val="1"/>
      <charset val="161"/>
    </font>
    <font>
      <sz val="11"/>
      <color rgb="FFFF0000"/>
      <name val="Calibri"/>
      <family val="2"/>
      <charset val="161"/>
      <scheme val="minor"/>
    </font>
    <font>
      <sz val="11"/>
      <color rgb="FFFF0000"/>
      <name val="Times New Roman"/>
      <family val="1"/>
      <charset val="161"/>
    </font>
    <font>
      <b/>
      <vertAlign val="superscript"/>
      <sz val="11"/>
      <color indexed="8"/>
      <name val="Times New Roman"/>
      <family val="1"/>
      <charset val="161"/>
    </font>
    <font>
      <b/>
      <sz val="13"/>
      <name val="Times New Roman"/>
      <family val="1"/>
      <charset val="161"/>
    </font>
    <font>
      <b/>
      <u/>
      <sz val="11"/>
      <color indexed="8"/>
      <name val="Times New Roman"/>
      <family val="1"/>
      <charset val="161"/>
    </font>
    <font>
      <sz val="10"/>
      <color rgb="FFFF0000"/>
      <name val="Times New Roman"/>
      <family val="1"/>
      <charset val="161"/>
    </font>
    <font>
      <sz val="12"/>
      <name val="Calibri"/>
      <family val="2"/>
      <charset val="161"/>
      <scheme val="minor"/>
    </font>
    <font>
      <sz val="12"/>
      <name val="Calibri"/>
      <family val="2"/>
      <charset val="161"/>
    </font>
    <font>
      <b/>
      <vertAlign val="superscript"/>
      <sz val="12"/>
      <name val="Times New Roman"/>
      <family val="1"/>
      <charset val="161"/>
    </font>
    <font>
      <sz val="10"/>
      <color indexed="8"/>
      <name val="Arial"/>
      <family val="2"/>
      <charset val="161"/>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style="thin">
        <color indexed="64"/>
      </top>
      <bottom style="double">
        <color indexed="64"/>
      </bottom>
      <diagonal/>
    </border>
    <border>
      <left style="thin">
        <color auto="1"/>
      </left>
      <right/>
      <top/>
      <bottom style="thin">
        <color auto="1"/>
      </bottom>
      <diagonal/>
    </border>
    <border>
      <left/>
      <right style="thin">
        <color auto="1"/>
      </right>
      <top style="double">
        <color indexed="64"/>
      </top>
      <bottom style="thin">
        <color auto="1"/>
      </bottom>
      <diagonal/>
    </border>
  </borders>
  <cellStyleXfs count="3">
    <xf numFmtId="0" fontId="0" fillId="0" borderId="0"/>
    <xf numFmtId="0" fontId="4" fillId="0" borderId="0"/>
    <xf numFmtId="0" fontId="17" fillId="0" borderId="0" applyNumberFormat="0" applyFill="0" applyBorder="0" applyAlignment="0" applyProtection="0">
      <alignment vertical="top"/>
      <protection locked="0"/>
    </xf>
  </cellStyleXfs>
  <cellXfs count="203">
    <xf numFmtId="0" fontId="0" fillId="0" borderId="0" xfId="0"/>
    <xf numFmtId="0" fontId="1" fillId="0" borderId="0" xfId="0" applyFont="1"/>
    <xf numFmtId="0" fontId="2" fillId="0" borderId="0" xfId="0" applyFont="1" applyAlignment="1">
      <alignment horizontal="center"/>
    </xf>
    <xf numFmtId="0" fontId="1" fillId="0" borderId="0" xfId="0" applyFont="1" applyAlignment="1"/>
    <xf numFmtId="0" fontId="2" fillId="0" borderId="0" xfId="0" applyFont="1" applyAlignment="1">
      <alignment horizontal="right" indent="15"/>
    </xf>
    <xf numFmtId="0" fontId="14" fillId="0" borderId="0" xfId="0" applyFont="1"/>
    <xf numFmtId="0" fontId="14" fillId="0" borderId="0" xfId="0" applyFont="1" applyAlignment="1">
      <alignment vertical="top"/>
    </xf>
    <xf numFmtId="0" fontId="9" fillId="3" borderId="1" xfId="0" applyFont="1" applyFill="1" applyBorder="1" applyAlignment="1">
      <alignment horizontal="center"/>
    </xf>
    <xf numFmtId="3" fontId="9" fillId="3" borderId="0" xfId="0" applyNumberFormat="1" applyFont="1" applyFill="1" applyBorder="1" applyAlignment="1">
      <alignment horizontal="center"/>
    </xf>
    <xf numFmtId="0" fontId="17" fillId="0" borderId="0" xfId="2" applyAlignment="1" applyProtection="1"/>
    <xf numFmtId="0" fontId="1" fillId="0" borderId="0" xfId="0" applyFont="1" applyFill="1"/>
    <xf numFmtId="3" fontId="9" fillId="0" borderId="0" xfId="0" applyNumberFormat="1" applyFont="1" applyFill="1" applyBorder="1" applyAlignment="1">
      <alignment horizontal="center"/>
    </xf>
    <xf numFmtId="3" fontId="8" fillId="0" borderId="0" xfId="0" applyNumberFormat="1" applyFont="1" applyBorder="1" applyAlignment="1" applyProtection="1">
      <alignment horizontal="right"/>
      <protection hidden="1"/>
    </xf>
    <xf numFmtId="0" fontId="9" fillId="3" borderId="0" xfId="0" applyFont="1" applyFill="1" applyBorder="1" applyAlignment="1">
      <alignment horizontal="center" wrapText="1"/>
    </xf>
    <xf numFmtId="14" fontId="1" fillId="0" borderId="0" xfId="0" applyNumberFormat="1" applyFont="1" applyFill="1" applyProtection="1"/>
    <xf numFmtId="0" fontId="1" fillId="4" borderId="0" xfId="0" applyNumberFormat="1" applyFont="1" applyFill="1" applyProtection="1">
      <protection locked="0"/>
    </xf>
    <xf numFmtId="3" fontId="9" fillId="2" borderId="3" xfId="0" applyNumberFormat="1" applyFont="1" applyFill="1" applyBorder="1" applyAlignment="1" applyProtection="1">
      <alignment horizontal="center"/>
      <protection locked="0"/>
    </xf>
    <xf numFmtId="165" fontId="9" fillId="2" borderId="3" xfId="0" applyNumberFormat="1" applyFont="1" applyFill="1" applyBorder="1" applyAlignment="1" applyProtection="1">
      <alignment horizontal="center"/>
      <protection locked="0"/>
    </xf>
    <xf numFmtId="1" fontId="1" fillId="0" borderId="3" xfId="0" applyNumberFormat="1" applyFont="1" applyFill="1" applyBorder="1" applyAlignment="1" applyProtection="1">
      <alignment horizontal="center"/>
      <protection locked="0"/>
    </xf>
    <xf numFmtId="14" fontId="1" fillId="0" borderId="3" xfId="0" applyNumberFormat="1" applyFont="1" applyFill="1" applyBorder="1" applyAlignment="1" applyProtection="1">
      <alignment horizontal="center"/>
      <protection locked="0"/>
    </xf>
    <xf numFmtId="0" fontId="15" fillId="3" borderId="0" xfId="0" applyFont="1" applyFill="1" applyBorder="1" applyAlignment="1">
      <alignment horizontal="center" wrapText="1"/>
    </xf>
    <xf numFmtId="0" fontId="19" fillId="0" borderId="0" xfId="0" applyFont="1" applyFill="1" applyProtection="1"/>
    <xf numFmtId="0" fontId="1" fillId="0" borderId="0" xfId="0" applyFont="1" applyProtection="1"/>
    <xf numFmtId="0" fontId="26" fillId="0" borderId="2" xfId="0" applyFont="1" applyBorder="1" applyAlignment="1" applyProtection="1">
      <alignment horizontal="center" wrapText="1"/>
      <protection hidden="1"/>
    </xf>
    <xf numFmtId="0" fontId="1" fillId="0" borderId="2" xfId="0" applyFont="1" applyFill="1" applyBorder="1"/>
    <xf numFmtId="3" fontId="9" fillId="3" borderId="2" xfId="0" applyNumberFormat="1" applyFont="1" applyFill="1" applyBorder="1" applyAlignment="1">
      <alignment horizontal="center"/>
    </xf>
    <xf numFmtId="0" fontId="5" fillId="3" borderId="2" xfId="0" applyFont="1" applyFill="1" applyBorder="1" applyAlignment="1" applyProtection="1">
      <alignment horizontal="justify" wrapText="1"/>
      <protection hidden="1"/>
    </xf>
    <xf numFmtId="0" fontId="9" fillId="3" borderId="2" xfId="0" applyFont="1" applyFill="1" applyBorder="1" applyAlignment="1" applyProtection="1">
      <alignment horizontal="center" wrapText="1"/>
      <protection hidden="1"/>
    </xf>
    <xf numFmtId="0" fontId="9" fillId="3" borderId="2" xfId="0" applyFont="1" applyFill="1" applyBorder="1" applyAlignment="1" applyProtection="1">
      <alignment horizontal="center"/>
      <protection hidden="1"/>
    </xf>
    <xf numFmtId="3" fontId="9" fillId="3" borderId="2" xfId="0" applyNumberFormat="1" applyFont="1" applyFill="1" applyBorder="1" applyAlignment="1" applyProtection="1">
      <alignment horizontal="center"/>
      <protection hidden="1"/>
    </xf>
    <xf numFmtId="3" fontId="8" fillId="0" borderId="2" xfId="0" applyNumberFormat="1" applyFont="1" applyFill="1" applyBorder="1" applyAlignment="1" applyProtection="1">
      <alignment horizontal="right"/>
      <protection hidden="1"/>
    </xf>
    <xf numFmtId="0" fontId="25" fillId="0" borderId="8" xfId="0" applyFont="1" applyBorder="1" applyAlignment="1">
      <alignment wrapText="1"/>
    </xf>
    <xf numFmtId="0" fontId="30" fillId="0" borderId="2" xfId="0" applyFont="1" applyBorder="1" applyAlignment="1" applyProtection="1">
      <alignment horizontal="center" vertical="top" wrapText="1"/>
      <protection hidden="1"/>
    </xf>
    <xf numFmtId="0" fontId="31" fillId="0" borderId="3" xfId="0" applyFont="1" applyBorder="1"/>
    <xf numFmtId="3" fontId="2" fillId="0" borderId="0" xfId="0" applyNumberFormat="1" applyFont="1" applyBorder="1" applyProtection="1">
      <protection hidden="1"/>
    </xf>
    <xf numFmtId="0" fontId="26" fillId="0" borderId="0" xfId="0" applyFont="1" applyBorder="1" applyAlignment="1" applyProtection="1">
      <alignment horizontal="center" wrapText="1"/>
      <protection hidden="1"/>
    </xf>
    <xf numFmtId="0" fontId="30" fillId="0" borderId="0" xfId="0" applyFont="1" applyBorder="1" applyAlignment="1" applyProtection="1">
      <alignment horizontal="center" vertical="top" wrapText="1"/>
      <protection hidden="1"/>
    </xf>
    <xf numFmtId="0" fontId="5" fillId="3" borderId="0" xfId="0" applyFont="1" applyFill="1" applyBorder="1" applyAlignment="1" applyProtection="1">
      <alignment horizontal="justify" wrapText="1"/>
      <protection hidden="1"/>
    </xf>
    <xf numFmtId="0" fontId="9" fillId="3" borderId="0" xfId="0" applyFont="1" applyFill="1" applyBorder="1" applyAlignment="1" applyProtection="1">
      <alignment horizontal="center" wrapText="1"/>
      <protection hidden="1"/>
    </xf>
    <xf numFmtId="0" fontId="9" fillId="3" borderId="0" xfId="0" applyFont="1" applyFill="1" applyBorder="1" applyAlignment="1" applyProtection="1">
      <alignment horizontal="center"/>
      <protection hidden="1"/>
    </xf>
    <xf numFmtId="3" fontId="9" fillId="3" borderId="0" xfId="0" applyNumberFormat="1" applyFont="1" applyFill="1" applyBorder="1" applyAlignment="1" applyProtection="1">
      <alignment horizontal="center"/>
      <protection hidden="1"/>
    </xf>
    <xf numFmtId="3" fontId="8" fillId="0" borderId="0" xfId="0" applyNumberFormat="1" applyFont="1" applyFill="1" applyBorder="1" applyAlignment="1" applyProtection="1">
      <alignment horizontal="right"/>
      <protection hidden="1"/>
    </xf>
    <xf numFmtId="0" fontId="26" fillId="0" borderId="0" xfId="0" applyFont="1" applyBorder="1" applyAlignment="1" applyProtection="1">
      <alignment wrapText="1"/>
      <protection hidden="1"/>
    </xf>
    <xf numFmtId="3" fontId="9" fillId="0" borderId="0" xfId="0" applyNumberFormat="1" applyFont="1" applyBorder="1" applyAlignment="1" applyProtection="1">
      <alignment horizontal="right"/>
      <protection hidden="1"/>
    </xf>
    <xf numFmtId="0" fontId="1" fillId="5" borderId="0" xfId="0" applyFont="1" applyFill="1"/>
    <xf numFmtId="0" fontId="2" fillId="5" borderId="0" xfId="0" applyFont="1" applyFill="1" applyAlignment="1">
      <alignment horizontal="right"/>
    </xf>
    <xf numFmtId="0" fontId="2" fillId="5" borderId="0" xfId="0" applyFont="1" applyFill="1" applyAlignment="1">
      <alignment horizontal="center"/>
    </xf>
    <xf numFmtId="0" fontId="1" fillId="5" borderId="0" xfId="0" applyFont="1" applyFill="1" applyAlignment="1"/>
    <xf numFmtId="3" fontId="9" fillId="0" borderId="0" xfId="0" applyNumberFormat="1" applyFont="1" applyFill="1" applyBorder="1" applyAlignment="1" applyProtection="1">
      <alignment horizontal="center"/>
    </xf>
    <xf numFmtId="0" fontId="2" fillId="5" borderId="0" xfId="0" applyFont="1" applyFill="1" applyAlignment="1" applyProtection="1">
      <alignment horizontal="right"/>
    </xf>
    <xf numFmtId="0" fontId="1" fillId="5" borderId="0" xfId="0" applyFont="1" applyFill="1" applyProtection="1"/>
    <xf numFmtId="0" fontId="12" fillId="5" borderId="0" xfId="0" applyFont="1" applyFill="1" applyAlignment="1" applyProtection="1"/>
    <xf numFmtId="0" fontId="1" fillId="5" borderId="0" xfId="0" applyFont="1" applyFill="1" applyAlignment="1" applyProtection="1"/>
    <xf numFmtId="0" fontId="1" fillId="2" borderId="0" xfId="0" applyFont="1" applyFill="1" applyAlignment="1" applyProtection="1">
      <alignment wrapText="1"/>
    </xf>
    <xf numFmtId="0" fontId="1" fillId="0" borderId="0" xfId="0" applyFont="1" applyAlignment="1" applyProtection="1">
      <alignment wrapText="1"/>
    </xf>
    <xf numFmtId="14" fontId="1" fillId="2" borderId="0" xfId="0" applyNumberFormat="1" applyFont="1" applyFill="1" applyProtection="1"/>
    <xf numFmtId="0" fontId="2" fillId="0" borderId="0" xfId="0" applyFont="1" applyBorder="1" applyAlignment="1" applyProtection="1">
      <alignment horizontal="center"/>
    </xf>
    <xf numFmtId="0" fontId="1" fillId="0" borderId="0" xfId="0" applyFont="1" applyFill="1" applyBorder="1" applyProtection="1"/>
    <xf numFmtId="3" fontId="9" fillId="3" borderId="0" xfId="0" applyNumberFormat="1" applyFont="1" applyFill="1" applyBorder="1" applyAlignment="1" applyProtection="1">
      <alignment horizontal="center"/>
    </xf>
    <xf numFmtId="0" fontId="0" fillId="0" borderId="0" xfId="0" applyFont="1" applyBorder="1" applyAlignment="1" applyProtection="1">
      <alignment wrapText="1"/>
    </xf>
    <xf numFmtId="0" fontId="25" fillId="0" borderId="0" xfId="0" applyFont="1" applyBorder="1" applyAlignment="1" applyProtection="1">
      <alignment wrapText="1"/>
    </xf>
    <xf numFmtId="0" fontId="1" fillId="0" borderId="0" xfId="0" applyFont="1" applyBorder="1" applyProtection="1"/>
    <xf numFmtId="0" fontId="21" fillId="0" borderId="0" xfId="0" applyFont="1" applyAlignment="1" applyProtection="1">
      <alignment horizontal="justify" vertical="justify" wrapText="1"/>
    </xf>
    <xf numFmtId="0" fontId="5" fillId="0" borderId="0" xfId="0" applyFont="1" applyAlignment="1" applyProtection="1">
      <alignment horizontal="justify" wrapText="1"/>
    </xf>
    <xf numFmtId="0" fontId="21" fillId="0" borderId="0" xfId="0" applyFont="1" applyFill="1" applyAlignment="1" applyProtection="1">
      <alignment horizontal="justify" vertical="top"/>
    </xf>
    <xf numFmtId="0" fontId="21" fillId="0" borderId="0" xfId="0" applyFont="1" applyProtection="1"/>
    <xf numFmtId="0" fontId="20" fillId="0" borderId="0" xfId="0" applyFont="1" applyAlignment="1" applyProtection="1">
      <alignment horizontal="justify" vertical="top"/>
    </xf>
    <xf numFmtId="0" fontId="20" fillId="0" borderId="0" xfId="0" applyFont="1" applyAlignment="1" applyProtection="1">
      <alignment horizontal="justify" vertical="top" wrapText="1"/>
    </xf>
    <xf numFmtId="0" fontId="20" fillId="0" borderId="0" xfId="0" applyFont="1" applyAlignment="1" applyProtection="1">
      <alignment horizontal="justify" vertical="justify"/>
    </xf>
    <xf numFmtId="0" fontId="14" fillId="0" borderId="0" xfId="0" applyFont="1" applyAlignment="1" applyProtection="1">
      <alignment horizontal="justify"/>
    </xf>
    <xf numFmtId="0" fontId="14" fillId="0" borderId="0" xfId="0" applyFont="1" applyAlignment="1" applyProtection="1">
      <alignment horizontal="justify" wrapText="1"/>
    </xf>
    <xf numFmtId="0" fontId="1" fillId="4" borderId="0" xfId="0" applyFont="1" applyFill="1" applyAlignment="1" applyProtection="1">
      <alignment horizontal="justify"/>
    </xf>
    <xf numFmtId="0" fontId="6" fillId="4" borderId="0" xfId="0" applyFont="1" applyFill="1" applyAlignment="1" applyProtection="1"/>
    <xf numFmtId="0" fontId="0" fillId="0" borderId="0" xfId="0"/>
    <xf numFmtId="0" fontId="1" fillId="4" borderId="0" xfId="0" applyFont="1" applyFill="1" applyAlignment="1" applyProtection="1">
      <alignment horizontal="left"/>
    </xf>
    <xf numFmtId="0" fontId="2" fillId="5" borderId="0" xfId="0" applyFont="1" applyFill="1" applyAlignment="1">
      <alignment wrapText="1"/>
    </xf>
    <xf numFmtId="0" fontId="2" fillId="5" borderId="0" xfId="0" applyFont="1" applyFill="1" applyAlignment="1">
      <alignment horizontal="left" indent="15"/>
    </xf>
    <xf numFmtId="0" fontId="3" fillId="5" borderId="0" xfId="0" applyFont="1" applyFill="1"/>
    <xf numFmtId="0" fontId="1" fillId="5" borderId="0" xfId="0" applyFont="1" applyFill="1" applyAlignment="1">
      <alignment horizontal="justify" wrapText="1"/>
    </xf>
    <xf numFmtId="0" fontId="1" fillId="5" borderId="0" xfId="0" applyFont="1" applyFill="1" applyAlignment="1">
      <alignment wrapText="1"/>
    </xf>
    <xf numFmtId="0" fontId="1" fillId="5" borderId="7" xfId="0" applyFont="1" applyFill="1" applyBorder="1" applyAlignment="1">
      <alignment horizontal="right"/>
    </xf>
    <xf numFmtId="3" fontId="9" fillId="5" borderId="3" xfId="0" applyNumberFormat="1" applyFont="1" applyFill="1" applyBorder="1" applyAlignment="1" applyProtection="1">
      <alignment horizontal="center"/>
      <protection hidden="1"/>
    </xf>
    <xf numFmtId="0" fontId="25" fillId="5" borderId="8" xfId="0" applyFont="1" applyFill="1" applyBorder="1" applyAlignment="1">
      <alignment wrapText="1"/>
    </xf>
    <xf numFmtId="0" fontId="1" fillId="5" borderId="7" xfId="0" applyFont="1" applyFill="1" applyBorder="1"/>
    <xf numFmtId="0" fontId="1" fillId="5" borderId="0" xfId="0" applyFont="1" applyFill="1" applyBorder="1"/>
    <xf numFmtId="0" fontId="9" fillId="5" borderId="0" xfId="0" applyFont="1" applyFill="1" applyBorder="1" applyAlignment="1">
      <alignment wrapText="1"/>
    </xf>
    <xf numFmtId="0" fontId="1" fillId="5" borderId="0" xfId="0" applyFont="1" applyFill="1" applyBorder="1" applyAlignment="1"/>
    <xf numFmtId="3" fontId="9" fillId="5" borderId="0" xfId="0" applyNumberFormat="1" applyFont="1" applyFill="1" applyBorder="1" applyAlignment="1">
      <alignment horizontal="center"/>
    </xf>
    <xf numFmtId="3" fontId="9" fillId="5" borderId="2" xfId="0" applyNumberFormat="1" applyFont="1" applyFill="1" applyBorder="1" applyAlignment="1" applyProtection="1">
      <alignment horizontal="right"/>
      <protection hidden="1"/>
    </xf>
    <xf numFmtId="0" fontId="8" fillId="5" borderId="0" xfId="0" applyFont="1" applyFill="1" applyBorder="1"/>
    <xf numFmtId="0" fontId="9" fillId="5" borderId="0" xfId="0" applyFont="1" applyFill="1" applyBorder="1"/>
    <xf numFmtId="3" fontId="8" fillId="5" borderId="9" xfId="0" applyNumberFormat="1" applyFont="1" applyFill="1" applyBorder="1" applyAlignment="1" applyProtection="1">
      <alignment horizontal="right"/>
      <protection hidden="1"/>
    </xf>
    <xf numFmtId="0" fontId="1" fillId="5" borderId="10" xfId="0" applyFont="1" applyFill="1" applyBorder="1"/>
    <xf numFmtId="0" fontId="1" fillId="5" borderId="1" xfId="0" applyFont="1" applyFill="1" applyBorder="1"/>
    <xf numFmtId="0" fontId="1" fillId="5" borderId="11" xfId="0" applyFont="1" applyFill="1" applyBorder="1"/>
    <xf numFmtId="0" fontId="17" fillId="5" borderId="0" xfId="2" applyFill="1" applyAlignment="1" applyProtection="1"/>
    <xf numFmtId="0" fontId="5" fillId="5" borderId="0" xfId="0" applyFont="1" applyFill="1" applyAlignment="1">
      <alignment horizontal="justify" wrapText="1"/>
    </xf>
    <xf numFmtId="0" fontId="2" fillId="5" borderId="0" xfId="0" applyFont="1" applyFill="1" applyAlignment="1">
      <alignment vertical="top"/>
    </xf>
    <xf numFmtId="0" fontId="21" fillId="5" borderId="0" xfId="0" applyFont="1" applyFill="1" applyAlignment="1">
      <alignment horizontal="justify" vertical="top"/>
    </xf>
    <xf numFmtId="0" fontId="21" fillId="5" borderId="0" xfId="0" applyFont="1" applyFill="1" applyAlignment="1"/>
    <xf numFmtId="0" fontId="21" fillId="5" borderId="0" xfId="0" applyFont="1" applyFill="1"/>
    <xf numFmtId="0" fontId="21" fillId="5" borderId="0" xfId="0" applyFont="1" applyFill="1" applyAlignment="1">
      <alignment horizontal="justify"/>
    </xf>
    <xf numFmtId="0" fontId="20" fillId="5" borderId="0" xfId="0" applyFont="1" applyFill="1" applyAlignment="1">
      <alignment vertical="top"/>
    </xf>
    <xf numFmtId="0" fontId="20" fillId="5" borderId="0" xfId="0" applyFont="1" applyFill="1" applyAlignment="1">
      <alignment horizontal="justify"/>
    </xf>
    <xf numFmtId="0" fontId="20" fillId="5" borderId="0" xfId="0" applyFont="1" applyFill="1" applyAlignment="1">
      <alignment horizontal="justify" vertical="justify"/>
    </xf>
    <xf numFmtId="0" fontId="2" fillId="5" borderId="0" xfId="0" applyFont="1" applyFill="1" applyAlignment="1">
      <alignment horizontal="justify"/>
    </xf>
    <xf numFmtId="0" fontId="2" fillId="5" borderId="0" xfId="0" applyFont="1" applyFill="1"/>
    <xf numFmtId="14" fontId="1" fillId="5" borderId="0" xfId="0" applyNumberFormat="1" applyFont="1" applyFill="1" applyProtection="1"/>
    <xf numFmtId="0" fontId="7" fillId="5" borderId="0" xfId="0" applyFont="1" applyFill="1" applyBorder="1" applyAlignment="1">
      <alignment wrapText="1"/>
    </xf>
    <xf numFmtId="0" fontId="0" fillId="5" borderId="0" xfId="0" applyFill="1" applyBorder="1" applyAlignment="1">
      <alignment wrapText="1"/>
    </xf>
    <xf numFmtId="0" fontId="2" fillId="5" borderId="0" xfId="0" applyFont="1" applyFill="1" applyBorder="1"/>
    <xf numFmtId="0" fontId="7" fillId="5" borderId="0" xfId="0" applyFont="1" applyFill="1" applyBorder="1" applyAlignment="1"/>
    <xf numFmtId="0" fontId="22" fillId="5" borderId="0" xfId="0" applyFont="1" applyFill="1" applyBorder="1" applyAlignment="1"/>
    <xf numFmtId="0" fontId="19" fillId="5" borderId="0" xfId="0" applyFont="1" applyFill="1" applyProtection="1"/>
    <xf numFmtId="0" fontId="2" fillId="5" borderId="4" xfId="0" applyFont="1" applyFill="1" applyBorder="1"/>
    <xf numFmtId="0" fontId="28" fillId="5" borderId="5" xfId="2" applyFont="1" applyFill="1" applyBorder="1" applyAlignment="1" applyProtection="1"/>
    <xf numFmtId="0" fontId="5" fillId="5" borderId="5" xfId="0" applyFont="1" applyFill="1" applyBorder="1" applyAlignment="1">
      <alignment horizontal="justify" wrapText="1"/>
    </xf>
    <xf numFmtId="0" fontId="2" fillId="5" borderId="6" xfId="0" applyFont="1" applyFill="1" applyBorder="1" applyAlignment="1">
      <alignment horizontal="center"/>
    </xf>
    <xf numFmtId="0" fontId="8" fillId="5" borderId="0" xfId="1" applyFont="1" applyFill="1" applyBorder="1" applyAlignment="1">
      <alignment wrapText="1"/>
    </xf>
    <xf numFmtId="0" fontId="2" fillId="5" borderId="0" xfId="0" applyFont="1" applyFill="1" applyBorder="1" applyAlignment="1"/>
    <xf numFmtId="0" fontId="1" fillId="5" borderId="0" xfId="0" applyFont="1" applyFill="1" applyBorder="1" applyAlignment="1">
      <alignment horizontal="center"/>
    </xf>
    <xf numFmtId="3" fontId="2" fillId="5" borderId="2" xfId="0" applyNumberFormat="1" applyFont="1" applyFill="1" applyBorder="1" applyProtection="1">
      <protection hidden="1"/>
    </xf>
    <xf numFmtId="0" fontId="1" fillId="5" borderId="7" xfId="0" applyFont="1" applyFill="1" applyBorder="1" applyAlignment="1">
      <alignment horizontal="right" vertical="top"/>
    </xf>
    <xf numFmtId="0" fontId="23" fillId="5" borderId="0" xfId="0" applyFont="1" applyFill="1" applyBorder="1" applyAlignment="1">
      <alignment wrapText="1"/>
    </xf>
    <xf numFmtId="0" fontId="0" fillId="5" borderId="0" xfId="0" applyFont="1" applyFill="1" applyBorder="1" applyAlignment="1">
      <alignment wrapText="1"/>
    </xf>
    <xf numFmtId="0" fontId="9" fillId="5" borderId="0" xfId="1" applyFont="1" applyFill="1" applyBorder="1" applyAlignment="1">
      <alignment wrapText="1"/>
    </xf>
    <xf numFmtId="0" fontId="0" fillId="5" borderId="0" xfId="0" applyFill="1" applyAlignment="1">
      <alignment wrapText="1"/>
    </xf>
    <xf numFmtId="0" fontId="18" fillId="5" borderId="0" xfId="0" applyFont="1" applyFill="1" applyBorder="1" applyAlignment="1">
      <alignment horizontal="justify" wrapText="1"/>
    </xf>
    <xf numFmtId="3" fontId="8" fillId="5" borderId="0" xfId="0" applyNumberFormat="1" applyFont="1" applyFill="1" applyBorder="1" applyAlignment="1">
      <alignment horizontal="center"/>
    </xf>
    <xf numFmtId="0" fontId="8" fillId="5" borderId="0" xfId="0" applyFont="1" applyFill="1" applyBorder="1" applyAlignment="1">
      <alignment horizontal="right"/>
    </xf>
    <xf numFmtId="0" fontId="8" fillId="5" borderId="0" xfId="0" applyFont="1" applyFill="1" applyBorder="1" applyAlignment="1">
      <alignment horizontal="center"/>
    </xf>
    <xf numFmtId="0" fontId="9" fillId="5" borderId="0" xfId="0" applyFont="1" applyFill="1" applyBorder="1" applyAlignment="1">
      <alignment horizontal="center" wrapText="1"/>
    </xf>
    <xf numFmtId="0" fontId="2" fillId="5" borderId="1" xfId="0" applyFont="1" applyFill="1" applyBorder="1" applyAlignment="1">
      <alignment horizontal="right"/>
    </xf>
    <xf numFmtId="0" fontId="8" fillId="5" borderId="1" xfId="0" applyFont="1" applyFill="1" applyBorder="1"/>
    <xf numFmtId="0" fontId="8" fillId="5" borderId="1" xfId="0" applyFont="1" applyFill="1" applyBorder="1" applyAlignment="1">
      <alignment horizontal="center"/>
    </xf>
    <xf numFmtId="3" fontId="9" fillId="5" borderId="1" xfId="0" applyNumberFormat="1" applyFont="1" applyFill="1" applyBorder="1" applyAlignment="1">
      <alignment horizontal="center"/>
    </xf>
    <xf numFmtId="3" fontId="8" fillId="5" borderId="0" xfId="0" applyNumberFormat="1" applyFont="1" applyFill="1" applyBorder="1" applyAlignment="1">
      <alignment horizontal="right"/>
    </xf>
    <xf numFmtId="0" fontId="8" fillId="5" borderId="0" xfId="0" applyNumberFormat="1" applyFont="1" applyFill="1" applyBorder="1" applyAlignment="1">
      <alignment horizontal="center"/>
    </xf>
    <xf numFmtId="3" fontId="8" fillId="5" borderId="0" xfId="0" applyNumberFormat="1" applyFont="1" applyFill="1" applyBorder="1"/>
    <xf numFmtId="164" fontId="8" fillId="5" borderId="0" xfId="0" applyNumberFormat="1" applyFont="1" applyFill="1" applyBorder="1" applyAlignment="1">
      <alignment horizontal="center"/>
    </xf>
    <xf numFmtId="0" fontId="1" fillId="5" borderId="0" xfId="0" applyFont="1" applyFill="1" applyAlignment="1">
      <alignment horizontal="left"/>
    </xf>
    <xf numFmtId="0" fontId="1" fillId="5" borderId="0" xfId="0" applyFont="1" applyFill="1" applyAlignment="1">
      <alignment horizontal="justify"/>
    </xf>
    <xf numFmtId="0" fontId="1" fillId="5" borderId="1" xfId="0" applyFont="1" applyFill="1" applyBorder="1" applyAlignment="1">
      <alignment horizontal="justify"/>
    </xf>
    <xf numFmtId="0" fontId="1" fillId="5" borderId="0" xfId="0" applyFont="1" applyFill="1" applyAlignment="1">
      <alignment horizontal="right"/>
    </xf>
    <xf numFmtId="0" fontId="0" fillId="0" borderId="0" xfId="0"/>
    <xf numFmtId="0" fontId="0" fillId="5" borderId="0" xfId="0" applyFont="1" applyFill="1" applyBorder="1" applyAlignment="1">
      <alignment wrapText="1"/>
    </xf>
    <xf numFmtId="0" fontId="9" fillId="0" borderId="0" xfId="0" applyFont="1" applyFill="1" applyBorder="1" applyAlignment="1">
      <alignment horizontal="justify" vertical="top" wrapText="1"/>
    </xf>
    <xf numFmtId="0" fontId="9" fillId="0" borderId="0" xfId="0" applyFont="1" applyFill="1" applyBorder="1" applyAlignment="1">
      <alignment horizontal="center" vertical="top" wrapText="1"/>
    </xf>
    <xf numFmtId="0" fontId="4" fillId="0" borderId="0" xfId="0" applyFont="1" applyFill="1" applyBorder="1" applyAlignment="1">
      <alignment vertical="top"/>
    </xf>
    <xf numFmtId="0" fontId="32" fillId="0" borderId="0" xfId="0"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center"/>
    </xf>
    <xf numFmtId="0" fontId="9" fillId="0" borderId="0" xfId="0" applyFont="1" applyFill="1" applyBorder="1" applyAlignment="1">
      <alignment horizontal="left" vertical="top" wrapText="1"/>
    </xf>
    <xf numFmtId="0" fontId="9" fillId="0" borderId="0" xfId="0" applyFont="1" applyFill="1" applyBorder="1" applyAlignment="1">
      <alignment horizontal="justify" vertical="justify" wrapText="1"/>
    </xf>
    <xf numFmtId="0" fontId="9" fillId="0" borderId="0" xfId="0" applyFont="1" applyFill="1" applyBorder="1" applyAlignment="1">
      <alignment horizontal="center" vertical="center" wrapText="1"/>
    </xf>
    <xf numFmtId="0" fontId="2" fillId="5" borderId="0" xfId="0" applyFont="1" applyFill="1" applyAlignment="1">
      <alignment wrapText="1"/>
    </xf>
    <xf numFmtId="0" fontId="9" fillId="5" borderId="0" xfId="0" applyFont="1" applyFill="1" applyBorder="1" applyAlignment="1">
      <alignment horizontal="left" wrapText="1"/>
    </xf>
    <xf numFmtId="0" fontId="1" fillId="5" borderId="0" xfId="0" applyFont="1" applyFill="1" applyAlignment="1">
      <alignment horizontal="justify"/>
    </xf>
    <xf numFmtId="0" fontId="20" fillId="5" borderId="0" xfId="0" applyFont="1" applyFill="1" applyAlignment="1">
      <alignment horizontal="justify" vertical="top"/>
    </xf>
    <xf numFmtId="0" fontId="17" fillId="0" borderId="0" xfId="2" applyFill="1" applyAlignment="1" applyProtection="1">
      <alignment wrapText="1"/>
    </xf>
    <xf numFmtId="1" fontId="1" fillId="0" borderId="3" xfId="0" applyNumberFormat="1" applyFont="1" applyFill="1" applyBorder="1" applyAlignment="1" applyProtection="1">
      <alignment horizontal="center"/>
      <protection hidden="1"/>
    </xf>
    <xf numFmtId="0" fontId="9" fillId="5" borderId="2" xfId="0" applyFont="1" applyFill="1" applyBorder="1" applyAlignment="1">
      <alignment horizontal="left" wrapText="1"/>
    </xf>
    <xf numFmtId="0" fontId="13" fillId="5" borderId="0" xfId="0" applyFont="1" applyFill="1" applyBorder="1" applyAlignment="1">
      <alignment horizontal="left" wrapText="1"/>
    </xf>
    <xf numFmtId="0" fontId="13" fillId="5" borderId="2" xfId="0" applyFont="1" applyFill="1" applyBorder="1" applyAlignment="1">
      <alignment horizontal="left" wrapText="1"/>
    </xf>
    <xf numFmtId="0" fontId="20" fillId="5" borderId="0" xfId="0" applyFont="1" applyFill="1" applyAlignment="1"/>
    <xf numFmtId="0" fontId="0" fillId="5" borderId="0" xfId="0" applyFill="1" applyAlignment="1"/>
    <xf numFmtId="0" fontId="17" fillId="0" borderId="0" xfId="2" applyFill="1" applyAlignment="1" applyProtection="1"/>
    <xf numFmtId="0" fontId="17" fillId="0" borderId="0" xfId="2" applyFill="1" applyAlignment="1" applyProtection="1">
      <alignment horizontal="right"/>
    </xf>
    <xf numFmtId="0" fontId="34" fillId="0" borderId="0" xfId="0" applyFont="1" applyAlignment="1">
      <alignment vertical="top"/>
    </xf>
    <xf numFmtId="0" fontId="17" fillId="5" borderId="0" xfId="2" applyFill="1" applyAlignment="1" applyProtection="1">
      <alignment horizontal="justify" vertical="top"/>
    </xf>
    <xf numFmtId="3" fontId="9" fillId="0" borderId="3" xfId="0" applyNumberFormat="1" applyFont="1" applyFill="1" applyBorder="1" applyAlignment="1" applyProtection="1">
      <alignment horizontal="center"/>
      <protection hidden="1"/>
    </xf>
    <xf numFmtId="2" fontId="1" fillId="0" borderId="0" xfId="0" applyNumberFormat="1" applyFont="1" applyFill="1" applyProtection="1">
      <protection hidden="1"/>
    </xf>
    <xf numFmtId="0" fontId="20" fillId="5" borderId="0" xfId="0" applyFont="1" applyFill="1" applyAlignment="1">
      <alignment horizontal="justify"/>
    </xf>
    <xf numFmtId="0" fontId="26" fillId="0" borderId="8" xfId="0" applyFont="1" applyBorder="1" applyAlignment="1" applyProtection="1">
      <alignment wrapText="1"/>
      <protection hidden="1"/>
    </xf>
    <xf numFmtId="0" fontId="0" fillId="0" borderId="8" xfId="0" applyFont="1" applyBorder="1" applyAlignment="1">
      <alignment wrapText="1"/>
    </xf>
    <xf numFmtId="0" fontId="11" fillId="5" borderId="0" xfId="0" applyFont="1" applyFill="1" applyAlignment="1">
      <alignment horizontal="center"/>
    </xf>
    <xf numFmtId="0" fontId="12" fillId="5" borderId="0" xfId="0" applyFont="1" applyFill="1" applyAlignment="1"/>
    <xf numFmtId="0" fontId="7" fillId="5" borderId="0" xfId="0" applyFont="1" applyFill="1" applyAlignment="1"/>
    <xf numFmtId="0" fontId="8" fillId="5" borderId="0" xfId="0" applyFont="1" applyFill="1" applyAlignment="1"/>
    <xf numFmtId="0" fontId="1" fillId="5" borderId="0" xfId="0" applyFont="1" applyFill="1" applyAlignment="1"/>
    <xf numFmtId="0" fontId="2" fillId="5" borderId="0" xfId="0" applyFont="1" applyFill="1" applyAlignment="1">
      <alignment wrapText="1"/>
    </xf>
    <xf numFmtId="0" fontId="0" fillId="5" borderId="0" xfId="0" applyFill="1"/>
    <xf numFmtId="0" fontId="1" fillId="2" borderId="0" xfId="0" applyFont="1" applyFill="1" applyAlignment="1" applyProtection="1">
      <alignment wrapText="1"/>
      <protection locked="0"/>
    </xf>
    <xf numFmtId="0" fontId="6" fillId="5" borderId="0" xfId="0" applyFont="1" applyFill="1" applyAlignment="1">
      <alignment wrapText="1"/>
    </xf>
    <xf numFmtId="0" fontId="1" fillId="5" borderId="0" xfId="0" applyFont="1" applyFill="1" applyAlignment="1">
      <alignment horizontal="justify" wrapText="1"/>
    </xf>
    <xf numFmtId="0" fontId="1" fillId="5" borderId="0" xfId="0" applyFont="1" applyFill="1" applyAlignment="1">
      <alignment wrapText="1"/>
    </xf>
    <xf numFmtId="0" fontId="9" fillId="5" borderId="0" xfId="0" applyFont="1" applyFill="1" applyBorder="1" applyAlignment="1">
      <alignment vertical="top" wrapText="1"/>
    </xf>
    <xf numFmtId="0" fontId="9" fillId="5" borderId="2" xfId="0" applyFont="1" applyFill="1" applyBorder="1" applyAlignment="1">
      <alignment vertical="top" wrapText="1"/>
    </xf>
    <xf numFmtId="0" fontId="9" fillId="5" borderId="0"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0" xfId="1" applyFont="1" applyFill="1" applyBorder="1" applyAlignment="1">
      <alignment vertical="center" wrapText="1"/>
    </xf>
    <xf numFmtId="0" fontId="9" fillId="5" borderId="2" xfId="1" applyFont="1" applyFill="1" applyBorder="1" applyAlignment="1">
      <alignment vertical="center" wrapText="1"/>
    </xf>
    <xf numFmtId="0" fontId="14" fillId="0" borderId="0" xfId="0" applyFont="1" applyAlignment="1">
      <alignment horizontal="justify" wrapText="1"/>
    </xf>
    <xf numFmtId="0" fontId="1" fillId="5" borderId="0" xfId="0" applyFont="1" applyFill="1" applyAlignment="1">
      <alignment horizontal="justify"/>
    </xf>
    <xf numFmtId="0" fontId="21" fillId="5" borderId="0" xfId="0" applyFont="1" applyFill="1" applyAlignment="1">
      <alignment horizontal="justify" vertical="justify" wrapText="1"/>
    </xf>
    <xf numFmtId="0" fontId="14" fillId="0" borderId="0" xfId="0" applyFont="1" applyAlignment="1">
      <alignment horizontal="justify"/>
    </xf>
    <xf numFmtId="0" fontId="21" fillId="5" borderId="0" xfId="0" applyFont="1" applyFill="1" applyAlignment="1">
      <alignment horizontal="justify" vertical="top"/>
    </xf>
    <xf numFmtId="0" fontId="20" fillId="5" borderId="0" xfId="0" applyFont="1" applyFill="1" applyAlignment="1">
      <alignment horizontal="justify" vertical="top" wrapText="1"/>
    </xf>
    <xf numFmtId="0" fontId="17" fillId="5" borderId="0" xfId="2" applyFill="1" applyAlignment="1" applyProtection="1"/>
    <xf numFmtId="0" fontId="0" fillId="0" borderId="0" xfId="0" applyAlignment="1"/>
    <xf numFmtId="0" fontId="1" fillId="4" borderId="0" xfId="0" applyFont="1" applyFill="1" applyAlignment="1" applyProtection="1">
      <alignment horizontal="justify"/>
      <protection locked="0"/>
    </xf>
    <xf numFmtId="0" fontId="6" fillId="4" borderId="0" xfId="0" applyFont="1" applyFill="1" applyAlignment="1" applyProtection="1">
      <protection locked="0"/>
    </xf>
    <xf numFmtId="0" fontId="20" fillId="5" borderId="0" xfId="0" applyFont="1" applyFill="1" applyAlignment="1">
      <alignment horizontal="justify" wrapText="1"/>
    </xf>
  </cellXfs>
  <cellStyles count="3">
    <cellStyle name="Hyperlink" xfId="2" builtinId="8"/>
    <cellStyle name="Normal" xfId="0" builtinId="0"/>
    <cellStyle name="Normal_Sheet1" xfId="1"/>
  </cellStyles>
  <dxfs count="4">
    <dxf>
      <font>
        <color theme="0"/>
      </font>
    </dxf>
    <dxf>
      <font>
        <color theme="0"/>
      </font>
    </dxf>
    <dxf>
      <font>
        <color theme="0" tint="-0.34998626667073579"/>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409575</xdr:colOff>
      <xdr:row>8</xdr:row>
      <xdr:rowOff>95250</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0025" cy="1695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ysec.gov.cy/CMSPages/GetFile.aspx?guid=e1b83a7f-b022-4634-b664-624281925c50" TargetMode="External"/><Relationship Id="rId7" Type="http://schemas.openxmlformats.org/officeDocument/2006/relationships/comments" Target="../comments1.xml"/><Relationship Id="rId2" Type="http://schemas.openxmlformats.org/officeDocument/2006/relationships/hyperlink" Target="http://www.cysec.gov.cy/CMSPages/GetFile.aspx?guid=98b517c3-d590-4b04-83c4-c1a15d18f8da" TargetMode="External"/><Relationship Id="rId1" Type="http://schemas.openxmlformats.org/officeDocument/2006/relationships/hyperlink" Target="http://sdw.ecb.europa.eu/curConverter.do?sourceAmount=500.0&amp;sourceCurrency=CYP&amp;targetCurrency=EUR&amp;inputDate=08-11-2007&amp;submitConvert.x=248&amp;submitConvert.y=13"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05"/>
  <sheetViews>
    <sheetView tabSelected="1" zoomScale="80" zoomScaleNormal="80" zoomScaleSheetLayoutView="100" workbookViewId="0">
      <selection activeCell="I18" sqref="I18"/>
    </sheetView>
  </sheetViews>
  <sheetFormatPr defaultColWidth="9.140625" defaultRowHeight="15.75" x14ac:dyDescent="0.25"/>
  <cols>
    <col min="1" max="1" width="6.140625" style="1" customWidth="1"/>
    <col min="2" max="2" width="18.7109375" style="1" customWidth="1"/>
    <col min="3" max="3" width="12.140625" style="1" customWidth="1"/>
    <col min="4" max="4" width="13.42578125" style="1" customWidth="1"/>
    <col min="5" max="5" width="17.42578125" style="1" customWidth="1"/>
    <col min="6" max="6" width="18.140625" style="1" customWidth="1"/>
    <col min="7" max="7" width="17.42578125" style="1" customWidth="1"/>
    <col min="8" max="8" width="0.5703125" style="22" customWidth="1"/>
    <col min="9" max="9" width="7.28515625" style="1" customWidth="1"/>
    <col min="10" max="16384" width="9.140625" style="1"/>
  </cols>
  <sheetData>
    <row r="1" spans="1:8" ht="15.6" x14ac:dyDescent="0.3">
      <c r="A1" s="44"/>
      <c r="B1" s="44"/>
      <c r="C1" s="44"/>
      <c r="D1" s="44"/>
      <c r="E1" s="44"/>
      <c r="F1" s="44"/>
      <c r="G1" s="45"/>
      <c r="H1" s="49"/>
    </row>
    <row r="2" spans="1:8" ht="15.6" x14ac:dyDescent="0.3">
      <c r="A2" s="44"/>
      <c r="B2" s="44"/>
      <c r="C2" s="44"/>
      <c r="D2" s="44"/>
      <c r="E2" s="44"/>
      <c r="F2" s="44"/>
      <c r="G2" s="44"/>
      <c r="H2" s="50"/>
    </row>
    <row r="3" spans="1:8" ht="15.6" x14ac:dyDescent="0.3">
      <c r="A3" s="44"/>
      <c r="B3" s="46"/>
      <c r="C3" s="46"/>
      <c r="D3" s="44"/>
      <c r="E3" s="44"/>
      <c r="F3" s="44"/>
      <c r="G3" s="44"/>
      <c r="H3" s="50"/>
    </row>
    <row r="4" spans="1:8" ht="15.6" x14ac:dyDescent="0.3">
      <c r="A4" s="44"/>
      <c r="B4" s="46"/>
      <c r="C4" s="46"/>
      <c r="D4" s="44"/>
      <c r="E4" s="44"/>
      <c r="F4" s="44"/>
      <c r="G4" s="44"/>
      <c r="H4" s="50"/>
    </row>
    <row r="5" spans="1:8" ht="15.6" x14ac:dyDescent="0.3">
      <c r="A5" s="44"/>
      <c r="B5" s="44"/>
      <c r="C5" s="44"/>
      <c r="D5" s="44"/>
      <c r="E5" s="44"/>
      <c r="F5" s="44"/>
      <c r="G5" s="44"/>
      <c r="H5" s="50"/>
    </row>
    <row r="6" spans="1:8" ht="15.6" x14ac:dyDescent="0.3">
      <c r="A6" s="44"/>
      <c r="B6" s="46"/>
      <c r="C6" s="46"/>
      <c r="D6" s="44"/>
      <c r="E6" s="44"/>
      <c r="F6" s="44"/>
      <c r="G6" s="44"/>
      <c r="H6" s="50"/>
    </row>
    <row r="7" spans="1:8" ht="15.6" x14ac:dyDescent="0.3">
      <c r="A7" s="44"/>
      <c r="B7" s="46"/>
      <c r="C7" s="46"/>
      <c r="D7" s="44"/>
      <c r="E7" s="44"/>
      <c r="F7" s="44"/>
      <c r="G7" s="44"/>
      <c r="H7" s="50"/>
    </row>
    <row r="8" spans="1:8" ht="15.6" x14ac:dyDescent="0.3">
      <c r="A8" s="44"/>
      <c r="B8" s="46"/>
      <c r="C8" s="46"/>
      <c r="D8" s="44"/>
      <c r="E8" s="44"/>
      <c r="F8" s="44"/>
      <c r="G8" s="44"/>
      <c r="H8" s="50"/>
    </row>
    <row r="9" spans="1:8" ht="15.6" x14ac:dyDescent="0.3">
      <c r="A9" s="44"/>
      <c r="B9" s="46"/>
      <c r="C9" s="46"/>
      <c r="D9" s="44"/>
      <c r="E9" s="44"/>
      <c r="F9" s="44"/>
      <c r="G9" s="44"/>
      <c r="H9" s="50"/>
    </row>
    <row r="10" spans="1:8" ht="15.6" x14ac:dyDescent="0.3">
      <c r="A10" s="44"/>
      <c r="B10" s="46"/>
      <c r="C10" s="46"/>
      <c r="D10" s="44"/>
      <c r="E10" s="44"/>
      <c r="F10" s="44"/>
      <c r="G10" s="44"/>
      <c r="H10" s="50"/>
    </row>
    <row r="11" spans="1:8" ht="15.6" x14ac:dyDescent="0.3">
      <c r="A11" s="44"/>
      <c r="B11" s="46"/>
      <c r="C11" s="46"/>
      <c r="D11" s="44"/>
      <c r="E11" s="44"/>
      <c r="F11" s="44"/>
      <c r="G11" s="44"/>
      <c r="H11" s="50"/>
    </row>
    <row r="12" spans="1:8" ht="15.6" x14ac:dyDescent="0.3">
      <c r="A12" s="44"/>
      <c r="B12" s="46"/>
      <c r="C12" s="46"/>
      <c r="D12" s="44"/>
      <c r="E12" s="44"/>
      <c r="F12" s="44"/>
      <c r="G12" s="44"/>
      <c r="H12" s="50"/>
    </row>
    <row r="13" spans="1:8" ht="28.5" customHeight="1" x14ac:dyDescent="0.4">
      <c r="A13" s="44"/>
      <c r="B13" s="175" t="s">
        <v>380</v>
      </c>
      <c r="C13" s="176"/>
      <c r="D13" s="176"/>
      <c r="E13" s="176"/>
      <c r="F13" s="176"/>
      <c r="G13" s="176"/>
      <c r="H13" s="51"/>
    </row>
    <row r="14" spans="1:8" ht="28.5" customHeight="1" x14ac:dyDescent="0.35">
      <c r="A14" s="44"/>
      <c r="B14" s="175" t="s">
        <v>481</v>
      </c>
      <c r="C14" s="176"/>
      <c r="D14" s="176"/>
      <c r="E14" s="176"/>
      <c r="F14" s="176"/>
      <c r="G14" s="176"/>
      <c r="H14" s="51"/>
    </row>
    <row r="15" spans="1:8" x14ac:dyDescent="0.25">
      <c r="A15" s="44"/>
      <c r="B15" s="46"/>
      <c r="C15" s="46"/>
      <c r="D15" s="44"/>
      <c r="E15" s="44"/>
      <c r="F15" s="44"/>
      <c r="G15" s="44"/>
      <c r="H15" s="50"/>
    </row>
    <row r="16" spans="1:8" x14ac:dyDescent="0.25">
      <c r="A16" s="44"/>
      <c r="B16" s="46"/>
      <c r="C16" s="46"/>
      <c r="D16" s="44"/>
      <c r="E16" s="44"/>
      <c r="F16" s="44"/>
      <c r="G16" s="44"/>
      <c r="H16" s="50"/>
    </row>
    <row r="17" spans="1:8" x14ac:dyDescent="0.25">
      <c r="A17" s="44"/>
      <c r="B17" s="46"/>
      <c r="C17" s="46"/>
      <c r="D17" s="47"/>
      <c r="E17" s="47"/>
      <c r="F17" s="47"/>
      <c r="G17" s="47"/>
      <c r="H17" s="52"/>
    </row>
    <row r="18" spans="1:8" x14ac:dyDescent="0.25">
      <c r="A18" s="44"/>
      <c r="B18" s="46"/>
      <c r="C18" s="46"/>
      <c r="D18" s="47"/>
      <c r="E18" s="47"/>
      <c r="F18" s="47"/>
      <c r="G18" s="47"/>
      <c r="H18" s="52"/>
    </row>
    <row r="19" spans="1:8" x14ac:dyDescent="0.25">
      <c r="A19" s="44"/>
      <c r="B19" s="46"/>
      <c r="C19" s="46"/>
      <c r="D19" s="47"/>
      <c r="E19" s="47"/>
      <c r="F19" s="47"/>
      <c r="G19" s="47"/>
      <c r="H19" s="52"/>
    </row>
    <row r="20" spans="1:8" x14ac:dyDescent="0.25">
      <c r="A20" s="44"/>
      <c r="B20" s="46"/>
      <c r="C20" s="46"/>
      <c r="D20" s="47"/>
      <c r="E20" s="47"/>
      <c r="F20" s="47"/>
      <c r="G20" s="47"/>
      <c r="H20" s="52"/>
    </row>
    <row r="21" spans="1:8" x14ac:dyDescent="0.25">
      <c r="A21" s="44"/>
      <c r="B21" s="44"/>
      <c r="C21" s="44"/>
      <c r="D21" s="44"/>
      <c r="E21" s="44"/>
      <c r="F21" s="44"/>
      <c r="G21" s="44"/>
      <c r="H21" s="50"/>
    </row>
    <row r="22" spans="1:8" x14ac:dyDescent="0.25">
      <c r="A22" s="44"/>
      <c r="B22" s="44"/>
      <c r="C22" s="44"/>
      <c r="D22" s="44"/>
      <c r="E22" s="44"/>
      <c r="F22" s="44"/>
      <c r="G22" s="44"/>
      <c r="H22" s="50"/>
    </row>
    <row r="23" spans="1:8" ht="29.25" customHeight="1" x14ac:dyDescent="0.25">
      <c r="A23" s="44"/>
      <c r="B23" s="180" t="s">
        <v>381</v>
      </c>
      <c r="C23" s="181"/>
      <c r="D23" s="181"/>
      <c r="E23" s="182"/>
      <c r="F23" s="182"/>
      <c r="G23" s="182"/>
      <c r="H23" s="53"/>
    </row>
    <row r="24" spans="1:8" x14ac:dyDescent="0.25">
      <c r="A24" s="44"/>
      <c r="B24" s="75"/>
      <c r="C24" s="75"/>
      <c r="D24" s="76"/>
      <c r="F24" s="44"/>
      <c r="G24" s="44"/>
    </row>
    <row r="25" spans="1:8" ht="18.95" customHeight="1" x14ac:dyDescent="0.25">
      <c r="A25" s="44"/>
      <c r="B25" s="180" t="s">
        <v>382</v>
      </c>
      <c r="C25" s="183"/>
      <c r="D25" s="76"/>
      <c r="E25" s="171" t="e">
        <f>VLOOKUP($E$23,Sheet3!$C$2:$E$284,2)</f>
        <v>#N/A</v>
      </c>
      <c r="F25" s="44"/>
      <c r="G25" s="44"/>
    </row>
    <row r="26" spans="1:8" x14ac:dyDescent="0.25">
      <c r="A26" s="44"/>
      <c r="B26" s="75"/>
      <c r="C26" s="75"/>
      <c r="D26" s="76"/>
      <c r="E26" s="44"/>
      <c r="F26" s="44"/>
      <c r="G26" s="44"/>
    </row>
    <row r="27" spans="1:8" x14ac:dyDescent="0.25">
      <c r="A27" s="44"/>
      <c r="B27" s="75"/>
      <c r="C27" s="75"/>
      <c r="D27" s="76"/>
      <c r="E27" s="44"/>
      <c r="F27" s="44"/>
      <c r="G27" s="44"/>
    </row>
    <row r="28" spans="1:8" x14ac:dyDescent="0.25">
      <c r="A28" s="44"/>
      <c r="B28" s="75"/>
      <c r="C28" s="75"/>
      <c r="D28" s="76"/>
      <c r="E28" s="44"/>
      <c r="F28" s="44"/>
      <c r="G28" s="44"/>
    </row>
    <row r="29" spans="1:8" x14ac:dyDescent="0.25">
      <c r="A29" s="44"/>
      <c r="B29" s="44"/>
      <c r="C29" s="44"/>
      <c r="D29" s="44"/>
      <c r="E29" s="44"/>
      <c r="F29" s="44"/>
      <c r="G29" s="44"/>
    </row>
    <row r="30" spans="1:8" x14ac:dyDescent="0.25">
      <c r="A30" s="44"/>
      <c r="B30" s="44"/>
      <c r="C30" s="44"/>
      <c r="D30" s="44"/>
      <c r="E30" s="44"/>
      <c r="F30" s="44"/>
      <c r="G30" s="44"/>
    </row>
    <row r="31" spans="1:8" x14ac:dyDescent="0.25">
      <c r="A31" s="44"/>
      <c r="B31" s="77" t="s">
        <v>383</v>
      </c>
      <c r="C31" s="77"/>
      <c r="D31" s="76"/>
      <c r="E31" s="44"/>
      <c r="F31" s="44"/>
      <c r="G31" s="44"/>
    </row>
    <row r="32" spans="1:8" ht="66" customHeight="1" x14ac:dyDescent="0.25">
      <c r="A32" s="44"/>
      <c r="B32" s="184" t="s">
        <v>482</v>
      </c>
      <c r="C32" s="184"/>
      <c r="D32" s="185"/>
      <c r="E32" s="185"/>
      <c r="F32" s="185"/>
      <c r="G32" s="185"/>
      <c r="H32" s="54"/>
    </row>
    <row r="33" spans="1:13" ht="16.5" customHeight="1" x14ac:dyDescent="0.25">
      <c r="A33" s="44"/>
      <c r="B33" s="78"/>
      <c r="C33" s="78"/>
      <c r="D33" s="79"/>
      <c r="E33" s="79"/>
      <c r="F33" s="79"/>
      <c r="G33" s="79"/>
      <c r="H33" s="54"/>
    </row>
    <row r="34" spans="1:13" x14ac:dyDescent="0.25">
      <c r="A34" s="44"/>
      <c r="B34" s="75"/>
      <c r="C34" s="75"/>
      <c r="D34" s="76"/>
      <c r="E34" s="44"/>
      <c r="F34" s="44"/>
      <c r="G34" s="44"/>
    </row>
    <row r="35" spans="1:13" x14ac:dyDescent="0.25">
      <c r="A35" s="44"/>
      <c r="B35" s="77" t="s">
        <v>384</v>
      </c>
      <c r="C35" s="155"/>
      <c r="D35" s="76"/>
      <c r="E35" s="44"/>
      <c r="F35" s="44"/>
      <c r="G35" s="44"/>
    </row>
    <row r="36" spans="1:13" ht="33.950000000000003" customHeight="1" x14ac:dyDescent="0.25">
      <c r="A36" s="44"/>
      <c r="B36" s="184" t="s">
        <v>483</v>
      </c>
      <c r="C36" s="184"/>
      <c r="D36" s="185"/>
      <c r="E36" s="185"/>
      <c r="F36" s="185"/>
      <c r="G36" s="185"/>
      <c r="H36" s="54"/>
    </row>
    <row r="37" spans="1:13" x14ac:dyDescent="0.25">
      <c r="A37" s="44"/>
      <c r="B37" s="75"/>
      <c r="C37" s="75"/>
      <c r="D37" s="76"/>
      <c r="E37" s="44"/>
      <c r="F37" s="44"/>
      <c r="G37" s="44"/>
    </row>
    <row r="38" spans="1:13" x14ac:dyDescent="0.25">
      <c r="A38" s="106"/>
      <c r="B38" s="177" t="s">
        <v>385</v>
      </c>
      <c r="C38" s="178"/>
      <c r="D38" s="179"/>
      <c r="E38" s="179"/>
      <c r="F38" s="179"/>
      <c r="G38" s="107">
        <v>42735</v>
      </c>
      <c r="H38" s="55"/>
      <c r="I38" s="4"/>
      <c r="M38" s="2"/>
    </row>
    <row r="39" spans="1:13" ht="15.6" customHeight="1" x14ac:dyDescent="0.25">
      <c r="A39" s="106"/>
      <c r="B39" s="108"/>
      <c r="C39" s="109"/>
      <c r="D39" s="109"/>
      <c r="E39" s="109"/>
      <c r="F39" s="109"/>
      <c r="G39" s="107"/>
      <c r="H39" s="14"/>
      <c r="I39" s="4"/>
      <c r="M39" s="2"/>
    </row>
    <row r="40" spans="1:13" x14ac:dyDescent="0.25">
      <c r="A40" s="110"/>
      <c r="B40" s="111" t="s">
        <v>488</v>
      </c>
      <c r="C40" s="111"/>
      <c r="D40" s="112"/>
      <c r="E40" s="112"/>
      <c r="F40" s="86"/>
      <c r="G40" s="113"/>
      <c r="H40" s="21"/>
      <c r="I40" s="4"/>
      <c r="M40" s="2"/>
    </row>
    <row r="41" spans="1:13" x14ac:dyDescent="0.25">
      <c r="A41" s="44"/>
      <c r="B41" s="77"/>
      <c r="C41" s="77"/>
      <c r="D41" s="44"/>
      <c r="E41" s="44"/>
      <c r="F41" s="44"/>
      <c r="G41" s="50"/>
    </row>
    <row r="42" spans="1:13" ht="16.5" x14ac:dyDescent="0.25">
      <c r="A42" s="114" t="s">
        <v>21</v>
      </c>
      <c r="B42" s="115" t="s">
        <v>386</v>
      </c>
      <c r="C42" s="116"/>
      <c r="D42" s="116"/>
      <c r="E42" s="116"/>
      <c r="F42" s="116"/>
      <c r="G42" s="117" t="s">
        <v>2</v>
      </c>
      <c r="H42" s="56"/>
    </row>
    <row r="43" spans="1:13" ht="16.5" customHeight="1" x14ac:dyDescent="0.25">
      <c r="A43" s="83"/>
      <c r="B43" s="118" t="s">
        <v>387</v>
      </c>
      <c r="C43" s="119"/>
      <c r="D43" s="119"/>
      <c r="E43" s="84"/>
      <c r="F43" s="120"/>
      <c r="G43" s="121" t="e">
        <f>SUM(G60:G63)</f>
        <v>#N/A</v>
      </c>
      <c r="H43" s="34"/>
    </row>
    <row r="44" spans="1:13" ht="36" customHeight="1" x14ac:dyDescent="0.25">
      <c r="A44" s="122" t="s">
        <v>15</v>
      </c>
      <c r="B44" s="186" t="s">
        <v>388</v>
      </c>
      <c r="C44" s="186"/>
      <c r="D44" s="186"/>
      <c r="E44" s="187"/>
      <c r="F44" s="160" t="e">
        <f>VLOOKUP(E23,Sheet3!C2:F215,4)</f>
        <v>#N/A</v>
      </c>
      <c r="G44" s="23"/>
      <c r="H44" s="35"/>
    </row>
    <row r="45" spans="1:13" s="10" customFormat="1" ht="33.950000000000003" hidden="1" customHeight="1" x14ac:dyDescent="0.25">
      <c r="A45" s="122"/>
      <c r="B45" s="123"/>
      <c r="C45" s="124"/>
      <c r="D45" s="124"/>
      <c r="E45" s="124"/>
      <c r="F45" s="18"/>
      <c r="G45" s="24"/>
      <c r="H45" s="57"/>
    </row>
    <row r="46" spans="1:13" s="10" customFormat="1" ht="33.950000000000003" hidden="1" customHeight="1" x14ac:dyDescent="0.25">
      <c r="A46" s="122"/>
      <c r="B46" s="123"/>
      <c r="C46" s="124"/>
      <c r="D46" s="124"/>
      <c r="E46" s="124"/>
      <c r="F46" s="18"/>
      <c r="G46" s="24"/>
      <c r="H46" s="57"/>
    </row>
    <row r="47" spans="1:13" s="10" customFormat="1" ht="33.950000000000003" hidden="1" customHeight="1" x14ac:dyDescent="0.25">
      <c r="A47" s="122"/>
      <c r="B47" s="123"/>
      <c r="C47" s="124"/>
      <c r="D47" s="124"/>
      <c r="E47" s="124"/>
      <c r="F47" s="18"/>
      <c r="G47" s="24"/>
      <c r="H47" s="57"/>
    </row>
    <row r="48" spans="1:13" s="10" customFormat="1" ht="33.950000000000003" hidden="1" customHeight="1" x14ac:dyDescent="0.25">
      <c r="A48" s="122"/>
      <c r="B48" s="123"/>
      <c r="C48" s="124"/>
      <c r="D48" s="124"/>
      <c r="E48" s="124"/>
      <c r="F48" s="18"/>
      <c r="G48" s="24"/>
      <c r="H48" s="57"/>
    </row>
    <row r="49" spans="1:9" s="10" customFormat="1" ht="33.950000000000003" hidden="1" customHeight="1" x14ac:dyDescent="0.25">
      <c r="A49" s="122"/>
      <c r="B49" s="123"/>
      <c r="C49" s="124"/>
      <c r="D49" s="124"/>
      <c r="E49" s="124"/>
      <c r="F49" s="18"/>
      <c r="G49" s="24"/>
      <c r="H49" s="57"/>
    </row>
    <row r="50" spans="1:9" s="10" customFormat="1" ht="33.950000000000003" hidden="1" customHeight="1" x14ac:dyDescent="0.25">
      <c r="A50" s="122"/>
      <c r="B50" s="123"/>
      <c r="C50" s="124"/>
      <c r="D50" s="124"/>
      <c r="E50" s="124"/>
      <c r="F50" s="18"/>
      <c r="G50" s="24"/>
      <c r="H50" s="57"/>
    </row>
    <row r="51" spans="1:9" s="10" customFormat="1" ht="33.950000000000003" hidden="1" customHeight="1" x14ac:dyDescent="0.25">
      <c r="A51" s="122"/>
      <c r="B51" s="123"/>
      <c r="C51" s="124"/>
      <c r="D51" s="124"/>
      <c r="E51" s="124"/>
      <c r="F51" s="18"/>
      <c r="G51" s="24"/>
      <c r="H51" s="57"/>
    </row>
    <row r="52" spans="1:9" s="10" customFormat="1" ht="33.950000000000003" hidden="1" customHeight="1" x14ac:dyDescent="0.25">
      <c r="A52" s="122"/>
      <c r="B52" s="123"/>
      <c r="C52" s="124"/>
      <c r="D52" s="124"/>
      <c r="E52" s="124"/>
      <c r="F52" s="18"/>
      <c r="G52" s="24"/>
      <c r="H52" s="57"/>
    </row>
    <row r="53" spans="1:9" s="10" customFormat="1" ht="33.950000000000003" hidden="1" customHeight="1" x14ac:dyDescent="0.25">
      <c r="A53" s="122"/>
      <c r="B53" s="123"/>
      <c r="C53" s="124"/>
      <c r="D53" s="124"/>
      <c r="E53" s="124"/>
      <c r="F53" s="18"/>
      <c r="G53" s="24"/>
      <c r="H53" s="57"/>
    </row>
    <row r="54" spans="1:9" s="10" customFormat="1" ht="33.950000000000003" hidden="1" customHeight="1" x14ac:dyDescent="0.25">
      <c r="A54" s="122"/>
      <c r="B54" s="123"/>
      <c r="C54" s="124"/>
      <c r="D54" s="124"/>
      <c r="E54" s="124"/>
      <c r="F54" s="18"/>
      <c r="G54" s="24"/>
      <c r="H54" s="57"/>
    </row>
    <row r="55" spans="1:9" s="10" customFormat="1" ht="33.950000000000003" hidden="1" customHeight="1" x14ac:dyDescent="0.25">
      <c r="A55" s="122"/>
      <c r="B55" s="123"/>
      <c r="C55" s="124"/>
      <c r="D55" s="124"/>
      <c r="E55" s="124"/>
      <c r="F55" s="18"/>
      <c r="G55" s="24"/>
      <c r="H55" s="57"/>
    </row>
    <row r="56" spans="1:9" s="10" customFormat="1" ht="33.950000000000003" hidden="1" customHeight="1" x14ac:dyDescent="0.25">
      <c r="A56" s="122"/>
      <c r="B56" s="123"/>
      <c r="C56" s="124"/>
      <c r="D56" s="124"/>
      <c r="E56" s="124"/>
      <c r="F56" s="18"/>
      <c r="G56" s="24"/>
      <c r="H56" s="57"/>
    </row>
    <row r="57" spans="1:9" s="10" customFormat="1" ht="33.950000000000003" hidden="1" customHeight="1" x14ac:dyDescent="0.25">
      <c r="A57" s="122"/>
      <c r="B57" s="123"/>
      <c r="C57" s="124"/>
      <c r="D57" s="124"/>
      <c r="E57" s="124"/>
      <c r="F57" s="19"/>
      <c r="G57" s="24"/>
      <c r="H57" s="57"/>
    </row>
    <row r="58" spans="1:9" ht="32.450000000000003" customHeight="1" x14ac:dyDescent="0.25">
      <c r="A58" s="122" t="s">
        <v>17</v>
      </c>
      <c r="B58" s="190" t="s">
        <v>484</v>
      </c>
      <c r="C58" s="190"/>
      <c r="D58" s="190"/>
      <c r="E58" s="191"/>
      <c r="F58" s="170" t="e">
        <f>VLOOKUP(E23,Sheet3!C2:E215,3)</f>
        <v>#N/A</v>
      </c>
      <c r="G58" s="32" t="e">
        <f>IF(OR(F58=F60,F58=#REF!,F58=F62,F58=F63,F58=E60)," ","Επιλέξτε 10(1) ή 10(2) ή 10(3) ή 10(4)")</f>
        <v>#N/A</v>
      </c>
      <c r="H58" s="36"/>
    </row>
    <row r="59" spans="1:9" ht="32.450000000000003" hidden="1" customHeight="1" x14ac:dyDescent="0.25">
      <c r="A59" s="122"/>
      <c r="B59" s="125"/>
      <c r="C59" s="126"/>
      <c r="D59" s="126"/>
      <c r="E59" s="109"/>
      <c r="F59" s="48"/>
      <c r="G59" s="32"/>
      <c r="H59" s="36"/>
    </row>
    <row r="60" spans="1:9" hidden="1" x14ac:dyDescent="0.25">
      <c r="A60" s="122"/>
      <c r="B60" s="84"/>
      <c r="C60" s="124">
        <v>3000</v>
      </c>
      <c r="D60" s="87" t="e">
        <f>IF($F$44&gt;0,(13-$F$44)*3000/12,3000)</f>
        <v>#N/A</v>
      </c>
      <c r="E60" s="84"/>
      <c r="F60" s="20" t="s">
        <v>310</v>
      </c>
      <c r="G60" s="25" t="e">
        <f>IF($F$58=F60,D60,0)</f>
        <v>#N/A</v>
      </c>
      <c r="H60" s="58"/>
    </row>
    <row r="61" spans="1:9" hidden="1" x14ac:dyDescent="0.25">
      <c r="A61" s="122"/>
      <c r="B61" s="84"/>
      <c r="C61" s="145">
        <v>3500</v>
      </c>
      <c r="D61" s="87" t="e">
        <f>IF($F$44&gt;0,(13-$F$44)*3500/12,3500)</f>
        <v>#N/A</v>
      </c>
      <c r="E61" s="84">
        <v>50000</v>
      </c>
      <c r="F61" s="20" t="s">
        <v>311</v>
      </c>
      <c r="G61" s="25" t="e">
        <f>IF($F$58=F61,D61,0)</f>
        <v>#N/A</v>
      </c>
      <c r="H61" s="58"/>
    </row>
    <row r="62" spans="1:9" hidden="1" x14ac:dyDescent="0.25">
      <c r="A62" s="122"/>
      <c r="B62" s="84"/>
      <c r="C62" s="124">
        <v>3750</v>
      </c>
      <c r="D62" s="87" t="e">
        <f>IF($F$44&gt;0,(13-$F$44)*3750/12,3750)</f>
        <v>#N/A</v>
      </c>
      <c r="E62" s="84">
        <v>50000</v>
      </c>
      <c r="F62" s="20" t="s">
        <v>11</v>
      </c>
      <c r="G62" s="25" t="e">
        <f>IF($F$58=F62,D62,0)</f>
        <v>#N/A</v>
      </c>
      <c r="H62" s="58"/>
      <c r="I62" s="9"/>
    </row>
    <row r="63" spans="1:9" hidden="1" x14ac:dyDescent="0.25">
      <c r="A63" s="122"/>
      <c r="B63" s="84"/>
      <c r="C63" s="124">
        <v>4250</v>
      </c>
      <c r="D63" s="87" t="e">
        <f>IF($F$44&gt;0,(13-$F$44)*4250/12,4250)</f>
        <v>#N/A</v>
      </c>
      <c r="E63" s="84">
        <v>75000</v>
      </c>
      <c r="F63" s="20" t="s">
        <v>12</v>
      </c>
      <c r="G63" s="25" t="e">
        <f>IF($F$58=F63,D63,0)</f>
        <v>#N/A</v>
      </c>
      <c r="H63" s="58"/>
    </row>
    <row r="64" spans="1:9" ht="18.95" hidden="1" customHeight="1" x14ac:dyDescent="0.25">
      <c r="A64" s="80"/>
      <c r="B64" s="127"/>
      <c r="C64" s="127"/>
      <c r="D64" s="127"/>
      <c r="E64" s="128" t="e">
        <f>IF(#REF!&gt;0,(13-#REF!)*300/12,300)</f>
        <v>#REF!</v>
      </c>
      <c r="F64" s="8" t="e">
        <f>IF(F58=2,E64,0)</f>
        <v>#N/A</v>
      </c>
      <c r="G64" s="26"/>
      <c r="H64" s="37"/>
    </row>
    <row r="65" spans="1:8" ht="18.95" hidden="1" customHeight="1" x14ac:dyDescent="0.25">
      <c r="A65" s="80"/>
      <c r="B65" s="127"/>
      <c r="C65" s="127"/>
      <c r="D65" s="127"/>
      <c r="E65" s="128"/>
      <c r="F65" s="8"/>
      <c r="G65" s="26"/>
      <c r="H65" s="37"/>
    </row>
    <row r="66" spans="1:8" ht="33" hidden="1" customHeight="1" x14ac:dyDescent="0.25">
      <c r="A66" s="80"/>
      <c r="B66" s="129" t="s">
        <v>5</v>
      </c>
      <c r="C66" s="89"/>
      <c r="D66" s="130" t="s">
        <v>0</v>
      </c>
      <c r="E66" s="131" t="s">
        <v>10</v>
      </c>
      <c r="F66" s="13" t="s">
        <v>9</v>
      </c>
      <c r="G66" s="27"/>
      <c r="H66" s="38"/>
    </row>
    <row r="67" spans="1:8" hidden="1" x14ac:dyDescent="0.25">
      <c r="A67" s="80"/>
      <c r="B67" s="132"/>
      <c r="C67" s="133"/>
      <c r="D67" s="134" t="s">
        <v>1</v>
      </c>
      <c r="E67" s="135" t="s">
        <v>2</v>
      </c>
      <c r="F67" s="7" t="s">
        <v>2</v>
      </c>
      <c r="G67" s="28"/>
      <c r="H67" s="39"/>
    </row>
    <row r="68" spans="1:8" hidden="1" x14ac:dyDescent="0.25">
      <c r="A68" s="80"/>
      <c r="B68" s="129" t="s">
        <v>8</v>
      </c>
      <c r="C68" s="136">
        <v>500000</v>
      </c>
      <c r="D68" s="137">
        <v>0</v>
      </c>
      <c r="E68" s="87" t="e">
        <f>IF(F78-C68&lt;0,F78,C68)</f>
        <v>#N/A</v>
      </c>
      <c r="F68" s="8"/>
      <c r="G68" s="29"/>
      <c r="H68" s="40"/>
    </row>
    <row r="69" spans="1:8" hidden="1" x14ac:dyDescent="0.25">
      <c r="A69" s="80"/>
      <c r="B69" s="129" t="s">
        <v>3</v>
      </c>
      <c r="C69" s="136">
        <v>1000000</v>
      </c>
      <c r="D69" s="130">
        <v>0.5</v>
      </c>
      <c r="E69" s="87" t="e">
        <f>IF($F$78-C69&gt;0,C69-C68,IF($F$78&lt;C68,0,$F$78-C68))</f>
        <v>#N/A</v>
      </c>
      <c r="F69" s="8" t="e">
        <f>E69*D69/100</f>
        <v>#N/A</v>
      </c>
      <c r="G69" s="29"/>
      <c r="H69" s="40"/>
    </row>
    <row r="70" spans="1:8" hidden="1" x14ac:dyDescent="0.25">
      <c r="A70" s="80"/>
      <c r="B70" s="129" t="s">
        <v>4</v>
      </c>
      <c r="C70" s="136">
        <v>5000000</v>
      </c>
      <c r="D70" s="130">
        <v>0.125</v>
      </c>
      <c r="E70" s="87" t="e">
        <f>IF($F$78-C70&gt;0,C70-C69,IF($F$78&lt;C69,0,$F$78-C69))</f>
        <v>#N/A</v>
      </c>
      <c r="F70" s="8" t="e">
        <f>E70*D70/100</f>
        <v>#N/A</v>
      </c>
      <c r="G70" s="29"/>
      <c r="H70" s="40"/>
    </row>
    <row r="71" spans="1:8" hidden="1" x14ac:dyDescent="0.25">
      <c r="A71" s="80"/>
      <c r="B71" s="129" t="s">
        <v>7</v>
      </c>
      <c r="C71" s="136">
        <v>10000000</v>
      </c>
      <c r="D71" s="130">
        <v>7.4999999999999997E-2</v>
      </c>
      <c r="E71" s="87" t="e">
        <f>IF($F$78-C71&gt;0,C71-C70,IF($F$78&lt;C70,0,$F$78-C70))</f>
        <v>#N/A</v>
      </c>
      <c r="F71" s="8" t="e">
        <f>E71*D71/100</f>
        <v>#N/A</v>
      </c>
      <c r="G71" s="29"/>
      <c r="H71" s="40"/>
    </row>
    <row r="72" spans="1:8" ht="17.45" hidden="1" customHeight="1" x14ac:dyDescent="0.25">
      <c r="A72" s="80"/>
      <c r="B72" s="129" t="s">
        <v>6</v>
      </c>
      <c r="C72" s="138"/>
      <c r="D72" s="139">
        <v>6.5000000000000002E-2</v>
      </c>
      <c r="E72" s="87" t="e">
        <f>IF(F78&gt;C71,F78-C71,0)</f>
        <v>#N/A</v>
      </c>
      <c r="F72" s="8" t="e">
        <f>E72*D72/100</f>
        <v>#N/A</v>
      </c>
      <c r="G72" s="29" t="e">
        <f>SUM(F68:F72)</f>
        <v>#N/A</v>
      </c>
      <c r="H72" s="40"/>
    </row>
    <row r="73" spans="1:8" ht="21.95" hidden="1" customHeight="1" x14ac:dyDescent="0.25">
      <c r="A73" s="80"/>
      <c r="B73" s="110"/>
      <c r="C73" s="110"/>
      <c r="D73" s="110"/>
      <c r="E73" s="84"/>
      <c r="F73" s="8"/>
      <c r="G73" s="29" t="e">
        <f>SUM(G64:G72)</f>
        <v>#N/A</v>
      </c>
      <c r="H73" s="40"/>
    </row>
    <row r="74" spans="1:8" ht="21.95" customHeight="1" x14ac:dyDescent="0.25">
      <c r="A74" s="80"/>
      <c r="B74" s="118" t="s">
        <v>389</v>
      </c>
      <c r="C74" s="44"/>
      <c r="D74" s="44"/>
      <c r="E74" s="44"/>
      <c r="F74" s="11"/>
      <c r="G74" s="30" t="e">
        <f>G80-G43</f>
        <v>#N/A</v>
      </c>
      <c r="H74" s="41"/>
    </row>
    <row r="75" spans="1:8" ht="34.5" customHeight="1" x14ac:dyDescent="0.25">
      <c r="A75" s="122" t="s">
        <v>16</v>
      </c>
      <c r="B75" s="188" t="s">
        <v>390</v>
      </c>
      <c r="C75" s="188"/>
      <c r="D75" s="188"/>
      <c r="E75" s="189"/>
      <c r="F75" s="16"/>
      <c r="G75" s="173" t="e">
        <f>IF(AND((F75&gt;0),F58=E60),"Βεβαιωθείτε ότι έχετε συμπληρώσει το πεδίο 1.2"," ")</f>
        <v>#N/A</v>
      </c>
      <c r="H75" s="42"/>
    </row>
    <row r="76" spans="1:8" ht="15.75" customHeight="1" x14ac:dyDescent="0.25">
      <c r="A76" s="80" t="s">
        <v>18</v>
      </c>
      <c r="B76" s="156" t="s">
        <v>391</v>
      </c>
      <c r="C76" s="156"/>
      <c r="D76" s="156"/>
      <c r="E76" s="161"/>
      <c r="F76" s="16"/>
      <c r="G76" s="174"/>
      <c r="H76" s="59"/>
    </row>
    <row r="77" spans="1:8" ht="15.75" customHeight="1" x14ac:dyDescent="0.25">
      <c r="A77" s="80" t="s">
        <v>19</v>
      </c>
      <c r="B77" s="162" t="s">
        <v>392</v>
      </c>
      <c r="C77" s="162"/>
      <c r="D77" s="162"/>
      <c r="E77" s="163"/>
      <c r="F77" s="17">
        <v>1</v>
      </c>
      <c r="G77" s="31"/>
      <c r="H77" s="60"/>
    </row>
    <row r="78" spans="1:8" ht="15.75" customHeight="1" x14ac:dyDescent="0.25">
      <c r="A78" s="80" t="s">
        <v>20</v>
      </c>
      <c r="B78" s="156" t="s">
        <v>393</v>
      </c>
      <c r="C78" s="156"/>
      <c r="D78" s="156"/>
      <c r="E78" s="161"/>
      <c r="F78" s="81" t="e">
        <f>IF(AND((F75&gt;0),F58=E60),"ERROR",F75/F77)</f>
        <v>#N/A</v>
      </c>
      <c r="G78" s="82"/>
      <c r="H78" s="60"/>
    </row>
    <row r="79" spans="1:8" x14ac:dyDescent="0.25">
      <c r="A79" s="83"/>
      <c r="B79" s="84"/>
      <c r="C79" s="85"/>
      <c r="D79" s="86"/>
      <c r="E79" s="84"/>
      <c r="F79" s="87"/>
      <c r="G79" s="88"/>
      <c r="H79" s="43"/>
    </row>
    <row r="80" spans="1:8" ht="16.5" thickBot="1" x14ac:dyDescent="0.3">
      <c r="A80" s="83"/>
      <c r="B80" s="89" t="s">
        <v>394</v>
      </c>
      <c r="C80" s="89"/>
      <c r="D80" s="90"/>
      <c r="E80" s="84"/>
      <c r="F80" s="87"/>
      <c r="G80" s="91" t="e">
        <f>IF(AND(((G73+G43)&gt;50000),OR(F58=F60,F58=F61,F58=F62)),50000,IF(AND(((G73+G43)&lt;50000),OR(F58=F60,F58=F61,F58=F62)),G73+G43,IF(AND(((G73+G43)&gt;75000),OR(F58=F63)),75000,G73+G43)))</f>
        <v>#N/A</v>
      </c>
      <c r="H80" s="12"/>
    </row>
    <row r="81" spans="1:16" ht="16.5" customHeight="1" thickTop="1" x14ac:dyDescent="0.25">
      <c r="A81" s="92"/>
      <c r="B81" s="93"/>
      <c r="C81" s="93"/>
      <c r="D81" s="93"/>
      <c r="E81" s="93"/>
      <c r="F81" s="93"/>
      <c r="G81" s="94"/>
      <c r="H81" s="61"/>
    </row>
    <row r="82" spans="1:16" ht="16.5" customHeight="1" x14ac:dyDescent="0.25">
      <c r="A82" s="44"/>
      <c r="B82" s="84"/>
      <c r="C82" s="84"/>
      <c r="D82" s="84"/>
      <c r="E82" s="84"/>
      <c r="F82" s="84"/>
      <c r="G82" s="84"/>
      <c r="H82" s="61"/>
    </row>
    <row r="83" spans="1:16" ht="50.45" customHeight="1" x14ac:dyDescent="0.25">
      <c r="A83" s="44"/>
      <c r="B83" s="194" t="s">
        <v>485</v>
      </c>
      <c r="C83" s="194"/>
      <c r="D83" s="194"/>
      <c r="E83" s="194"/>
      <c r="F83" s="194"/>
      <c r="G83" s="194"/>
      <c r="H83" s="62"/>
    </row>
    <row r="84" spans="1:16" ht="98.25" customHeight="1" x14ac:dyDescent="0.25">
      <c r="A84" s="44"/>
      <c r="B84" s="194" t="s">
        <v>395</v>
      </c>
      <c r="C84" s="194"/>
      <c r="D84" s="194"/>
      <c r="E84" s="194"/>
      <c r="F84" s="194"/>
      <c r="G84" s="194"/>
      <c r="H84" s="62"/>
    </row>
    <row r="85" spans="1:16" x14ac:dyDescent="0.25">
      <c r="A85" s="44"/>
      <c r="B85" s="198" t="s">
        <v>13</v>
      </c>
      <c r="C85" s="199"/>
      <c r="D85" s="199"/>
      <c r="E85" s="96"/>
      <c r="F85" s="96"/>
      <c r="G85" s="96"/>
      <c r="H85" s="63"/>
    </row>
    <row r="86" spans="1:16" ht="4.9000000000000004" customHeight="1" x14ac:dyDescent="0.25">
      <c r="A86" s="44"/>
      <c r="B86" s="95"/>
      <c r="C86" s="96"/>
      <c r="D86" s="96"/>
      <c r="E86" s="96"/>
      <c r="F86" s="96"/>
      <c r="G86" s="96"/>
      <c r="H86" s="63"/>
    </row>
    <row r="87" spans="1:16" ht="46.5" customHeight="1" x14ac:dyDescent="0.25">
      <c r="A87" s="97" t="s">
        <v>14</v>
      </c>
      <c r="B87" s="196" t="s">
        <v>487</v>
      </c>
      <c r="C87" s="196"/>
      <c r="D87" s="196"/>
      <c r="E87" s="196"/>
      <c r="F87" s="196"/>
      <c r="G87" s="196"/>
      <c r="H87" s="64"/>
    </row>
    <row r="88" spans="1:16" x14ac:dyDescent="0.25">
      <c r="A88" s="97"/>
      <c r="B88" s="98"/>
      <c r="C88" s="98"/>
      <c r="D88" s="98"/>
      <c r="E88" s="98"/>
      <c r="F88" s="98"/>
      <c r="G88" s="98"/>
      <c r="H88" s="64"/>
    </row>
    <row r="89" spans="1:16" ht="28.5" customHeight="1" x14ac:dyDescent="0.25">
      <c r="A89" s="164" t="s">
        <v>397</v>
      </c>
      <c r="B89" s="165"/>
      <c r="C89" s="165"/>
      <c r="D89" s="165"/>
      <c r="E89" s="166"/>
      <c r="F89" s="167" t="s">
        <v>396</v>
      </c>
      <c r="G89" s="159"/>
      <c r="H89" s="159"/>
    </row>
    <row r="90" spans="1:16" ht="6" customHeight="1" x14ac:dyDescent="0.25">
      <c r="A90" s="100"/>
      <c r="B90" s="101"/>
      <c r="C90" s="101"/>
      <c r="D90" s="99"/>
      <c r="E90" s="99"/>
      <c r="F90" s="99"/>
      <c r="G90" s="100"/>
      <c r="H90" s="65"/>
    </row>
    <row r="91" spans="1:16" ht="18.95" customHeight="1" x14ac:dyDescent="0.25">
      <c r="A91" s="158" t="s">
        <v>398</v>
      </c>
      <c r="B91" s="197" t="s">
        <v>402</v>
      </c>
      <c r="C91" s="197"/>
      <c r="D91" s="197"/>
      <c r="E91" s="197"/>
      <c r="F91" s="197"/>
      <c r="G91" s="169" t="s">
        <v>308</v>
      </c>
      <c r="H91" s="66"/>
    </row>
    <row r="92" spans="1:16" ht="30.95" customHeight="1" x14ac:dyDescent="0.25">
      <c r="A92" s="102" t="s">
        <v>399</v>
      </c>
      <c r="B92" s="172" t="s">
        <v>400</v>
      </c>
      <c r="C92" s="172"/>
      <c r="D92" s="172"/>
      <c r="E92" s="172"/>
      <c r="F92" s="172"/>
      <c r="G92" s="172"/>
      <c r="H92" s="66"/>
    </row>
    <row r="93" spans="1:16" ht="17.45" customHeight="1" x14ac:dyDescent="0.25">
      <c r="A93" s="164" t="s">
        <v>401</v>
      </c>
      <c r="B93" s="202" t="s">
        <v>486</v>
      </c>
      <c r="C93" s="202"/>
      <c r="D93" s="202"/>
      <c r="E93" s="202"/>
      <c r="F93" s="202"/>
      <c r="G93" s="202"/>
      <c r="H93" s="67"/>
    </row>
    <row r="94" spans="1:16" ht="6.95" customHeight="1" x14ac:dyDescent="0.25">
      <c r="A94" s="100"/>
      <c r="B94" s="103"/>
      <c r="C94" s="103"/>
      <c r="D94" s="100"/>
      <c r="E94" s="100"/>
      <c r="F94" s="100"/>
      <c r="G94" s="100"/>
      <c r="H94" s="65"/>
    </row>
    <row r="95" spans="1:16" ht="71.25" customHeight="1" x14ac:dyDescent="0.25">
      <c r="A95" s="172" t="s">
        <v>489</v>
      </c>
      <c r="B95" s="172"/>
      <c r="C95" s="172"/>
      <c r="D95" s="172"/>
      <c r="E95" s="172"/>
      <c r="F95" s="172"/>
      <c r="G95" s="172"/>
      <c r="H95" s="68"/>
    </row>
    <row r="96" spans="1:16" ht="38.25" customHeight="1" x14ac:dyDescent="0.25">
      <c r="A96" s="104"/>
      <c r="B96" s="104"/>
      <c r="C96" s="104"/>
      <c r="D96" s="104"/>
      <c r="E96" s="104"/>
      <c r="F96" s="104"/>
      <c r="G96" s="104"/>
      <c r="H96" s="68"/>
      <c r="K96" s="172"/>
      <c r="L96" s="172"/>
      <c r="M96" s="172"/>
      <c r="N96" s="172"/>
      <c r="O96" s="172"/>
      <c r="P96" s="172"/>
    </row>
    <row r="97" spans="1:8" x14ac:dyDescent="0.25">
      <c r="A97" s="44"/>
      <c r="B97" s="105"/>
      <c r="C97" s="47"/>
      <c r="D97" s="47"/>
      <c r="E97" s="47"/>
      <c r="F97" s="47"/>
      <c r="G97" s="44"/>
    </row>
    <row r="98" spans="1:8" ht="15.95" customHeight="1" x14ac:dyDescent="0.25">
      <c r="A98" s="193" t="s">
        <v>403</v>
      </c>
      <c r="B98" s="193"/>
      <c r="C98" s="200"/>
      <c r="D98" s="201"/>
      <c r="E98" s="201"/>
      <c r="F98" s="201"/>
    </row>
    <row r="99" spans="1:8" ht="15.95" customHeight="1" x14ac:dyDescent="0.25">
      <c r="A99" s="193" t="s">
        <v>404</v>
      </c>
      <c r="B99" s="193"/>
      <c r="C99" s="200"/>
      <c r="D99" s="201"/>
      <c r="E99" s="201"/>
      <c r="F99" s="201"/>
      <c r="G99" s="44"/>
    </row>
    <row r="100" spans="1:8" ht="15.95" customHeight="1" x14ac:dyDescent="0.25">
      <c r="A100" s="140" t="s">
        <v>405</v>
      </c>
      <c r="B100" s="157"/>
      <c r="C100" s="74">
        <f>E23</f>
        <v>0</v>
      </c>
      <c r="D100" s="72"/>
      <c r="E100" s="72"/>
      <c r="F100" s="72"/>
      <c r="G100" s="44"/>
    </row>
    <row r="101" spans="1:8" ht="15.95" hidden="1" customHeight="1" x14ac:dyDescent="0.3">
      <c r="A101" s="140"/>
      <c r="B101" s="141"/>
      <c r="C101" s="71"/>
      <c r="D101" s="72"/>
      <c r="E101" s="72"/>
      <c r="F101" s="72"/>
      <c r="G101" s="44"/>
    </row>
    <row r="102" spans="1:8" x14ac:dyDescent="0.25">
      <c r="A102" s="44"/>
      <c r="B102" s="141"/>
      <c r="C102" s="141"/>
      <c r="D102" s="141"/>
      <c r="E102" s="47"/>
      <c r="F102" s="3"/>
      <c r="G102" s="44"/>
    </row>
    <row r="103" spans="1:8" ht="15.95" customHeight="1" x14ac:dyDescent="0.25">
      <c r="A103" s="193" t="s">
        <v>406</v>
      </c>
      <c r="B103" s="193"/>
      <c r="C103" s="142"/>
      <c r="D103" s="142"/>
      <c r="E103" s="143" t="s">
        <v>407</v>
      </c>
      <c r="F103" s="15"/>
      <c r="G103" s="44"/>
    </row>
    <row r="104" spans="1:8" ht="25.5" customHeight="1" x14ac:dyDescent="0.25">
      <c r="A104" s="5"/>
      <c r="B104" s="195"/>
      <c r="C104" s="195"/>
      <c r="D104" s="195"/>
      <c r="E104" s="195"/>
      <c r="F104" s="195"/>
      <c r="G104" s="195"/>
      <c r="H104" s="69"/>
    </row>
    <row r="105" spans="1:8" ht="36" customHeight="1" x14ac:dyDescent="0.25">
      <c r="A105" s="6"/>
      <c r="B105" s="192"/>
      <c r="C105" s="192"/>
      <c r="D105" s="192"/>
      <c r="E105" s="192"/>
      <c r="F105" s="192"/>
      <c r="G105" s="192"/>
      <c r="H105" s="70"/>
    </row>
  </sheetData>
  <sheetProtection algorithmName="SHA-512" hashValue="J7tA+S18dpqtDxMRIqMpIN5hNkKAWE/W6esUpQegoEmLhjmj1YLeFnYx4jZv7wdx3XVBJXTxyWBFu5FVttuMJQ==" saltValue="EjRDSJy8DLHfo99i7HdEkQ==" spinCount="100000" sheet="1" objects="1" scenarios="1"/>
  <mergeCells count="28">
    <mergeCell ref="B105:G105"/>
    <mergeCell ref="A98:B98"/>
    <mergeCell ref="A99:B99"/>
    <mergeCell ref="B83:G83"/>
    <mergeCell ref="B104:G104"/>
    <mergeCell ref="B92:G92"/>
    <mergeCell ref="B84:G84"/>
    <mergeCell ref="A103:B103"/>
    <mergeCell ref="B87:G87"/>
    <mergeCell ref="B91:F91"/>
    <mergeCell ref="B85:D85"/>
    <mergeCell ref="C98:F98"/>
    <mergeCell ref="C99:F99"/>
    <mergeCell ref="B93:G93"/>
    <mergeCell ref="A95:G95"/>
    <mergeCell ref="K96:P96"/>
    <mergeCell ref="G75:G76"/>
    <mergeCell ref="B13:G13"/>
    <mergeCell ref="B38:F38"/>
    <mergeCell ref="B23:D23"/>
    <mergeCell ref="E23:G23"/>
    <mergeCell ref="B14:G14"/>
    <mergeCell ref="B25:C25"/>
    <mergeCell ref="B36:G36"/>
    <mergeCell ref="B32:G32"/>
    <mergeCell ref="B44:E44"/>
    <mergeCell ref="B75:E75"/>
    <mergeCell ref="B58:E58"/>
  </mergeCells>
  <phoneticPr fontId="0" type="noConversion"/>
  <conditionalFormatting sqref="G74:H74">
    <cfRule type="cellIs" dxfId="3" priority="5" operator="lessThan">
      <formula>0</formula>
    </cfRule>
  </conditionalFormatting>
  <conditionalFormatting sqref="E25">
    <cfRule type="containsErrors" dxfId="2" priority="9">
      <formula>ISERROR(E25)</formula>
    </cfRule>
  </conditionalFormatting>
  <conditionalFormatting sqref="F58 F78 G43:G80">
    <cfRule type="containsErrors" dxfId="1" priority="2">
      <formula>ISERROR(F43)</formula>
    </cfRule>
  </conditionalFormatting>
  <conditionalFormatting sqref="F44">
    <cfRule type="cellIs" dxfId="0" priority="1" operator="equal">
      <formula>0</formula>
    </cfRule>
  </conditionalFormatting>
  <dataValidations count="2">
    <dataValidation type="list" allowBlank="1" showInputMessage="1" showErrorMessage="1" sqref="F59">
      <formula1>$F$60:$F$63</formula1>
    </dataValidation>
    <dataValidation type="list" allowBlank="1" showInputMessage="1" showErrorMessage="1" sqref="H23">
      <formula1>$E$23:$E$24</formula1>
    </dataValidation>
  </dataValidations>
  <hyperlinks>
    <hyperlink ref="B85" r:id="rId1"/>
    <hyperlink ref="F89" r:id="rId2"/>
    <hyperlink ref="G91" r:id="rId3"/>
  </hyperlinks>
  <pageMargins left="0.70866141732283472" right="0.51181102362204722" top="0.62992125984251968" bottom="0.31496062992125984" header="0.31496062992125984" footer="0.31496062992125984"/>
  <pageSetup paperSize="9" scale="82" orientation="portrait" r:id="rId4"/>
  <headerFooter>
    <oddHeader xml:space="preserve">&amp;R&amp;8Έντυπο 144-04-12
&amp;K000000Επικαιροποίηση 28/03/2016
</oddHeader>
  </headerFooter>
  <rowBreaks count="2" manualBreakCount="2">
    <brk id="37" max="7" man="1"/>
    <brk id="103" max="6" man="1"/>
  </rowBreaks>
  <colBreaks count="1" manualBreakCount="1">
    <brk id="8" max="1048575" man="1"/>
  </colBreaks>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Sheet3!$C$2:$C$215</xm:f>
          </x14:formula1>
          <xm:sqref>E23:G23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F215"/>
  <sheetViews>
    <sheetView topLeftCell="A163" workbookViewId="0">
      <selection activeCell="E5" sqref="E5"/>
    </sheetView>
  </sheetViews>
  <sheetFormatPr defaultRowHeight="19.5" customHeight="1" x14ac:dyDescent="0.25"/>
  <cols>
    <col min="2" max="2" width="8.85546875" style="144"/>
    <col min="3" max="3" width="62.140625" style="144" customWidth="1"/>
    <col min="4" max="4" width="8.85546875" style="144" customWidth="1"/>
    <col min="5" max="5" width="12.42578125" customWidth="1"/>
  </cols>
  <sheetData>
    <row r="2" spans="2:6" ht="19.5" customHeight="1" x14ac:dyDescent="0.25">
      <c r="B2" s="33">
        <v>1</v>
      </c>
      <c r="C2" s="146" t="s">
        <v>22</v>
      </c>
      <c r="D2" s="147" t="s">
        <v>147</v>
      </c>
      <c r="E2" s="148" t="s">
        <v>11</v>
      </c>
    </row>
    <row r="3" spans="2:6" ht="19.5" customHeight="1" x14ac:dyDescent="0.25">
      <c r="B3" s="33">
        <v>2</v>
      </c>
      <c r="C3" s="146" t="s">
        <v>23</v>
      </c>
      <c r="D3" s="147" t="s">
        <v>148</v>
      </c>
      <c r="E3" s="148" t="s">
        <v>11</v>
      </c>
    </row>
    <row r="4" spans="2:6" ht="19.5" customHeight="1" x14ac:dyDescent="0.25">
      <c r="B4" s="33">
        <v>3</v>
      </c>
      <c r="C4" s="146" t="s">
        <v>24</v>
      </c>
      <c r="D4" s="147" t="s">
        <v>149</v>
      </c>
      <c r="E4" s="148" t="s">
        <v>11</v>
      </c>
    </row>
    <row r="5" spans="2:6" ht="19.5" customHeight="1" x14ac:dyDescent="0.25">
      <c r="B5" s="33">
        <v>4</v>
      </c>
      <c r="C5" s="146" t="s">
        <v>312</v>
      </c>
      <c r="D5" s="147" t="s">
        <v>150</v>
      </c>
      <c r="E5" s="148" t="s">
        <v>11</v>
      </c>
    </row>
    <row r="6" spans="2:6" ht="19.5" customHeight="1" x14ac:dyDescent="0.25">
      <c r="B6" s="33">
        <v>5</v>
      </c>
      <c r="C6" s="146" t="s">
        <v>25</v>
      </c>
      <c r="D6" s="147" t="s">
        <v>151</v>
      </c>
      <c r="E6" s="148" t="s">
        <v>311</v>
      </c>
    </row>
    <row r="7" spans="2:6" ht="19.5" customHeight="1" x14ac:dyDescent="0.25">
      <c r="B7" s="33">
        <v>6</v>
      </c>
      <c r="C7" s="146" t="s">
        <v>26</v>
      </c>
      <c r="D7" s="147" t="s">
        <v>152</v>
      </c>
      <c r="E7" s="148" t="s">
        <v>12</v>
      </c>
    </row>
    <row r="8" spans="2:6" ht="19.5" customHeight="1" x14ac:dyDescent="0.25">
      <c r="B8" s="33">
        <v>7</v>
      </c>
      <c r="C8" s="146" t="s">
        <v>27</v>
      </c>
      <c r="D8" s="149" t="s">
        <v>153</v>
      </c>
      <c r="E8" s="148" t="s">
        <v>11</v>
      </c>
    </row>
    <row r="9" spans="2:6" ht="19.5" customHeight="1" x14ac:dyDescent="0.25">
      <c r="B9" s="33">
        <v>8</v>
      </c>
      <c r="C9" s="146" t="s">
        <v>28</v>
      </c>
      <c r="D9" s="147" t="s">
        <v>154</v>
      </c>
      <c r="E9" s="148" t="s">
        <v>11</v>
      </c>
    </row>
    <row r="10" spans="2:6" ht="19.5" customHeight="1" x14ac:dyDescent="0.25">
      <c r="B10" s="33">
        <v>9</v>
      </c>
      <c r="C10" s="146" t="s">
        <v>408</v>
      </c>
      <c r="D10" s="147" t="s">
        <v>279</v>
      </c>
      <c r="E10" s="148" t="s">
        <v>11</v>
      </c>
    </row>
    <row r="11" spans="2:6" ht="19.5" customHeight="1" x14ac:dyDescent="0.25">
      <c r="B11" s="33">
        <v>10</v>
      </c>
      <c r="C11" s="146" t="s">
        <v>29</v>
      </c>
      <c r="D11" s="147" t="s">
        <v>155</v>
      </c>
      <c r="E11" s="148" t="s">
        <v>12</v>
      </c>
    </row>
    <row r="12" spans="2:6" ht="19.5" customHeight="1" x14ac:dyDescent="0.25">
      <c r="B12" s="33">
        <v>11</v>
      </c>
      <c r="C12" s="146" t="s">
        <v>30</v>
      </c>
      <c r="D12" s="147" t="s">
        <v>156</v>
      </c>
      <c r="E12" s="148" t="s">
        <v>11</v>
      </c>
    </row>
    <row r="13" spans="2:6" ht="19.5" customHeight="1" x14ac:dyDescent="0.25">
      <c r="B13" s="33">
        <v>12</v>
      </c>
      <c r="C13" s="146" t="s">
        <v>409</v>
      </c>
      <c r="D13" s="147" t="s">
        <v>451</v>
      </c>
      <c r="E13" s="148" t="s">
        <v>11</v>
      </c>
      <c r="F13">
        <v>2</v>
      </c>
    </row>
    <row r="14" spans="2:6" ht="19.5" customHeight="1" x14ac:dyDescent="0.25">
      <c r="B14" s="33">
        <v>13</v>
      </c>
      <c r="C14" s="146" t="s">
        <v>31</v>
      </c>
      <c r="D14" s="147" t="s">
        <v>157</v>
      </c>
      <c r="E14" s="148" t="s">
        <v>12</v>
      </c>
    </row>
    <row r="15" spans="2:6" ht="19.5" customHeight="1" x14ac:dyDescent="0.25">
      <c r="B15" s="33">
        <v>14</v>
      </c>
      <c r="C15" s="146" t="s">
        <v>32</v>
      </c>
      <c r="D15" s="147" t="s">
        <v>158</v>
      </c>
      <c r="E15" s="148" t="s">
        <v>12</v>
      </c>
    </row>
    <row r="16" spans="2:6" ht="19.5" customHeight="1" x14ac:dyDescent="0.25">
      <c r="B16" s="33">
        <v>15</v>
      </c>
      <c r="C16" s="146" t="s">
        <v>410</v>
      </c>
      <c r="D16" s="147" t="s">
        <v>294</v>
      </c>
      <c r="E16" s="148" t="s">
        <v>12</v>
      </c>
    </row>
    <row r="17" spans="2:6" ht="19.5" customHeight="1" x14ac:dyDescent="0.25">
      <c r="B17" s="33">
        <v>16</v>
      </c>
      <c r="C17" s="146" t="s">
        <v>33</v>
      </c>
      <c r="D17" s="147" t="s">
        <v>159</v>
      </c>
      <c r="E17" s="148" t="s">
        <v>11</v>
      </c>
    </row>
    <row r="18" spans="2:6" ht="19.5" customHeight="1" x14ac:dyDescent="0.25">
      <c r="B18" s="33">
        <v>17</v>
      </c>
      <c r="C18" s="146" t="s">
        <v>314</v>
      </c>
      <c r="D18" s="147" t="s">
        <v>160</v>
      </c>
      <c r="E18" s="148" t="s">
        <v>12</v>
      </c>
    </row>
    <row r="19" spans="2:6" ht="19.5" customHeight="1" x14ac:dyDescent="0.25">
      <c r="B19" s="33">
        <v>18</v>
      </c>
      <c r="C19" s="146" t="s">
        <v>34</v>
      </c>
      <c r="D19" s="147" t="s">
        <v>161</v>
      </c>
      <c r="E19" s="148" t="s">
        <v>11</v>
      </c>
    </row>
    <row r="20" spans="2:6" ht="19.5" customHeight="1" x14ac:dyDescent="0.25">
      <c r="B20" s="33">
        <v>19</v>
      </c>
      <c r="C20" s="146" t="s">
        <v>35</v>
      </c>
      <c r="D20" s="147" t="s">
        <v>162</v>
      </c>
      <c r="E20" s="148" t="s">
        <v>11</v>
      </c>
    </row>
    <row r="21" spans="2:6" ht="19.5" customHeight="1" x14ac:dyDescent="0.25">
      <c r="B21" s="33">
        <v>20</v>
      </c>
      <c r="C21" s="146" t="s">
        <v>36</v>
      </c>
      <c r="D21" s="147" t="s">
        <v>163</v>
      </c>
      <c r="E21" s="148" t="s">
        <v>311</v>
      </c>
    </row>
    <row r="22" spans="2:6" ht="19.5" customHeight="1" x14ac:dyDescent="0.25">
      <c r="B22" s="33">
        <v>21</v>
      </c>
      <c r="C22" s="146" t="s">
        <v>37</v>
      </c>
      <c r="D22" s="147" t="s">
        <v>164</v>
      </c>
      <c r="E22" s="148" t="s">
        <v>11</v>
      </c>
    </row>
    <row r="23" spans="2:6" ht="19.5" customHeight="1" x14ac:dyDescent="0.25">
      <c r="B23" s="33">
        <v>22</v>
      </c>
      <c r="C23" s="146" t="s">
        <v>38</v>
      </c>
      <c r="D23" s="147" t="s">
        <v>165</v>
      </c>
      <c r="E23" s="148" t="s">
        <v>12</v>
      </c>
    </row>
    <row r="24" spans="2:6" ht="19.5" customHeight="1" x14ac:dyDescent="0.25">
      <c r="B24" s="33">
        <v>23</v>
      </c>
      <c r="C24" s="150" t="s">
        <v>39</v>
      </c>
      <c r="D24" s="151" t="s">
        <v>166</v>
      </c>
      <c r="E24" s="148" t="s">
        <v>12</v>
      </c>
    </row>
    <row r="25" spans="2:6" ht="19.5" customHeight="1" x14ac:dyDescent="0.25">
      <c r="B25" s="33">
        <v>24</v>
      </c>
      <c r="C25" s="146" t="s">
        <v>411</v>
      </c>
      <c r="D25" s="147" t="s">
        <v>452</v>
      </c>
      <c r="E25" s="148" t="s">
        <v>12</v>
      </c>
      <c r="F25">
        <v>1</v>
      </c>
    </row>
    <row r="26" spans="2:6" ht="19.5" customHeight="1" x14ac:dyDescent="0.25">
      <c r="B26" s="33">
        <v>25</v>
      </c>
      <c r="C26" s="146" t="s">
        <v>40</v>
      </c>
      <c r="D26" s="147" t="s">
        <v>168</v>
      </c>
      <c r="E26" s="148" t="s">
        <v>12</v>
      </c>
    </row>
    <row r="27" spans="2:6" ht="19.5" customHeight="1" x14ac:dyDescent="0.25">
      <c r="B27" s="33">
        <v>26</v>
      </c>
      <c r="C27" s="146" t="s">
        <v>412</v>
      </c>
      <c r="D27" s="147" t="s">
        <v>453</v>
      </c>
      <c r="E27" s="148" t="s">
        <v>311</v>
      </c>
      <c r="F27">
        <v>6</v>
      </c>
    </row>
    <row r="28" spans="2:6" ht="19.5" customHeight="1" x14ac:dyDescent="0.25">
      <c r="B28" s="33">
        <v>27</v>
      </c>
      <c r="C28" s="146" t="s">
        <v>41</v>
      </c>
      <c r="D28" s="147" t="s">
        <v>169</v>
      </c>
      <c r="E28" s="148" t="s">
        <v>11</v>
      </c>
    </row>
    <row r="29" spans="2:6" ht="19.5" customHeight="1" x14ac:dyDescent="0.25">
      <c r="B29" s="33">
        <v>28</v>
      </c>
      <c r="C29" s="144" t="s">
        <v>42</v>
      </c>
      <c r="D29" s="147" t="s">
        <v>170</v>
      </c>
      <c r="E29" s="148" t="s">
        <v>11</v>
      </c>
    </row>
    <row r="30" spans="2:6" ht="19.5" customHeight="1" x14ac:dyDescent="0.25">
      <c r="B30" s="33">
        <v>29</v>
      </c>
      <c r="C30" s="146" t="s">
        <v>315</v>
      </c>
      <c r="D30" s="147" t="s">
        <v>171</v>
      </c>
      <c r="E30" s="148" t="s">
        <v>11</v>
      </c>
    </row>
    <row r="31" spans="2:6" ht="19.5" customHeight="1" x14ac:dyDescent="0.25">
      <c r="B31" s="33">
        <v>30</v>
      </c>
      <c r="C31" s="146" t="s">
        <v>316</v>
      </c>
      <c r="D31" s="147" t="s">
        <v>172</v>
      </c>
      <c r="E31" s="148" t="s">
        <v>11</v>
      </c>
    </row>
    <row r="32" spans="2:6" ht="19.5" customHeight="1" x14ac:dyDescent="0.25">
      <c r="B32" s="33">
        <v>31</v>
      </c>
      <c r="C32" s="146" t="s">
        <v>43</v>
      </c>
      <c r="D32" s="147" t="s">
        <v>173</v>
      </c>
      <c r="E32" s="148" t="s">
        <v>11</v>
      </c>
    </row>
    <row r="33" spans="2:6" ht="19.5" customHeight="1" x14ac:dyDescent="0.25">
      <c r="B33" s="33">
        <v>32</v>
      </c>
      <c r="C33" s="146" t="s">
        <v>413</v>
      </c>
      <c r="D33" s="147" t="s">
        <v>454</v>
      </c>
      <c r="E33" s="148" t="s">
        <v>11</v>
      </c>
      <c r="F33">
        <v>9</v>
      </c>
    </row>
    <row r="34" spans="2:6" ht="19.5" customHeight="1" x14ac:dyDescent="0.25">
      <c r="B34" s="33">
        <v>33</v>
      </c>
      <c r="C34" s="146" t="s">
        <v>44</v>
      </c>
      <c r="D34" s="147" t="s">
        <v>174</v>
      </c>
      <c r="E34" s="148" t="s">
        <v>11</v>
      </c>
    </row>
    <row r="35" spans="2:6" ht="19.5" customHeight="1" x14ac:dyDescent="0.25">
      <c r="B35" s="33">
        <v>34</v>
      </c>
      <c r="C35" s="146" t="s">
        <v>45</v>
      </c>
      <c r="D35" s="147" t="s">
        <v>175</v>
      </c>
      <c r="E35" s="148" t="s">
        <v>12</v>
      </c>
    </row>
    <row r="36" spans="2:6" ht="19.5" customHeight="1" x14ac:dyDescent="0.25">
      <c r="B36" s="33">
        <v>35</v>
      </c>
      <c r="C36" s="146" t="s">
        <v>46</v>
      </c>
      <c r="D36" s="147" t="s">
        <v>176</v>
      </c>
      <c r="E36" s="148" t="s">
        <v>11</v>
      </c>
    </row>
    <row r="37" spans="2:6" ht="19.5" customHeight="1" x14ac:dyDescent="0.25">
      <c r="B37" s="33">
        <v>36</v>
      </c>
      <c r="C37" s="146" t="s">
        <v>414</v>
      </c>
      <c r="D37" s="147" t="s">
        <v>455</v>
      </c>
      <c r="E37" s="148" t="s">
        <v>12</v>
      </c>
      <c r="F37">
        <v>8</v>
      </c>
    </row>
    <row r="38" spans="2:6" ht="19.5" customHeight="1" x14ac:dyDescent="0.25">
      <c r="B38" s="33">
        <v>37</v>
      </c>
      <c r="C38" s="146" t="s">
        <v>317</v>
      </c>
      <c r="D38" s="147" t="s">
        <v>177</v>
      </c>
      <c r="E38" s="148" t="s">
        <v>311</v>
      </c>
    </row>
    <row r="39" spans="2:6" ht="19.5" customHeight="1" x14ac:dyDescent="0.25">
      <c r="B39" s="33">
        <v>38</v>
      </c>
      <c r="C39" s="146" t="s">
        <v>47</v>
      </c>
      <c r="D39" s="147" t="s">
        <v>178</v>
      </c>
      <c r="E39" s="148" t="s">
        <v>12</v>
      </c>
    </row>
    <row r="40" spans="2:6" ht="19.5" customHeight="1" x14ac:dyDescent="0.25">
      <c r="B40" s="33">
        <v>39</v>
      </c>
      <c r="C40" s="146" t="s">
        <v>48</v>
      </c>
      <c r="D40" s="147" t="s">
        <v>179</v>
      </c>
      <c r="E40" s="148" t="s">
        <v>12</v>
      </c>
    </row>
    <row r="41" spans="2:6" ht="19.5" customHeight="1" x14ac:dyDescent="0.25">
      <c r="B41" s="33">
        <v>40</v>
      </c>
      <c r="C41" s="146" t="s">
        <v>318</v>
      </c>
      <c r="D41" s="147" t="s">
        <v>319</v>
      </c>
      <c r="E41" s="148" t="s">
        <v>311</v>
      </c>
    </row>
    <row r="42" spans="2:6" ht="19.5" customHeight="1" x14ac:dyDescent="0.25">
      <c r="B42" s="33">
        <v>41</v>
      </c>
      <c r="C42" s="146" t="s">
        <v>49</v>
      </c>
      <c r="D42" s="147" t="s">
        <v>180</v>
      </c>
      <c r="E42" s="148" t="s">
        <v>12</v>
      </c>
    </row>
    <row r="43" spans="2:6" ht="19.5" customHeight="1" x14ac:dyDescent="0.25">
      <c r="B43" s="33">
        <v>42</v>
      </c>
      <c r="C43" s="146" t="s">
        <v>50</v>
      </c>
      <c r="D43" s="147" t="s">
        <v>181</v>
      </c>
      <c r="E43" s="148" t="s">
        <v>11</v>
      </c>
    </row>
    <row r="44" spans="2:6" ht="19.5" customHeight="1" x14ac:dyDescent="0.25">
      <c r="B44" s="33">
        <v>43</v>
      </c>
      <c r="C44" s="146" t="s">
        <v>415</v>
      </c>
      <c r="D44" s="147" t="s">
        <v>276</v>
      </c>
      <c r="E44" s="148" t="s">
        <v>11</v>
      </c>
    </row>
    <row r="45" spans="2:6" ht="19.5" customHeight="1" x14ac:dyDescent="0.25">
      <c r="B45" s="33">
        <v>44</v>
      </c>
      <c r="C45" s="146" t="s">
        <v>480</v>
      </c>
      <c r="D45" s="147" t="s">
        <v>307</v>
      </c>
      <c r="E45" s="148" t="s">
        <v>11</v>
      </c>
    </row>
    <row r="46" spans="2:6" ht="19.5" customHeight="1" x14ac:dyDescent="0.25">
      <c r="B46" s="33">
        <v>45</v>
      </c>
      <c r="C46" s="146" t="s">
        <v>51</v>
      </c>
      <c r="D46" s="147" t="s">
        <v>183</v>
      </c>
      <c r="E46" s="148" t="s">
        <v>11</v>
      </c>
    </row>
    <row r="47" spans="2:6" ht="19.5" customHeight="1" x14ac:dyDescent="0.25">
      <c r="B47" s="33">
        <v>46</v>
      </c>
      <c r="C47" s="146" t="s">
        <v>417</v>
      </c>
      <c r="D47" s="147" t="s">
        <v>456</v>
      </c>
      <c r="E47" s="148" t="s">
        <v>11</v>
      </c>
      <c r="F47">
        <v>1</v>
      </c>
    </row>
    <row r="48" spans="2:6" ht="19.5" customHeight="1" x14ac:dyDescent="0.25">
      <c r="B48" s="33">
        <v>47</v>
      </c>
      <c r="C48" s="146" t="s">
        <v>320</v>
      </c>
      <c r="D48" s="147" t="s">
        <v>184</v>
      </c>
      <c r="E48" s="148" t="s">
        <v>311</v>
      </c>
    </row>
    <row r="49" spans="2:6" ht="19.5" customHeight="1" x14ac:dyDescent="0.25">
      <c r="B49" s="33">
        <v>48</v>
      </c>
      <c r="C49" s="146" t="s">
        <v>52</v>
      </c>
      <c r="D49" s="147" t="s">
        <v>185</v>
      </c>
      <c r="E49" s="148" t="s">
        <v>11</v>
      </c>
    </row>
    <row r="50" spans="2:6" ht="19.5" customHeight="1" x14ac:dyDescent="0.25">
      <c r="B50" s="33">
        <v>49</v>
      </c>
      <c r="C50" s="146" t="s">
        <v>53</v>
      </c>
      <c r="D50" s="147" t="s">
        <v>186</v>
      </c>
      <c r="E50" s="148" t="s">
        <v>11</v>
      </c>
    </row>
    <row r="51" spans="2:6" ht="19.5" customHeight="1" x14ac:dyDescent="0.25">
      <c r="B51" s="33">
        <v>50</v>
      </c>
      <c r="C51" s="146" t="s">
        <v>54</v>
      </c>
      <c r="D51" s="147" t="s">
        <v>187</v>
      </c>
      <c r="E51" s="148" t="s">
        <v>12</v>
      </c>
    </row>
    <row r="52" spans="2:6" ht="19.5" customHeight="1" x14ac:dyDescent="0.25">
      <c r="B52" s="33">
        <v>51</v>
      </c>
      <c r="C52" s="146" t="s">
        <v>55</v>
      </c>
      <c r="D52" s="147" t="s">
        <v>188</v>
      </c>
      <c r="E52" s="148" t="s">
        <v>11</v>
      </c>
    </row>
    <row r="53" spans="2:6" ht="19.5" customHeight="1" x14ac:dyDescent="0.25">
      <c r="B53" s="33">
        <v>52</v>
      </c>
      <c r="C53" s="146" t="s">
        <v>56</v>
      </c>
      <c r="D53" s="147" t="s">
        <v>189</v>
      </c>
      <c r="E53" s="148" t="s">
        <v>12</v>
      </c>
    </row>
    <row r="54" spans="2:6" ht="19.5" customHeight="1" x14ac:dyDescent="0.25">
      <c r="B54" s="33">
        <v>53</v>
      </c>
      <c r="C54" s="146" t="s">
        <v>57</v>
      </c>
      <c r="D54" s="147" t="s">
        <v>190</v>
      </c>
      <c r="E54" s="168" t="s">
        <v>12</v>
      </c>
    </row>
    <row r="55" spans="2:6" ht="19.5" customHeight="1" x14ac:dyDescent="0.25">
      <c r="B55" s="33">
        <v>54</v>
      </c>
      <c r="C55" s="146" t="s">
        <v>321</v>
      </c>
      <c r="D55" s="147" t="s">
        <v>322</v>
      </c>
      <c r="E55" s="148" t="s">
        <v>11</v>
      </c>
    </row>
    <row r="56" spans="2:6" ht="19.5" customHeight="1" x14ac:dyDescent="0.25">
      <c r="B56" s="33">
        <v>55</v>
      </c>
      <c r="C56" s="146" t="s">
        <v>58</v>
      </c>
      <c r="D56" s="147" t="s">
        <v>191</v>
      </c>
      <c r="E56" s="148" t="s">
        <v>11</v>
      </c>
    </row>
    <row r="57" spans="2:6" ht="19.5" customHeight="1" x14ac:dyDescent="0.25">
      <c r="B57" s="33">
        <v>56</v>
      </c>
      <c r="C57" s="146" t="s">
        <v>59</v>
      </c>
      <c r="D57" s="147" t="s">
        <v>192</v>
      </c>
      <c r="E57" s="148" t="s">
        <v>12</v>
      </c>
    </row>
    <row r="58" spans="2:6" ht="19.5" customHeight="1" x14ac:dyDescent="0.25">
      <c r="B58" s="33">
        <v>57</v>
      </c>
      <c r="C58" s="146" t="s">
        <v>323</v>
      </c>
      <c r="D58" s="147" t="s">
        <v>193</v>
      </c>
      <c r="E58" s="148" t="s">
        <v>12</v>
      </c>
    </row>
    <row r="59" spans="2:6" ht="19.5" customHeight="1" x14ac:dyDescent="0.25">
      <c r="B59" s="33">
        <v>58</v>
      </c>
      <c r="C59" s="146" t="s">
        <v>324</v>
      </c>
      <c r="D59" s="147" t="s">
        <v>325</v>
      </c>
      <c r="E59" s="148" t="s">
        <v>11</v>
      </c>
    </row>
    <row r="60" spans="2:6" ht="19.5" customHeight="1" x14ac:dyDescent="0.25">
      <c r="B60" s="33">
        <v>59</v>
      </c>
      <c r="C60" s="146" t="s">
        <v>60</v>
      </c>
      <c r="D60" s="147" t="s">
        <v>194</v>
      </c>
      <c r="E60" s="148" t="s">
        <v>12</v>
      </c>
    </row>
    <row r="61" spans="2:6" ht="19.5" customHeight="1" x14ac:dyDescent="0.25">
      <c r="B61" s="33">
        <v>60</v>
      </c>
      <c r="C61" s="146" t="s">
        <v>326</v>
      </c>
      <c r="D61" s="147" t="s">
        <v>327</v>
      </c>
      <c r="E61" s="148" t="s">
        <v>11</v>
      </c>
    </row>
    <row r="62" spans="2:6" ht="19.5" customHeight="1" x14ac:dyDescent="0.25">
      <c r="B62" s="33">
        <v>61</v>
      </c>
      <c r="C62" s="146" t="s">
        <v>418</v>
      </c>
      <c r="D62" s="147" t="s">
        <v>457</v>
      </c>
      <c r="E62" s="148" t="s">
        <v>311</v>
      </c>
      <c r="F62">
        <v>8</v>
      </c>
    </row>
    <row r="63" spans="2:6" ht="19.5" customHeight="1" x14ac:dyDescent="0.25">
      <c r="B63" s="33">
        <v>62</v>
      </c>
      <c r="C63" s="146" t="s">
        <v>61</v>
      </c>
      <c r="D63" s="147" t="s">
        <v>199</v>
      </c>
      <c r="E63" s="148" t="s">
        <v>311</v>
      </c>
    </row>
    <row r="64" spans="2:6" ht="19.5" customHeight="1" x14ac:dyDescent="0.25">
      <c r="B64" s="33">
        <v>63</v>
      </c>
      <c r="C64" s="146" t="s">
        <v>328</v>
      </c>
      <c r="D64" s="147" t="s">
        <v>458</v>
      </c>
      <c r="E64" s="148" t="s">
        <v>311</v>
      </c>
      <c r="F64">
        <v>8</v>
      </c>
    </row>
    <row r="65" spans="2:6" ht="19.5" customHeight="1" x14ac:dyDescent="0.25">
      <c r="B65" s="33">
        <v>64</v>
      </c>
      <c r="C65" s="146" t="s">
        <v>329</v>
      </c>
      <c r="D65" s="147" t="s">
        <v>330</v>
      </c>
      <c r="E65" s="148" t="s">
        <v>11</v>
      </c>
    </row>
    <row r="66" spans="2:6" ht="19.5" customHeight="1" x14ac:dyDescent="0.25">
      <c r="B66" s="33">
        <v>65</v>
      </c>
      <c r="C66" s="146" t="s">
        <v>62</v>
      </c>
      <c r="D66" s="147" t="s">
        <v>195</v>
      </c>
      <c r="E66" s="148" t="s">
        <v>12</v>
      </c>
    </row>
    <row r="67" spans="2:6" ht="19.5" customHeight="1" x14ac:dyDescent="0.25">
      <c r="B67" s="33">
        <v>66</v>
      </c>
      <c r="C67" s="146" t="s">
        <v>419</v>
      </c>
      <c r="D67" s="147" t="s">
        <v>277</v>
      </c>
      <c r="E67" s="148" t="s">
        <v>11</v>
      </c>
    </row>
    <row r="68" spans="2:6" ht="19.5" customHeight="1" x14ac:dyDescent="0.25">
      <c r="B68" s="33">
        <v>67</v>
      </c>
      <c r="C68" s="146" t="s">
        <v>63</v>
      </c>
      <c r="D68" s="147" t="s">
        <v>196</v>
      </c>
      <c r="E68" s="148" t="s">
        <v>11</v>
      </c>
    </row>
    <row r="69" spans="2:6" ht="19.5" customHeight="1" x14ac:dyDescent="0.25">
      <c r="B69" s="33">
        <v>68</v>
      </c>
      <c r="C69" s="146" t="s">
        <v>64</v>
      </c>
      <c r="D69" s="147" t="s">
        <v>197</v>
      </c>
      <c r="E69" s="148" t="s">
        <v>12</v>
      </c>
    </row>
    <row r="70" spans="2:6" ht="19.5" customHeight="1" x14ac:dyDescent="0.25">
      <c r="B70" s="33">
        <v>69</v>
      </c>
      <c r="C70" s="146" t="s">
        <v>331</v>
      </c>
      <c r="D70" s="147" t="s">
        <v>332</v>
      </c>
      <c r="E70" s="148" t="s">
        <v>11</v>
      </c>
    </row>
    <row r="71" spans="2:6" ht="19.5" customHeight="1" x14ac:dyDescent="0.25">
      <c r="B71" s="33">
        <v>70</v>
      </c>
      <c r="C71" s="146" t="s">
        <v>65</v>
      </c>
      <c r="D71" s="147" t="s">
        <v>198</v>
      </c>
      <c r="E71" s="148" t="s">
        <v>12</v>
      </c>
    </row>
    <row r="72" spans="2:6" ht="19.5" customHeight="1" x14ac:dyDescent="0.25">
      <c r="B72" s="33">
        <v>71</v>
      </c>
      <c r="C72" s="146" t="s">
        <v>66</v>
      </c>
      <c r="D72" s="147" t="s">
        <v>202</v>
      </c>
      <c r="E72" s="148" t="s">
        <v>11</v>
      </c>
    </row>
    <row r="73" spans="2:6" ht="19.5" customHeight="1" x14ac:dyDescent="0.25">
      <c r="B73" s="33">
        <v>72</v>
      </c>
      <c r="C73" s="146" t="s">
        <v>145</v>
      </c>
      <c r="D73" s="147" t="s">
        <v>203</v>
      </c>
      <c r="E73" s="148" t="s">
        <v>11</v>
      </c>
    </row>
    <row r="74" spans="2:6" ht="19.5" customHeight="1" x14ac:dyDescent="0.25">
      <c r="B74" s="33">
        <v>73</v>
      </c>
      <c r="C74" s="146" t="s">
        <v>420</v>
      </c>
      <c r="D74" s="147" t="s">
        <v>459</v>
      </c>
      <c r="E74" s="148" t="s">
        <v>12</v>
      </c>
      <c r="F74">
        <v>9</v>
      </c>
    </row>
    <row r="75" spans="2:6" ht="19.5" customHeight="1" x14ac:dyDescent="0.25">
      <c r="B75" s="33">
        <v>74</v>
      </c>
      <c r="C75" s="146" t="s">
        <v>67</v>
      </c>
      <c r="D75" s="147" t="s">
        <v>204</v>
      </c>
      <c r="E75" s="148" t="s">
        <v>11</v>
      </c>
    </row>
    <row r="76" spans="2:6" ht="19.5" customHeight="1" x14ac:dyDescent="0.25">
      <c r="B76" s="33">
        <v>75</v>
      </c>
      <c r="C76" s="146" t="s">
        <v>68</v>
      </c>
      <c r="D76" s="147" t="s">
        <v>205</v>
      </c>
      <c r="E76" s="148" t="s">
        <v>11</v>
      </c>
    </row>
    <row r="77" spans="2:6" ht="19.5" customHeight="1" x14ac:dyDescent="0.25">
      <c r="B77" s="33">
        <v>76</v>
      </c>
      <c r="C77" s="146" t="s">
        <v>69</v>
      </c>
      <c r="D77" s="147" t="s">
        <v>206</v>
      </c>
      <c r="E77" s="148" t="s">
        <v>12</v>
      </c>
    </row>
    <row r="78" spans="2:6" ht="19.5" customHeight="1" x14ac:dyDescent="0.25">
      <c r="B78" s="33">
        <v>77</v>
      </c>
      <c r="C78" s="146" t="s">
        <v>421</v>
      </c>
      <c r="D78" s="147" t="s">
        <v>460</v>
      </c>
      <c r="E78" s="148" t="s">
        <v>11</v>
      </c>
      <c r="F78">
        <v>1</v>
      </c>
    </row>
    <row r="79" spans="2:6" ht="19.5" customHeight="1" x14ac:dyDescent="0.25">
      <c r="B79" s="33">
        <v>78</v>
      </c>
      <c r="C79" s="146" t="s">
        <v>422</v>
      </c>
      <c r="D79" s="147" t="s">
        <v>461</v>
      </c>
      <c r="E79" s="148" t="s">
        <v>12</v>
      </c>
      <c r="F79">
        <v>1</v>
      </c>
    </row>
    <row r="80" spans="2:6" ht="19.5" customHeight="1" x14ac:dyDescent="0.25">
      <c r="B80" s="33">
        <v>79</v>
      </c>
      <c r="C80" s="146" t="s">
        <v>423</v>
      </c>
      <c r="D80" s="147" t="s">
        <v>207</v>
      </c>
      <c r="E80" s="148" t="s">
        <v>12</v>
      </c>
    </row>
    <row r="81" spans="2:6" ht="19.5" customHeight="1" x14ac:dyDescent="0.25">
      <c r="B81" s="33">
        <v>80</v>
      </c>
      <c r="C81" s="146" t="s">
        <v>333</v>
      </c>
      <c r="D81" s="147" t="s">
        <v>208</v>
      </c>
      <c r="E81" s="148" t="s">
        <v>12</v>
      </c>
    </row>
    <row r="82" spans="2:6" ht="19.5" customHeight="1" x14ac:dyDescent="0.25">
      <c r="B82" s="33">
        <v>81</v>
      </c>
      <c r="C82" s="146" t="s">
        <v>70</v>
      </c>
      <c r="D82" s="147" t="s">
        <v>209</v>
      </c>
      <c r="E82" s="148" t="s">
        <v>11</v>
      </c>
    </row>
    <row r="83" spans="2:6" ht="19.5" customHeight="1" x14ac:dyDescent="0.25">
      <c r="B83" s="33">
        <v>82</v>
      </c>
      <c r="C83" s="146" t="s">
        <v>71</v>
      </c>
      <c r="D83" s="147" t="s">
        <v>210</v>
      </c>
      <c r="E83" s="148" t="s">
        <v>12</v>
      </c>
    </row>
    <row r="84" spans="2:6" ht="19.5" customHeight="1" x14ac:dyDescent="0.25">
      <c r="B84" s="33">
        <v>83</v>
      </c>
      <c r="C84" s="146" t="s">
        <v>144</v>
      </c>
      <c r="D84" s="147" t="s">
        <v>211</v>
      </c>
      <c r="E84" s="148" t="s">
        <v>311</v>
      </c>
    </row>
    <row r="85" spans="2:6" ht="19.5" customHeight="1" x14ac:dyDescent="0.25">
      <c r="B85" s="33">
        <v>84</v>
      </c>
      <c r="C85" s="146" t="s">
        <v>72</v>
      </c>
      <c r="D85" s="147" t="s">
        <v>212</v>
      </c>
      <c r="E85" s="148" t="s">
        <v>11</v>
      </c>
    </row>
    <row r="86" spans="2:6" ht="19.5" customHeight="1" x14ac:dyDescent="0.25">
      <c r="B86" s="33">
        <v>85</v>
      </c>
      <c r="C86" s="146" t="s">
        <v>334</v>
      </c>
      <c r="D86" s="147" t="s">
        <v>306</v>
      </c>
      <c r="E86" s="148" t="s">
        <v>11</v>
      </c>
    </row>
    <row r="87" spans="2:6" ht="19.5" customHeight="1" x14ac:dyDescent="0.25">
      <c r="B87" s="33">
        <v>86</v>
      </c>
      <c r="C87" s="146" t="s">
        <v>424</v>
      </c>
      <c r="D87" s="147" t="s">
        <v>167</v>
      </c>
      <c r="E87" s="148" t="s">
        <v>12</v>
      </c>
    </row>
    <row r="88" spans="2:6" ht="19.5" customHeight="1" x14ac:dyDescent="0.25">
      <c r="B88" s="33">
        <v>87</v>
      </c>
      <c r="C88" s="146" t="s">
        <v>73</v>
      </c>
      <c r="D88" s="147" t="s">
        <v>213</v>
      </c>
      <c r="E88" s="148" t="s">
        <v>11</v>
      </c>
    </row>
    <row r="89" spans="2:6" ht="19.5" customHeight="1" x14ac:dyDescent="0.25">
      <c r="B89" s="33">
        <v>88</v>
      </c>
      <c r="C89" s="146" t="s">
        <v>74</v>
      </c>
      <c r="D89" s="147" t="s">
        <v>215</v>
      </c>
      <c r="E89" s="148" t="s">
        <v>12</v>
      </c>
    </row>
    <row r="90" spans="2:6" ht="19.5" customHeight="1" x14ac:dyDescent="0.25">
      <c r="B90" s="33">
        <v>89</v>
      </c>
      <c r="C90" s="146" t="s">
        <v>75</v>
      </c>
      <c r="D90" s="147" t="s">
        <v>216</v>
      </c>
      <c r="E90" s="148" t="s">
        <v>11</v>
      </c>
    </row>
    <row r="91" spans="2:6" ht="19.5" customHeight="1" x14ac:dyDescent="0.25">
      <c r="B91" s="33">
        <v>90</v>
      </c>
      <c r="C91" s="146" t="s">
        <v>76</v>
      </c>
      <c r="D91" s="147" t="s">
        <v>217</v>
      </c>
      <c r="E91" s="148" t="s">
        <v>11</v>
      </c>
    </row>
    <row r="92" spans="2:6" ht="19.5" customHeight="1" x14ac:dyDescent="0.25">
      <c r="B92" s="33">
        <v>91</v>
      </c>
      <c r="C92" s="146" t="s">
        <v>425</v>
      </c>
      <c r="D92" s="149" t="s">
        <v>201</v>
      </c>
      <c r="E92" s="148" t="s">
        <v>11</v>
      </c>
    </row>
    <row r="93" spans="2:6" ht="19.5" customHeight="1" x14ac:dyDescent="0.25">
      <c r="B93" s="33">
        <v>92</v>
      </c>
      <c r="C93" s="146" t="s">
        <v>426</v>
      </c>
      <c r="D93" s="147" t="s">
        <v>462</v>
      </c>
      <c r="E93" s="148" t="s">
        <v>12</v>
      </c>
      <c r="F93">
        <v>4</v>
      </c>
    </row>
    <row r="94" spans="2:6" ht="19.5" customHeight="1" x14ac:dyDescent="0.25">
      <c r="B94" s="33">
        <v>93</v>
      </c>
      <c r="C94" s="146" t="s">
        <v>335</v>
      </c>
      <c r="D94" s="147" t="s">
        <v>218</v>
      </c>
      <c r="E94" s="148" t="s">
        <v>12</v>
      </c>
    </row>
    <row r="95" spans="2:6" ht="19.5" customHeight="1" x14ac:dyDescent="0.25">
      <c r="B95" s="33">
        <v>94</v>
      </c>
      <c r="C95" s="146" t="s">
        <v>427</v>
      </c>
      <c r="D95" s="147" t="s">
        <v>463</v>
      </c>
      <c r="E95" s="148" t="s">
        <v>11</v>
      </c>
      <c r="F95">
        <v>9</v>
      </c>
    </row>
    <row r="96" spans="2:6" ht="19.5" customHeight="1" x14ac:dyDescent="0.25">
      <c r="B96" s="33">
        <v>95</v>
      </c>
      <c r="C96" s="146" t="s">
        <v>429</v>
      </c>
      <c r="D96" s="147" t="s">
        <v>221</v>
      </c>
      <c r="E96" s="148" t="s">
        <v>12</v>
      </c>
    </row>
    <row r="97" spans="2:6" ht="19.5" customHeight="1" x14ac:dyDescent="0.25">
      <c r="B97" s="33">
        <v>96</v>
      </c>
      <c r="C97" s="146" t="s">
        <v>428</v>
      </c>
      <c r="D97" s="147" t="s">
        <v>464</v>
      </c>
      <c r="E97" s="148" t="s">
        <v>11</v>
      </c>
      <c r="F97">
        <v>8</v>
      </c>
    </row>
    <row r="98" spans="2:6" ht="19.5" customHeight="1" x14ac:dyDescent="0.25">
      <c r="B98" s="33">
        <v>97</v>
      </c>
      <c r="C98" s="146" t="s">
        <v>336</v>
      </c>
      <c r="D98" s="147" t="s">
        <v>219</v>
      </c>
      <c r="E98" s="148" t="s">
        <v>311</v>
      </c>
    </row>
    <row r="99" spans="2:6" ht="19.5" customHeight="1" x14ac:dyDescent="0.25">
      <c r="B99" s="33">
        <v>98</v>
      </c>
      <c r="C99" s="146" t="s">
        <v>77</v>
      </c>
      <c r="D99" s="147" t="s">
        <v>220</v>
      </c>
      <c r="E99" s="148" t="s">
        <v>12</v>
      </c>
    </row>
    <row r="100" spans="2:6" ht="19.5" customHeight="1" x14ac:dyDescent="0.25">
      <c r="B100" s="33">
        <v>99</v>
      </c>
      <c r="C100" s="146" t="s">
        <v>337</v>
      </c>
      <c r="D100" s="147" t="s">
        <v>222</v>
      </c>
      <c r="E100" s="148" t="s">
        <v>11</v>
      </c>
    </row>
    <row r="101" spans="2:6" ht="19.5" customHeight="1" x14ac:dyDescent="0.25">
      <c r="B101" s="33">
        <v>100</v>
      </c>
      <c r="C101" s="146" t="s">
        <v>78</v>
      </c>
      <c r="D101" s="149" t="s">
        <v>223</v>
      </c>
      <c r="E101" s="148" t="s">
        <v>12</v>
      </c>
    </row>
    <row r="102" spans="2:6" ht="19.5" customHeight="1" x14ac:dyDescent="0.25">
      <c r="B102" s="33">
        <v>101</v>
      </c>
      <c r="C102" s="146" t="s">
        <v>430</v>
      </c>
      <c r="D102" s="147" t="s">
        <v>465</v>
      </c>
      <c r="E102" s="148" t="s">
        <v>11</v>
      </c>
      <c r="F102">
        <v>4</v>
      </c>
    </row>
    <row r="103" spans="2:6" ht="19.5" customHeight="1" x14ac:dyDescent="0.25">
      <c r="B103" s="33">
        <v>102</v>
      </c>
      <c r="C103" s="146" t="s">
        <v>79</v>
      </c>
      <c r="D103" s="147" t="s">
        <v>224</v>
      </c>
      <c r="E103" s="148" t="s">
        <v>11</v>
      </c>
    </row>
    <row r="104" spans="2:6" ht="19.5" customHeight="1" x14ac:dyDescent="0.25">
      <c r="B104" s="33">
        <v>103</v>
      </c>
      <c r="C104" s="146" t="s">
        <v>431</v>
      </c>
      <c r="D104" s="147" t="s">
        <v>466</v>
      </c>
      <c r="E104" s="148" t="s">
        <v>11</v>
      </c>
      <c r="F104">
        <v>9</v>
      </c>
    </row>
    <row r="105" spans="2:6" ht="19.5" customHeight="1" x14ac:dyDescent="0.25">
      <c r="B105" s="33">
        <v>104</v>
      </c>
      <c r="C105" s="146" t="s">
        <v>338</v>
      </c>
      <c r="D105" s="147" t="s">
        <v>339</v>
      </c>
      <c r="E105" s="148" t="s">
        <v>11</v>
      </c>
    </row>
    <row r="106" spans="2:6" ht="19.5" customHeight="1" x14ac:dyDescent="0.25">
      <c r="B106" s="33">
        <v>105</v>
      </c>
      <c r="C106" s="146" t="s">
        <v>80</v>
      </c>
      <c r="D106" s="147" t="s">
        <v>225</v>
      </c>
      <c r="E106" s="148" t="s">
        <v>11</v>
      </c>
    </row>
    <row r="107" spans="2:6" ht="19.5" customHeight="1" x14ac:dyDescent="0.25">
      <c r="B107" s="33">
        <v>106</v>
      </c>
      <c r="C107" s="146" t="s">
        <v>340</v>
      </c>
      <c r="D107" s="147" t="s">
        <v>341</v>
      </c>
      <c r="E107" s="148" t="s">
        <v>11</v>
      </c>
    </row>
    <row r="108" spans="2:6" ht="19.5" customHeight="1" x14ac:dyDescent="0.25">
      <c r="B108" s="33">
        <v>107</v>
      </c>
      <c r="C108" s="146" t="s">
        <v>432</v>
      </c>
      <c r="D108" s="147" t="s">
        <v>467</v>
      </c>
      <c r="E108" s="148" t="s">
        <v>11</v>
      </c>
      <c r="F108">
        <v>1</v>
      </c>
    </row>
    <row r="109" spans="2:6" ht="19.5" customHeight="1" x14ac:dyDescent="0.25">
      <c r="B109" s="33">
        <v>108</v>
      </c>
      <c r="C109" s="146" t="s">
        <v>342</v>
      </c>
      <c r="D109" s="147" t="s">
        <v>343</v>
      </c>
      <c r="E109" s="148" t="s">
        <v>11</v>
      </c>
    </row>
    <row r="110" spans="2:6" ht="19.5" customHeight="1" x14ac:dyDescent="0.25">
      <c r="B110" s="33">
        <v>109</v>
      </c>
      <c r="C110" s="146" t="s">
        <v>81</v>
      </c>
      <c r="D110" s="147" t="s">
        <v>226</v>
      </c>
      <c r="E110" s="148" t="s">
        <v>12</v>
      </c>
    </row>
    <row r="111" spans="2:6" ht="19.5" customHeight="1" x14ac:dyDescent="0.25">
      <c r="B111" s="33">
        <v>110</v>
      </c>
      <c r="C111" s="146" t="s">
        <v>433</v>
      </c>
      <c r="D111" s="147" t="s">
        <v>468</v>
      </c>
      <c r="E111" s="148" t="s">
        <v>11</v>
      </c>
      <c r="F111">
        <v>2</v>
      </c>
    </row>
    <row r="112" spans="2:6" ht="19.5" customHeight="1" x14ac:dyDescent="0.25">
      <c r="B112" s="33">
        <v>111</v>
      </c>
      <c r="C112" s="146" t="s">
        <v>82</v>
      </c>
      <c r="D112" s="147" t="s">
        <v>227</v>
      </c>
      <c r="E112" s="148" t="s">
        <v>311</v>
      </c>
    </row>
    <row r="113" spans="2:6" ht="19.5" customHeight="1" x14ac:dyDescent="0.25">
      <c r="B113" s="33">
        <v>112</v>
      </c>
      <c r="C113" s="146" t="s">
        <v>83</v>
      </c>
      <c r="D113" s="147" t="s">
        <v>228</v>
      </c>
      <c r="E113" s="148" t="s">
        <v>11</v>
      </c>
    </row>
    <row r="114" spans="2:6" ht="19.5" customHeight="1" x14ac:dyDescent="0.25">
      <c r="B114" s="33">
        <v>113</v>
      </c>
      <c r="C114" s="146" t="s">
        <v>84</v>
      </c>
      <c r="D114" s="147" t="s">
        <v>229</v>
      </c>
      <c r="E114" s="148" t="s">
        <v>11</v>
      </c>
    </row>
    <row r="115" spans="2:6" ht="19.5" customHeight="1" x14ac:dyDescent="0.25">
      <c r="B115" s="33">
        <v>114</v>
      </c>
      <c r="C115" s="146" t="s">
        <v>434</v>
      </c>
      <c r="D115" s="147" t="s">
        <v>234</v>
      </c>
      <c r="E115" s="148" t="s">
        <v>11</v>
      </c>
    </row>
    <row r="116" spans="2:6" ht="19.5" customHeight="1" x14ac:dyDescent="0.25">
      <c r="B116" s="33">
        <v>115</v>
      </c>
      <c r="C116" s="146" t="s">
        <v>85</v>
      </c>
      <c r="D116" s="147" t="s">
        <v>230</v>
      </c>
      <c r="E116" s="148" t="s">
        <v>12</v>
      </c>
    </row>
    <row r="117" spans="2:6" ht="19.5" customHeight="1" x14ac:dyDescent="0.25">
      <c r="B117" s="33">
        <v>116</v>
      </c>
      <c r="C117" s="146" t="s">
        <v>435</v>
      </c>
      <c r="D117" s="147" t="s">
        <v>469</v>
      </c>
      <c r="E117" s="148" t="s">
        <v>11</v>
      </c>
      <c r="F117">
        <v>4</v>
      </c>
    </row>
    <row r="118" spans="2:6" ht="19.5" customHeight="1" x14ac:dyDescent="0.25">
      <c r="B118" s="33">
        <v>117</v>
      </c>
      <c r="C118" s="146" t="s">
        <v>86</v>
      </c>
      <c r="D118" s="147" t="s">
        <v>231</v>
      </c>
      <c r="E118" s="148" t="s">
        <v>11</v>
      </c>
    </row>
    <row r="119" spans="2:6" ht="19.5" customHeight="1" x14ac:dyDescent="0.25">
      <c r="B119" s="33">
        <v>118</v>
      </c>
      <c r="C119" s="146" t="s">
        <v>344</v>
      </c>
      <c r="D119" s="147" t="s">
        <v>345</v>
      </c>
      <c r="E119" s="148" t="s">
        <v>12</v>
      </c>
    </row>
    <row r="120" spans="2:6" ht="19.5" customHeight="1" x14ac:dyDescent="0.25">
      <c r="B120" s="33">
        <v>119</v>
      </c>
      <c r="C120" s="146" t="s">
        <v>436</v>
      </c>
      <c r="D120" s="147" t="s">
        <v>470</v>
      </c>
      <c r="E120" s="148" t="s">
        <v>11</v>
      </c>
      <c r="F120">
        <v>4</v>
      </c>
    </row>
    <row r="121" spans="2:6" ht="19.5" customHeight="1" x14ac:dyDescent="0.25">
      <c r="B121" s="33">
        <v>120</v>
      </c>
      <c r="C121" s="146" t="s">
        <v>346</v>
      </c>
      <c r="D121" s="147" t="s">
        <v>347</v>
      </c>
      <c r="E121" s="148" t="s">
        <v>12</v>
      </c>
    </row>
    <row r="122" spans="2:6" ht="19.5" customHeight="1" x14ac:dyDescent="0.25">
      <c r="B122" s="33">
        <v>121</v>
      </c>
      <c r="C122" s="146" t="s">
        <v>348</v>
      </c>
      <c r="D122" s="147" t="s">
        <v>232</v>
      </c>
      <c r="E122" s="148" t="s">
        <v>11</v>
      </c>
    </row>
    <row r="123" spans="2:6" ht="19.5" customHeight="1" x14ac:dyDescent="0.25">
      <c r="B123" s="33">
        <v>122</v>
      </c>
      <c r="C123" s="146" t="s">
        <v>87</v>
      </c>
      <c r="D123" s="147" t="s">
        <v>233</v>
      </c>
      <c r="E123" s="148" t="s">
        <v>11</v>
      </c>
    </row>
    <row r="124" spans="2:6" ht="19.5" customHeight="1" x14ac:dyDescent="0.25">
      <c r="B124" s="33">
        <v>123</v>
      </c>
      <c r="C124" s="146" t="s">
        <v>88</v>
      </c>
      <c r="D124" s="147" t="s">
        <v>235</v>
      </c>
      <c r="E124" s="148" t="s">
        <v>11</v>
      </c>
    </row>
    <row r="125" spans="2:6" ht="19.5" customHeight="1" x14ac:dyDescent="0.25">
      <c r="B125" s="33">
        <v>124</v>
      </c>
      <c r="C125" s="146" t="s">
        <v>349</v>
      </c>
      <c r="D125" s="147" t="s">
        <v>236</v>
      </c>
      <c r="E125" s="148" t="s">
        <v>12</v>
      </c>
    </row>
    <row r="126" spans="2:6" ht="19.5" customHeight="1" x14ac:dyDescent="0.25">
      <c r="B126" s="33">
        <v>125</v>
      </c>
      <c r="C126" s="150" t="s">
        <v>350</v>
      </c>
      <c r="D126" s="151" t="s">
        <v>237</v>
      </c>
      <c r="E126" s="148" t="s">
        <v>12</v>
      </c>
    </row>
    <row r="127" spans="2:6" ht="19.5" customHeight="1" x14ac:dyDescent="0.25">
      <c r="B127" s="33">
        <v>126</v>
      </c>
      <c r="C127" s="146" t="s">
        <v>89</v>
      </c>
      <c r="D127" s="147" t="s">
        <v>238</v>
      </c>
      <c r="E127" s="148" t="s">
        <v>311</v>
      </c>
    </row>
    <row r="128" spans="2:6" ht="19.5" customHeight="1" x14ac:dyDescent="0.25">
      <c r="B128" s="33">
        <v>127</v>
      </c>
      <c r="C128" s="146" t="s">
        <v>437</v>
      </c>
      <c r="D128" s="147" t="s">
        <v>242</v>
      </c>
      <c r="E128" s="148" t="s">
        <v>11</v>
      </c>
    </row>
    <row r="129" spans="2:6" ht="19.5" customHeight="1" x14ac:dyDescent="0.25">
      <c r="B129" s="33">
        <v>128</v>
      </c>
      <c r="C129" s="146" t="s">
        <v>90</v>
      </c>
      <c r="D129" s="147" t="s">
        <v>239</v>
      </c>
      <c r="E129" s="148" t="s">
        <v>11</v>
      </c>
    </row>
    <row r="130" spans="2:6" ht="19.5" customHeight="1" x14ac:dyDescent="0.25">
      <c r="B130" s="33">
        <v>129</v>
      </c>
      <c r="C130" s="152" t="s">
        <v>91</v>
      </c>
      <c r="D130" s="147" t="s">
        <v>240</v>
      </c>
      <c r="E130" s="148" t="s">
        <v>11</v>
      </c>
    </row>
    <row r="131" spans="2:6" ht="19.5" customHeight="1" x14ac:dyDescent="0.25">
      <c r="B131" s="33">
        <v>130</v>
      </c>
      <c r="C131" s="146" t="s">
        <v>438</v>
      </c>
      <c r="D131" s="147" t="s">
        <v>471</v>
      </c>
      <c r="E131" s="148" t="s">
        <v>11</v>
      </c>
      <c r="F131">
        <v>6</v>
      </c>
    </row>
    <row r="132" spans="2:6" s="73" customFormat="1" ht="19.5" customHeight="1" x14ac:dyDescent="0.25">
      <c r="B132" s="33">
        <v>131</v>
      </c>
      <c r="C132" s="146" t="s">
        <v>439</v>
      </c>
      <c r="D132" s="147" t="s">
        <v>472</v>
      </c>
      <c r="E132" s="148" t="s">
        <v>11</v>
      </c>
      <c r="F132" s="73">
        <v>9</v>
      </c>
    </row>
    <row r="133" spans="2:6" ht="19.5" customHeight="1" x14ac:dyDescent="0.25">
      <c r="B133" s="33">
        <v>132</v>
      </c>
      <c r="C133" s="152" t="s">
        <v>92</v>
      </c>
      <c r="D133" s="147" t="s">
        <v>241</v>
      </c>
      <c r="E133" s="148" t="s">
        <v>11</v>
      </c>
    </row>
    <row r="134" spans="2:6" ht="19.5" customHeight="1" x14ac:dyDescent="0.25">
      <c r="B134" s="33">
        <v>133</v>
      </c>
      <c r="C134" s="146" t="s">
        <v>351</v>
      </c>
      <c r="D134" s="147" t="s">
        <v>296</v>
      </c>
      <c r="E134" s="148" t="s">
        <v>11</v>
      </c>
    </row>
    <row r="135" spans="2:6" ht="19.5" customHeight="1" x14ac:dyDescent="0.25">
      <c r="B135" s="33">
        <v>134</v>
      </c>
      <c r="C135" s="146" t="s">
        <v>93</v>
      </c>
      <c r="D135" s="147" t="s">
        <v>243</v>
      </c>
      <c r="E135" s="148" t="s">
        <v>12</v>
      </c>
    </row>
    <row r="136" spans="2:6" ht="19.5" customHeight="1" x14ac:dyDescent="0.25">
      <c r="B136" s="33">
        <v>135</v>
      </c>
      <c r="C136" s="146" t="s">
        <v>440</v>
      </c>
      <c r="D136" s="147" t="s">
        <v>313</v>
      </c>
      <c r="E136" s="148" t="s">
        <v>12</v>
      </c>
    </row>
    <row r="137" spans="2:6" ht="19.5" customHeight="1" x14ac:dyDescent="0.25">
      <c r="B137" s="33">
        <v>136</v>
      </c>
      <c r="C137" s="146" t="s">
        <v>352</v>
      </c>
      <c r="D137" s="147" t="s">
        <v>244</v>
      </c>
      <c r="E137" s="148" t="s">
        <v>311</v>
      </c>
    </row>
    <row r="138" spans="2:6" ht="19.5" customHeight="1" x14ac:dyDescent="0.25">
      <c r="B138" s="33">
        <v>137</v>
      </c>
      <c r="C138" s="146" t="s">
        <v>94</v>
      </c>
      <c r="D138" s="147" t="s">
        <v>245</v>
      </c>
      <c r="E138" s="148" t="s">
        <v>12</v>
      </c>
    </row>
    <row r="139" spans="2:6" ht="19.5" customHeight="1" x14ac:dyDescent="0.25">
      <c r="B139" s="33">
        <v>138</v>
      </c>
      <c r="C139" s="146" t="s">
        <v>416</v>
      </c>
      <c r="D139" s="147" t="s">
        <v>182</v>
      </c>
      <c r="E139" s="148" t="s">
        <v>11</v>
      </c>
    </row>
    <row r="140" spans="2:6" ht="19.5" customHeight="1" x14ac:dyDescent="0.25">
      <c r="B140" s="33">
        <v>139</v>
      </c>
      <c r="C140" s="146" t="s">
        <v>95</v>
      </c>
      <c r="D140" s="147" t="s">
        <v>246</v>
      </c>
      <c r="E140" s="148" t="s">
        <v>12</v>
      </c>
    </row>
    <row r="141" spans="2:6" ht="19.5" customHeight="1" x14ac:dyDescent="0.25">
      <c r="B141" s="33">
        <v>140</v>
      </c>
      <c r="C141" s="146" t="s">
        <v>96</v>
      </c>
      <c r="D141" s="147" t="s">
        <v>247</v>
      </c>
      <c r="E141" s="148" t="s">
        <v>11</v>
      </c>
    </row>
    <row r="142" spans="2:6" ht="19.5" customHeight="1" x14ac:dyDescent="0.25">
      <c r="B142" s="33">
        <v>141</v>
      </c>
      <c r="C142" s="146" t="s">
        <v>97</v>
      </c>
      <c r="D142" s="147" t="s">
        <v>248</v>
      </c>
      <c r="E142" s="148" t="s">
        <v>11</v>
      </c>
    </row>
    <row r="143" spans="2:6" ht="19.5" customHeight="1" x14ac:dyDescent="0.25">
      <c r="B143" s="33">
        <v>142</v>
      </c>
      <c r="C143" s="146" t="s">
        <v>98</v>
      </c>
      <c r="D143" s="147" t="s">
        <v>249</v>
      </c>
      <c r="E143" s="148" t="s">
        <v>12</v>
      </c>
    </row>
    <row r="144" spans="2:6" ht="19.5" customHeight="1" x14ac:dyDescent="0.25">
      <c r="B144" s="33">
        <v>143</v>
      </c>
      <c r="C144" s="146" t="s">
        <v>441</v>
      </c>
      <c r="D144" s="147" t="s">
        <v>473</v>
      </c>
      <c r="E144" s="148" t="s">
        <v>11</v>
      </c>
      <c r="F144">
        <v>1</v>
      </c>
    </row>
    <row r="145" spans="2:5" ht="19.5" customHeight="1" x14ac:dyDescent="0.25">
      <c r="B145" s="33">
        <v>144</v>
      </c>
      <c r="C145" s="146" t="s">
        <v>99</v>
      </c>
      <c r="D145" s="147" t="s">
        <v>250</v>
      </c>
      <c r="E145" s="148" t="s">
        <v>12</v>
      </c>
    </row>
    <row r="146" spans="2:5" ht="19.5" customHeight="1" x14ac:dyDescent="0.25">
      <c r="B146" s="33">
        <v>145</v>
      </c>
      <c r="C146" s="146" t="s">
        <v>100</v>
      </c>
      <c r="D146" s="147" t="s">
        <v>251</v>
      </c>
      <c r="E146" s="148" t="s">
        <v>12</v>
      </c>
    </row>
    <row r="147" spans="2:5" ht="19.5" customHeight="1" x14ac:dyDescent="0.25">
      <c r="B147" s="33">
        <v>146</v>
      </c>
      <c r="C147" s="146" t="s">
        <v>353</v>
      </c>
      <c r="D147" s="147" t="s">
        <v>354</v>
      </c>
      <c r="E147" s="148" t="s">
        <v>11</v>
      </c>
    </row>
    <row r="148" spans="2:5" ht="19.5" customHeight="1" x14ac:dyDescent="0.25">
      <c r="B148" s="33">
        <v>147</v>
      </c>
      <c r="C148" s="146" t="s">
        <v>101</v>
      </c>
      <c r="D148" s="147" t="s">
        <v>252</v>
      </c>
      <c r="E148" s="148" t="s">
        <v>12</v>
      </c>
    </row>
    <row r="149" spans="2:5" ht="19.5" customHeight="1" x14ac:dyDescent="0.25">
      <c r="B149" s="33">
        <v>148</v>
      </c>
      <c r="C149" s="146" t="s">
        <v>102</v>
      </c>
      <c r="D149" s="149" t="s">
        <v>253</v>
      </c>
      <c r="E149" s="148" t="s">
        <v>311</v>
      </c>
    </row>
    <row r="150" spans="2:5" ht="19.5" customHeight="1" x14ac:dyDescent="0.25">
      <c r="B150" s="33">
        <v>149</v>
      </c>
      <c r="C150" s="146" t="s">
        <v>103</v>
      </c>
      <c r="D150" s="147" t="s">
        <v>254</v>
      </c>
      <c r="E150" s="148" t="s">
        <v>11</v>
      </c>
    </row>
    <row r="151" spans="2:5" ht="19.5" customHeight="1" x14ac:dyDescent="0.25">
      <c r="B151" s="33">
        <v>150</v>
      </c>
      <c r="C151" s="146" t="s">
        <v>104</v>
      </c>
      <c r="D151" s="147" t="s">
        <v>255</v>
      </c>
      <c r="E151" s="148" t="s">
        <v>11</v>
      </c>
    </row>
    <row r="152" spans="2:5" ht="19.5" customHeight="1" x14ac:dyDescent="0.25">
      <c r="B152" s="33">
        <v>151</v>
      </c>
      <c r="C152" s="146" t="s">
        <v>105</v>
      </c>
      <c r="D152" s="147" t="s">
        <v>256</v>
      </c>
      <c r="E152" s="148" t="s">
        <v>12</v>
      </c>
    </row>
    <row r="153" spans="2:5" ht="19.5" customHeight="1" x14ac:dyDescent="0.25">
      <c r="B153" s="33">
        <v>152</v>
      </c>
      <c r="C153" s="146" t="s">
        <v>106</v>
      </c>
      <c r="D153" s="147" t="s">
        <v>257</v>
      </c>
      <c r="E153" s="148" t="s">
        <v>311</v>
      </c>
    </row>
    <row r="154" spans="2:5" ht="19.5" customHeight="1" x14ac:dyDescent="0.25">
      <c r="B154" s="33">
        <v>153</v>
      </c>
      <c r="C154" s="152" t="s">
        <v>355</v>
      </c>
      <c r="D154" s="147" t="s">
        <v>356</v>
      </c>
      <c r="E154" s="148" t="s">
        <v>11</v>
      </c>
    </row>
    <row r="155" spans="2:5" ht="19.5" customHeight="1" x14ac:dyDescent="0.25">
      <c r="B155" s="33">
        <v>154</v>
      </c>
      <c r="C155" s="146" t="s">
        <v>442</v>
      </c>
      <c r="D155" s="147" t="s">
        <v>357</v>
      </c>
      <c r="E155" s="148" t="s">
        <v>12</v>
      </c>
    </row>
    <row r="156" spans="2:5" s="73" customFormat="1" ht="19.5" customHeight="1" x14ac:dyDescent="0.25">
      <c r="B156" s="33">
        <v>155</v>
      </c>
      <c r="C156" s="146" t="s">
        <v>107</v>
      </c>
      <c r="D156" s="147" t="s">
        <v>258</v>
      </c>
      <c r="E156" s="148" t="s">
        <v>11</v>
      </c>
    </row>
    <row r="157" spans="2:5" ht="19.5" customHeight="1" x14ac:dyDescent="0.25">
      <c r="B157" s="33">
        <v>156</v>
      </c>
      <c r="C157" s="146" t="s">
        <v>108</v>
      </c>
      <c r="D157" s="147" t="s">
        <v>259</v>
      </c>
      <c r="E157" s="148" t="s">
        <v>11</v>
      </c>
    </row>
    <row r="158" spans="2:5" ht="19.5" customHeight="1" x14ac:dyDescent="0.25">
      <c r="B158" s="33">
        <v>157</v>
      </c>
      <c r="C158" s="153" t="s">
        <v>109</v>
      </c>
      <c r="D158" s="154" t="s">
        <v>260</v>
      </c>
      <c r="E158" s="148" t="s">
        <v>11</v>
      </c>
    </row>
    <row r="159" spans="2:5" ht="19.5" customHeight="1" x14ac:dyDescent="0.25">
      <c r="B159" s="33">
        <v>158</v>
      </c>
      <c r="C159" s="146" t="s">
        <v>358</v>
      </c>
      <c r="D159" s="147" t="s">
        <v>261</v>
      </c>
      <c r="E159" s="148" t="s">
        <v>311</v>
      </c>
    </row>
    <row r="160" spans="2:5" ht="19.5" customHeight="1" x14ac:dyDescent="0.25">
      <c r="B160" s="33">
        <v>159</v>
      </c>
      <c r="C160" s="146" t="s">
        <v>110</v>
      </c>
      <c r="D160" s="147" t="s">
        <v>262</v>
      </c>
      <c r="E160" s="148" t="s">
        <v>11</v>
      </c>
    </row>
    <row r="161" spans="2:6" ht="19.5" customHeight="1" x14ac:dyDescent="0.25">
      <c r="B161" s="33">
        <v>160</v>
      </c>
      <c r="C161" s="146" t="s">
        <v>111</v>
      </c>
      <c r="D161" s="147" t="s">
        <v>263</v>
      </c>
      <c r="E161" s="148" t="s">
        <v>11</v>
      </c>
    </row>
    <row r="162" spans="2:6" ht="19.5" customHeight="1" x14ac:dyDescent="0.25">
      <c r="B162" s="33">
        <v>161</v>
      </c>
      <c r="C162" s="152" t="s">
        <v>112</v>
      </c>
      <c r="D162" s="147" t="s">
        <v>264</v>
      </c>
      <c r="E162" s="148" t="s">
        <v>11</v>
      </c>
    </row>
    <row r="163" spans="2:6" ht="19.5" customHeight="1" x14ac:dyDescent="0.25">
      <c r="B163" s="33">
        <v>162</v>
      </c>
      <c r="C163" s="146" t="s">
        <v>113</v>
      </c>
      <c r="D163" s="147" t="s">
        <v>265</v>
      </c>
      <c r="E163" s="148" t="s">
        <v>12</v>
      </c>
    </row>
    <row r="164" spans="2:6" ht="19.5" customHeight="1" x14ac:dyDescent="0.25">
      <c r="B164" s="33">
        <v>163</v>
      </c>
      <c r="C164" s="146" t="s">
        <v>114</v>
      </c>
      <c r="D164" s="147" t="s">
        <v>266</v>
      </c>
      <c r="E164" s="148" t="s">
        <v>12</v>
      </c>
    </row>
    <row r="165" spans="2:6" ht="19.5" customHeight="1" x14ac:dyDescent="0.25">
      <c r="B165" s="33">
        <v>164</v>
      </c>
      <c r="C165" s="146" t="s">
        <v>115</v>
      </c>
      <c r="D165" s="147" t="s">
        <v>267</v>
      </c>
      <c r="E165" s="148" t="s">
        <v>12</v>
      </c>
    </row>
    <row r="166" spans="2:6" ht="19.5" customHeight="1" x14ac:dyDescent="0.25">
      <c r="B166" s="33">
        <v>165</v>
      </c>
      <c r="C166" s="146" t="s">
        <v>116</v>
      </c>
      <c r="D166" s="147" t="s">
        <v>268</v>
      </c>
      <c r="E166" s="148" t="s">
        <v>11</v>
      </c>
    </row>
    <row r="167" spans="2:6" ht="19.5" customHeight="1" x14ac:dyDescent="0.25">
      <c r="B167" s="33">
        <v>166</v>
      </c>
      <c r="C167" s="146" t="s">
        <v>117</v>
      </c>
      <c r="D167" s="147" t="s">
        <v>269</v>
      </c>
      <c r="E167" s="148" t="s">
        <v>11</v>
      </c>
    </row>
    <row r="168" spans="2:6" ht="19.5" customHeight="1" x14ac:dyDescent="0.25">
      <c r="B168" s="33">
        <v>167</v>
      </c>
      <c r="C168" s="146" t="s">
        <v>118</v>
      </c>
      <c r="D168" s="147" t="s">
        <v>270</v>
      </c>
      <c r="E168" s="148" t="s">
        <v>12</v>
      </c>
    </row>
    <row r="169" spans="2:6" ht="19.5" customHeight="1" x14ac:dyDescent="0.25">
      <c r="B169" s="33">
        <v>168</v>
      </c>
      <c r="C169" s="146" t="s">
        <v>443</v>
      </c>
      <c r="D169" s="147" t="s">
        <v>474</v>
      </c>
      <c r="E169" s="148" t="s">
        <v>11</v>
      </c>
      <c r="F169">
        <v>8</v>
      </c>
    </row>
    <row r="170" spans="2:6" ht="19.5" customHeight="1" x14ac:dyDescent="0.25">
      <c r="B170" s="33">
        <v>169</v>
      </c>
      <c r="C170" s="146" t="s">
        <v>359</v>
      </c>
      <c r="D170" s="147" t="s">
        <v>360</v>
      </c>
      <c r="E170" s="148" t="s">
        <v>11</v>
      </c>
    </row>
    <row r="171" spans="2:6" ht="19.5" customHeight="1" x14ac:dyDescent="0.25">
      <c r="B171" s="33">
        <v>170</v>
      </c>
      <c r="C171" s="146" t="s">
        <v>444</v>
      </c>
      <c r="D171" s="147" t="s">
        <v>475</v>
      </c>
      <c r="E171" s="148" t="s">
        <v>11</v>
      </c>
      <c r="F171">
        <v>6</v>
      </c>
    </row>
    <row r="172" spans="2:6" ht="19.5" customHeight="1" x14ac:dyDescent="0.25">
      <c r="B172" s="33">
        <v>171</v>
      </c>
      <c r="C172" s="146" t="s">
        <v>119</v>
      </c>
      <c r="D172" s="147" t="s">
        <v>271</v>
      </c>
      <c r="E172" s="148" t="s">
        <v>12</v>
      </c>
    </row>
    <row r="173" spans="2:6" ht="19.5" customHeight="1" x14ac:dyDescent="0.25">
      <c r="B173" s="33">
        <v>172</v>
      </c>
      <c r="C173" s="146" t="s">
        <v>120</v>
      </c>
      <c r="D173" s="147" t="s">
        <v>272</v>
      </c>
      <c r="E173" s="148" t="s">
        <v>12</v>
      </c>
    </row>
    <row r="174" spans="2:6" ht="19.5" customHeight="1" x14ac:dyDescent="0.25">
      <c r="B174" s="33">
        <v>173</v>
      </c>
      <c r="C174" s="146" t="s">
        <v>121</v>
      </c>
      <c r="D174" s="147" t="s">
        <v>273</v>
      </c>
      <c r="E174" s="148" t="s">
        <v>12</v>
      </c>
    </row>
    <row r="175" spans="2:6" ht="19.5" customHeight="1" x14ac:dyDescent="0.25">
      <c r="B175" s="33">
        <v>174</v>
      </c>
      <c r="C175" s="146" t="s">
        <v>122</v>
      </c>
      <c r="D175" s="147" t="s">
        <v>274</v>
      </c>
      <c r="E175" s="148" t="s">
        <v>12</v>
      </c>
    </row>
    <row r="176" spans="2:6" ht="19.5" customHeight="1" x14ac:dyDescent="0.25">
      <c r="B176" s="33">
        <v>175</v>
      </c>
      <c r="C176" s="146" t="s">
        <v>123</v>
      </c>
      <c r="D176" s="147" t="s">
        <v>275</v>
      </c>
      <c r="E176" s="148" t="s">
        <v>11</v>
      </c>
    </row>
    <row r="177" spans="2:6" ht="19.5" customHeight="1" x14ac:dyDescent="0.25">
      <c r="B177" s="33">
        <v>176</v>
      </c>
      <c r="C177" s="146" t="s">
        <v>361</v>
      </c>
      <c r="D177" s="147" t="s">
        <v>278</v>
      </c>
      <c r="E177" s="148" t="s">
        <v>12</v>
      </c>
    </row>
    <row r="178" spans="2:6" ht="19.5" customHeight="1" x14ac:dyDescent="0.25">
      <c r="B178" s="33">
        <v>177</v>
      </c>
      <c r="C178" s="146" t="s">
        <v>124</v>
      </c>
      <c r="D178" s="147" t="s">
        <v>280</v>
      </c>
      <c r="E178" s="148" t="s">
        <v>11</v>
      </c>
    </row>
    <row r="179" spans="2:6" ht="19.5" customHeight="1" x14ac:dyDescent="0.25">
      <c r="B179" s="33">
        <v>178</v>
      </c>
      <c r="C179" s="146" t="s">
        <v>125</v>
      </c>
      <c r="D179" s="147" t="s">
        <v>281</v>
      </c>
      <c r="E179" s="148" t="s">
        <v>11</v>
      </c>
    </row>
    <row r="180" spans="2:6" ht="19.5" customHeight="1" x14ac:dyDescent="0.25">
      <c r="B180" s="33">
        <v>179</v>
      </c>
      <c r="C180" s="146" t="s">
        <v>309</v>
      </c>
      <c r="D180" s="147" t="s">
        <v>200</v>
      </c>
      <c r="E180" s="148" t="s">
        <v>11</v>
      </c>
    </row>
    <row r="181" spans="2:6" ht="19.5" customHeight="1" x14ac:dyDescent="0.25">
      <c r="B181" s="33">
        <v>180</v>
      </c>
      <c r="C181" s="146" t="s">
        <v>126</v>
      </c>
      <c r="D181" s="147" t="s">
        <v>282</v>
      </c>
      <c r="E181" s="148" t="s">
        <v>12</v>
      </c>
    </row>
    <row r="182" spans="2:6" ht="19.5" customHeight="1" x14ac:dyDescent="0.25">
      <c r="B182" s="33">
        <v>181</v>
      </c>
      <c r="C182" s="146" t="s">
        <v>362</v>
      </c>
      <c r="D182" s="147" t="s">
        <v>363</v>
      </c>
      <c r="E182" s="148" t="s">
        <v>311</v>
      </c>
    </row>
    <row r="183" spans="2:6" ht="19.5" customHeight="1" x14ac:dyDescent="0.25">
      <c r="B183" s="33">
        <v>182</v>
      </c>
      <c r="C183" s="146" t="s">
        <v>445</v>
      </c>
      <c r="D183" s="147" t="s">
        <v>476</v>
      </c>
      <c r="E183" s="148" t="s">
        <v>12</v>
      </c>
      <c r="F183">
        <v>8</v>
      </c>
    </row>
    <row r="184" spans="2:6" ht="19.5" customHeight="1" x14ac:dyDescent="0.25">
      <c r="B184" s="33">
        <v>183</v>
      </c>
      <c r="C184" s="146" t="s">
        <v>127</v>
      </c>
      <c r="D184" s="147" t="s">
        <v>283</v>
      </c>
      <c r="E184" s="148" t="s">
        <v>311</v>
      </c>
    </row>
    <row r="185" spans="2:6" ht="19.5" customHeight="1" x14ac:dyDescent="0.25">
      <c r="B185" s="33">
        <v>184</v>
      </c>
      <c r="C185" s="150" t="s">
        <v>446</v>
      </c>
      <c r="D185" s="151" t="s">
        <v>146</v>
      </c>
      <c r="E185" s="148" t="s">
        <v>11</v>
      </c>
    </row>
    <row r="186" spans="2:6" ht="19.5" customHeight="1" x14ac:dyDescent="0.25">
      <c r="B186" s="33">
        <v>185</v>
      </c>
      <c r="C186" s="146" t="s">
        <v>128</v>
      </c>
      <c r="D186" s="147" t="s">
        <v>284</v>
      </c>
      <c r="E186" s="148" t="s">
        <v>12</v>
      </c>
    </row>
    <row r="187" spans="2:6" ht="19.5" customHeight="1" x14ac:dyDescent="0.25">
      <c r="B187" s="33">
        <v>186</v>
      </c>
      <c r="C187" s="146" t="s">
        <v>129</v>
      </c>
      <c r="D187" s="147" t="s">
        <v>285</v>
      </c>
      <c r="E187" s="148" t="s">
        <v>12</v>
      </c>
    </row>
    <row r="188" spans="2:6" ht="19.5" customHeight="1" x14ac:dyDescent="0.25">
      <c r="B188" s="33">
        <v>187</v>
      </c>
      <c r="C188" s="146" t="s">
        <v>447</v>
      </c>
      <c r="D188" s="147" t="s">
        <v>477</v>
      </c>
      <c r="E188" s="148" t="s">
        <v>11</v>
      </c>
      <c r="F188">
        <v>8</v>
      </c>
    </row>
    <row r="189" spans="2:6" ht="19.5" customHeight="1" x14ac:dyDescent="0.25">
      <c r="B189" s="33">
        <v>188</v>
      </c>
      <c r="C189" s="146" t="s">
        <v>130</v>
      </c>
      <c r="D189" s="147" t="s">
        <v>286</v>
      </c>
      <c r="E189" s="148" t="s">
        <v>12</v>
      </c>
    </row>
    <row r="190" spans="2:6" ht="19.5" customHeight="1" x14ac:dyDescent="0.25">
      <c r="B190" s="33">
        <v>189</v>
      </c>
      <c r="C190" s="146" t="s">
        <v>131</v>
      </c>
      <c r="D190" s="147" t="s">
        <v>287</v>
      </c>
      <c r="E190" s="148" t="s">
        <v>12</v>
      </c>
    </row>
    <row r="191" spans="2:6" ht="19.5" customHeight="1" x14ac:dyDescent="0.25">
      <c r="B191" s="33">
        <v>190</v>
      </c>
      <c r="C191" s="146" t="s">
        <v>364</v>
      </c>
      <c r="D191" s="147" t="s">
        <v>365</v>
      </c>
      <c r="E191" s="148" t="s">
        <v>11</v>
      </c>
    </row>
    <row r="192" spans="2:6" ht="19.5" customHeight="1" x14ac:dyDescent="0.25">
      <c r="B192" s="33">
        <v>191</v>
      </c>
      <c r="C192" s="152" t="s">
        <v>132</v>
      </c>
      <c r="D192" s="147" t="s">
        <v>288</v>
      </c>
      <c r="E192" s="148" t="s">
        <v>11</v>
      </c>
    </row>
    <row r="193" spans="2:6" ht="19.5" customHeight="1" x14ac:dyDescent="0.25">
      <c r="B193" s="33">
        <v>192</v>
      </c>
      <c r="C193" s="146" t="s">
        <v>133</v>
      </c>
      <c r="D193" s="147" t="s">
        <v>289</v>
      </c>
      <c r="E193" s="148" t="s">
        <v>11</v>
      </c>
    </row>
    <row r="194" spans="2:6" ht="19.5" customHeight="1" x14ac:dyDescent="0.25">
      <c r="B194" s="33">
        <v>193</v>
      </c>
      <c r="C194" s="146" t="s">
        <v>134</v>
      </c>
      <c r="D194" s="147" t="s">
        <v>290</v>
      </c>
      <c r="E194" s="148" t="s">
        <v>12</v>
      </c>
    </row>
    <row r="195" spans="2:6" ht="19.5" customHeight="1" x14ac:dyDescent="0.25">
      <c r="B195" s="33">
        <v>194</v>
      </c>
      <c r="C195" s="146" t="s">
        <v>366</v>
      </c>
      <c r="D195" s="147" t="s">
        <v>367</v>
      </c>
      <c r="E195" s="148" t="s">
        <v>12</v>
      </c>
    </row>
    <row r="196" spans="2:6" ht="19.5" customHeight="1" x14ac:dyDescent="0.25">
      <c r="B196" s="33">
        <v>195</v>
      </c>
      <c r="C196" s="146" t="s">
        <v>135</v>
      </c>
      <c r="D196" s="147" t="s">
        <v>291</v>
      </c>
      <c r="E196" s="148" t="s">
        <v>11</v>
      </c>
    </row>
    <row r="197" spans="2:6" ht="19.5" customHeight="1" x14ac:dyDescent="0.25">
      <c r="B197" s="33">
        <v>196</v>
      </c>
      <c r="C197" s="146" t="s">
        <v>136</v>
      </c>
      <c r="D197" s="147" t="s">
        <v>292</v>
      </c>
      <c r="E197" s="148" t="s">
        <v>11</v>
      </c>
    </row>
    <row r="198" spans="2:6" ht="19.5" customHeight="1" x14ac:dyDescent="0.25">
      <c r="B198" s="33">
        <v>197</v>
      </c>
      <c r="C198" s="146" t="s">
        <v>137</v>
      </c>
      <c r="D198" s="147" t="s">
        <v>293</v>
      </c>
      <c r="E198" s="148" t="s">
        <v>11</v>
      </c>
    </row>
    <row r="199" spans="2:6" ht="19.5" customHeight="1" x14ac:dyDescent="0.25">
      <c r="B199" s="33">
        <v>198</v>
      </c>
      <c r="C199" s="146" t="s">
        <v>368</v>
      </c>
      <c r="D199" s="147" t="s">
        <v>369</v>
      </c>
      <c r="E199" s="148" t="s">
        <v>11</v>
      </c>
    </row>
    <row r="200" spans="2:6" ht="19.5" customHeight="1" x14ac:dyDescent="0.25">
      <c r="B200" s="33">
        <v>199</v>
      </c>
      <c r="C200" s="146" t="s">
        <v>370</v>
      </c>
      <c r="D200" s="147" t="s">
        <v>371</v>
      </c>
      <c r="E200" s="148" t="s">
        <v>11</v>
      </c>
    </row>
    <row r="201" spans="2:6" ht="19.5" customHeight="1" x14ac:dyDescent="0.25">
      <c r="B201" s="33">
        <v>200</v>
      </c>
      <c r="C201" s="146" t="s">
        <v>372</v>
      </c>
      <c r="D201" s="147" t="s">
        <v>295</v>
      </c>
      <c r="E201" s="148" t="s">
        <v>12</v>
      </c>
    </row>
    <row r="202" spans="2:6" ht="19.5" customHeight="1" x14ac:dyDescent="0.25">
      <c r="B202" s="33">
        <v>201</v>
      </c>
      <c r="C202" s="146" t="s">
        <v>373</v>
      </c>
      <c r="D202" s="147" t="s">
        <v>374</v>
      </c>
      <c r="E202" s="148" t="s">
        <v>11</v>
      </c>
    </row>
    <row r="203" spans="2:6" ht="19.5" customHeight="1" x14ac:dyDescent="0.25">
      <c r="B203" s="33">
        <v>202</v>
      </c>
      <c r="C203" s="146" t="s">
        <v>138</v>
      </c>
      <c r="D203" s="147" t="s">
        <v>297</v>
      </c>
      <c r="E203" s="148" t="s">
        <v>11</v>
      </c>
    </row>
    <row r="204" spans="2:6" ht="19.5" customHeight="1" x14ac:dyDescent="0.25">
      <c r="B204" s="33">
        <v>203</v>
      </c>
      <c r="C204" s="146" t="s">
        <v>139</v>
      </c>
      <c r="D204" s="147" t="s">
        <v>298</v>
      </c>
      <c r="E204" s="148" t="s">
        <v>11</v>
      </c>
    </row>
    <row r="205" spans="2:6" ht="19.5" customHeight="1" x14ac:dyDescent="0.25">
      <c r="B205" s="33">
        <v>204</v>
      </c>
      <c r="C205" s="146" t="s">
        <v>375</v>
      </c>
      <c r="D205" s="147" t="s">
        <v>299</v>
      </c>
      <c r="E205" s="148" t="s">
        <v>12</v>
      </c>
    </row>
    <row r="206" spans="2:6" ht="19.5" customHeight="1" x14ac:dyDescent="0.25">
      <c r="B206" s="33">
        <v>205</v>
      </c>
      <c r="C206" s="146" t="s">
        <v>140</v>
      </c>
      <c r="D206" s="147" t="s">
        <v>300</v>
      </c>
      <c r="E206" s="148" t="s">
        <v>11</v>
      </c>
    </row>
    <row r="207" spans="2:6" ht="19.5" customHeight="1" x14ac:dyDescent="0.25">
      <c r="B207" s="33">
        <v>206</v>
      </c>
      <c r="C207" s="146" t="s">
        <v>141</v>
      </c>
      <c r="D207" s="147" t="s">
        <v>301</v>
      </c>
      <c r="E207" s="148" t="s">
        <v>12</v>
      </c>
    </row>
    <row r="208" spans="2:6" ht="19.5" customHeight="1" x14ac:dyDescent="0.25">
      <c r="B208" s="33">
        <v>207</v>
      </c>
      <c r="C208" s="146" t="s">
        <v>448</v>
      </c>
      <c r="D208" s="147" t="s">
        <v>478</v>
      </c>
      <c r="E208" s="148" t="s">
        <v>311</v>
      </c>
      <c r="F208">
        <v>8</v>
      </c>
    </row>
    <row r="209" spans="2:6" ht="19.5" customHeight="1" x14ac:dyDescent="0.25">
      <c r="B209" s="33">
        <v>208</v>
      </c>
      <c r="C209" s="146" t="s">
        <v>449</v>
      </c>
      <c r="D209" s="147" t="s">
        <v>479</v>
      </c>
      <c r="E209" s="148" t="s">
        <v>311</v>
      </c>
      <c r="F209">
        <v>3</v>
      </c>
    </row>
    <row r="210" spans="2:6" ht="19.5" customHeight="1" x14ac:dyDescent="0.25">
      <c r="B210" s="33">
        <v>209</v>
      </c>
      <c r="C210" s="146" t="s">
        <v>142</v>
      </c>
      <c r="D210" s="147" t="s">
        <v>302</v>
      </c>
      <c r="E210" s="148" t="s">
        <v>12</v>
      </c>
    </row>
    <row r="211" spans="2:6" ht="19.5" customHeight="1" x14ac:dyDescent="0.25">
      <c r="B211" s="33">
        <v>210</v>
      </c>
      <c r="C211" s="146" t="s">
        <v>143</v>
      </c>
      <c r="D211" s="147" t="s">
        <v>303</v>
      </c>
      <c r="E211" s="148" t="s">
        <v>11</v>
      </c>
    </row>
    <row r="212" spans="2:6" ht="19.5" customHeight="1" x14ac:dyDescent="0.25">
      <c r="B212" s="33">
        <v>211</v>
      </c>
      <c r="C212" s="146" t="s">
        <v>450</v>
      </c>
      <c r="D212" s="147" t="s">
        <v>304</v>
      </c>
      <c r="E212" s="148" t="s">
        <v>12</v>
      </c>
    </row>
    <row r="213" spans="2:6" ht="19.5" customHeight="1" x14ac:dyDescent="0.25">
      <c r="B213" s="33">
        <v>212</v>
      </c>
      <c r="C213" s="146" t="s">
        <v>376</v>
      </c>
      <c r="D213" s="147" t="s">
        <v>377</v>
      </c>
      <c r="E213" s="148" t="s">
        <v>11</v>
      </c>
    </row>
    <row r="214" spans="2:6" ht="19.5" customHeight="1" x14ac:dyDescent="0.25">
      <c r="B214" s="33">
        <v>213</v>
      </c>
      <c r="C214" s="146" t="s">
        <v>378</v>
      </c>
      <c r="D214" s="147" t="s">
        <v>305</v>
      </c>
      <c r="E214" s="148" t="s">
        <v>11</v>
      </c>
    </row>
    <row r="215" spans="2:6" ht="19.5" customHeight="1" x14ac:dyDescent="0.25">
      <c r="B215" s="33">
        <v>214</v>
      </c>
      <c r="C215" s="146" t="s">
        <v>379</v>
      </c>
      <c r="D215" s="147" t="s">
        <v>214</v>
      </c>
      <c r="E215" s="148" t="s">
        <v>12</v>
      </c>
      <c r="F215" s="144"/>
    </row>
  </sheetData>
  <autoFilter ref="B2:F215"/>
  <sortState ref="B2:F215">
    <sortCondition ref="C2:C215"/>
  </sortState>
  <phoneticPr fontId="0" type="noConversion"/>
  <pageMargins left="0.70866141732283472" right="0.70866141732283472" top="0.74803149606299213" bottom="0.74803149606299213" header="0.31496062992125984" footer="0.31496062992125984"/>
  <pageSetup paperSize="9" scale="53"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Sheet3</vt:lpstr>
      <vt:lpstr>Sheet1!Print_Area</vt:lpstr>
      <vt:lpstr>Sheet3!Print_Area</vt:lpstr>
      <vt:lpstr>Όνομα_ΚΕΠΕΥ___ΕΠΕΥ__υποκατάστημα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EPaoulli-2</dc:creator>
  <cp:lastModifiedBy>Elena Milidou</cp:lastModifiedBy>
  <cp:lastPrinted>2017-03-23T08:04:38Z</cp:lastPrinted>
  <dcterms:created xsi:type="dcterms:W3CDTF">2009-04-07T05:52:56Z</dcterms:created>
  <dcterms:modified xsi:type="dcterms:W3CDTF">2017-03-23T09:32:43Z</dcterms:modified>
</cp:coreProperties>
</file>